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codeName="ThisWorkbook"/>
  <mc:AlternateContent xmlns:mc="http://schemas.openxmlformats.org/markup-compatibility/2006">
    <mc:Choice Requires="x15">
      <x15ac:absPath xmlns:x15ac="http://schemas.microsoft.com/office/spreadsheetml/2010/11/ac" url="/Users/wujingxian/Desktop/Practice/Python/"/>
    </mc:Choice>
  </mc:AlternateContent>
  <xr:revisionPtr revIDLastSave="0" documentId="13_ncr:1_{E68607C5-457D-B94D-84BC-B02EAF1861EF}" xr6:coauthVersionLast="47" xr6:coauthVersionMax="47" xr10:uidLastSave="{00000000-0000-0000-0000-000000000000}"/>
  <bookViews>
    <workbookView xWindow="0" yWindow="500" windowWidth="28800" windowHeight="16060" activeTab="7" xr2:uid="{00000000-000D-0000-FFFF-FFFF00000000}"/>
  </bookViews>
  <sheets>
    <sheet name="Students and Faculty_Oct 31" sheetId="44" state="hidden" r:id="rId1"/>
    <sheet name="Pivot" sheetId="41" state="hidden" r:id="rId2"/>
    <sheet name="Sheet5" sheetId="42" state="hidden" r:id="rId3"/>
    <sheet name="Scorecard Numbers" sheetId="36" state="hidden" r:id="rId4"/>
    <sheet name="2020-21YE_Pivot" sheetId="46" state="hidden" r:id="rId5"/>
    <sheet name="2020-21_YE_BOG" sheetId="47" state="hidden" r:id="rId6"/>
    <sheet name="Sheet3" sheetId="50" state="hidden" r:id="rId7"/>
    <sheet name="2022-23" sheetId="17" r:id="rId8"/>
    <sheet name="BC_Nov 2022_Partners &amp;Proje (2)" sheetId="54" state="hidden" r:id="rId9"/>
    <sheet name="BC_Nov 2022_Faculty&amp; Students" sheetId="52" state="hidden" r:id="rId10"/>
    <sheet name="Proposals" sheetId="14" r:id="rId11"/>
    <sheet name="BoG_2021-22 YE_Proposals" sheetId="48" state="hidden" r:id="rId12"/>
    <sheet name="Proposals Pivot" sheetId="22" r:id="rId13"/>
    <sheet name="Lists" sheetId="3" r:id="rId14"/>
    <sheet name="Sector" sheetId="4" state="hidden" r:id="rId15"/>
    <sheet name="Sub - Manufacturing" sheetId="5" state="hidden" r:id="rId16"/>
    <sheet name="Sub - Retail" sheetId="6" state="hidden" r:id="rId17"/>
    <sheet name="Sub - Transport" sheetId="7" state="hidden" r:id="rId18"/>
  </sheets>
  <externalReferences>
    <externalReference r:id="rId19"/>
  </externalReferences>
  <definedNames>
    <definedName name="_xlnm._FilterDatabase" localSheetId="7" hidden="1">'2022-23'!$AK$679:$AK$680</definedName>
    <definedName name="_xlnm._FilterDatabase" localSheetId="13" hidden="1">Lists!$A$1:$B$15</definedName>
    <definedName name="_xlnm._FilterDatabase" localSheetId="10" hidden="1">Proposals!$A$1:$AD$89</definedName>
    <definedName name="Budget_Summary_Data_Range_Budget_Requested" localSheetId="10">Proposals!$F$8:$F$14</definedName>
    <definedName name="Budget_Summary_Data_Range_Indirect_All_Years" localSheetId="10">Proposals!$B$14:$E$14</definedName>
    <definedName name="_xlnm.Print_Titles" localSheetId="7">'2022-23'!#REF!</definedName>
    <definedName name="Reason">Lists!$D$2:$D$12</definedName>
    <definedName name="Status">Lists!$A$2:$A$5</definedName>
  </definedNames>
  <calcPr calcId="191029"/>
  <pivotCaches>
    <pivotCache cacheId="0" r:id="rId20"/>
    <pivotCache cacheId="1" r:id="rId21"/>
    <pivotCache cacheId="2" r:id="rId2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V75" i="14" l="1"/>
  <c r="G76" i="14"/>
  <c r="T75" i="14"/>
  <c r="M75" i="14"/>
  <c r="M88" i="14" l="1"/>
  <c r="J88" i="14"/>
  <c r="G74" i="14" l="1"/>
  <c r="N2" i="52" l="1"/>
  <c r="E2" i="52"/>
  <c r="F5" i="54"/>
  <c r="V73" i="14" l="1"/>
  <c r="T73" i="14"/>
  <c r="S73" i="14"/>
  <c r="R73" i="14"/>
  <c r="Q68" i="14"/>
  <c r="Q88" i="14" s="1"/>
  <c r="P68" i="14"/>
  <c r="P88" i="14" s="1"/>
  <c r="O68" i="14"/>
  <c r="O63" i="14" l="1"/>
  <c r="O61" i="14"/>
  <c r="O57" i="14"/>
  <c r="O55" i="14"/>
  <c r="O70" i="14"/>
  <c r="F67" i="14" l="1"/>
  <c r="G67" i="14" s="1"/>
  <c r="L67" i="14" l="1"/>
  <c r="O67" i="14"/>
  <c r="I64" i="14" l="1"/>
  <c r="G62" i="14" l="1"/>
  <c r="N62" i="14" l="1"/>
  <c r="O62" i="14"/>
  <c r="N58" i="14" l="1"/>
  <c r="G58" i="14" s="1"/>
  <c r="O58" i="14" s="1"/>
  <c r="N5" i="36"/>
  <c r="N4" i="36"/>
  <c r="N3" i="36"/>
  <c r="N6" i="36"/>
  <c r="L56" i="14"/>
  <c r="K53" i="14"/>
  <c r="O88" i="14" l="1"/>
  <c r="O89" i="14" s="1"/>
  <c r="C36" i="22" l="1"/>
  <c r="D32" i="22"/>
  <c r="D36" i="22" s="1"/>
  <c r="B33" i="22"/>
  <c r="B37" i="22" s="1"/>
  <c r="B32" i="22"/>
  <c r="B36" i="22" s="1"/>
  <c r="D24" i="22"/>
  <c r="D23" i="22"/>
  <c r="D22" i="22"/>
  <c r="D21" i="22"/>
  <c r="E2" i="17" l="1"/>
  <c r="E1" i="17"/>
  <c r="D53" i="14" l="1"/>
  <c r="D50" i="14" l="1"/>
  <c r="H47" i="14" l="1"/>
  <c r="H88" i="14" s="1"/>
  <c r="G45" i="14"/>
  <c r="I41" i="14"/>
  <c r="K47" i="14" l="1"/>
  <c r="K7" i="36" l="1"/>
  <c r="N7" i="36" s="1"/>
  <c r="D34" i="14" l="1"/>
  <c r="K33" i="14"/>
  <c r="I33" i="14"/>
  <c r="I88" i="14" s="1"/>
  <c r="F32" i="14"/>
  <c r="D30" i="14"/>
  <c r="G26" i="14"/>
  <c r="K24" i="14"/>
  <c r="D24" i="14"/>
  <c r="D22" i="14"/>
  <c r="F21" i="14"/>
  <c r="L20" i="14"/>
  <c r="L19" i="14"/>
  <c r="N13" i="14"/>
  <c r="N88" i="14" s="1"/>
  <c r="G12" i="14"/>
  <c r="G6" i="14"/>
  <c r="F88" i="14" l="1"/>
  <c r="K88" i="14"/>
  <c r="G88" i="14"/>
  <c r="L21" i="14"/>
  <c r="L88"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Brunilda Xhaferllari</author>
  </authors>
  <commentList>
    <comment ref="AH465" authorId="0" shapeId="0" xr:uid="{32A9206A-74DC-424C-A245-F19E0663D5CC}">
      <text>
        <r>
          <rPr>
            <b/>
            <sz val="9"/>
            <color indexed="81"/>
            <rFont val="Tahoma"/>
            <family val="2"/>
          </rPr>
          <t>Brunilda Xhaferllari:</t>
        </r>
        <r>
          <rPr>
            <sz val="9"/>
            <color indexed="81"/>
            <rFont val="Tahoma"/>
            <family val="2"/>
          </rPr>
          <t xml:space="preserve">
PMO from Project Management</t>
        </r>
      </text>
    </comment>
    <comment ref="AH502" authorId="0" shapeId="0" xr:uid="{2984A74A-0CE3-420D-869C-2C5506314021}">
      <text>
        <r>
          <rPr>
            <b/>
            <sz val="9"/>
            <color indexed="81"/>
            <rFont val="Tahoma"/>
            <family val="2"/>
          </rPr>
          <t>Brunilda Xhaferllari:</t>
        </r>
        <r>
          <rPr>
            <sz val="9"/>
            <color indexed="81"/>
            <rFont val="Tahoma"/>
            <family val="2"/>
          </rPr>
          <t xml:space="preserve">
PMO from Project management</t>
        </r>
      </text>
    </comment>
    <comment ref="AH504" authorId="0" shapeId="0" xr:uid="{97C38411-CA71-4027-A74A-4CC02308BDBE}">
      <text>
        <r>
          <rPr>
            <b/>
            <sz val="9"/>
            <color indexed="81"/>
            <rFont val="Tahoma"/>
            <family val="2"/>
          </rPr>
          <t>Brunilda Xhaferllari:</t>
        </r>
        <r>
          <rPr>
            <sz val="9"/>
            <color indexed="81"/>
            <rFont val="Tahoma"/>
            <family val="2"/>
          </rPr>
          <t xml:space="preserve">
PMO from Project Management</t>
        </r>
      </text>
    </comment>
    <comment ref="AH510" authorId="0" shapeId="0" xr:uid="{471C1980-9121-43BD-9087-AC8C24626CDC}">
      <text>
        <r>
          <rPr>
            <b/>
            <sz val="9"/>
            <color indexed="81"/>
            <rFont val="Tahoma"/>
            <family val="2"/>
          </rPr>
          <t>Brunilda Xhaferllari:</t>
        </r>
        <r>
          <rPr>
            <sz val="9"/>
            <color indexed="81"/>
            <rFont val="Tahoma"/>
            <family val="2"/>
          </rPr>
          <t xml:space="preserve">
PMO from project management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Fran Lahartinger</author>
  </authors>
  <commentList>
    <comment ref="F2" authorId="0" shapeId="0" xr:uid="{00000000-0006-0000-1200-000001000000}">
      <text>
        <r>
          <rPr>
            <b/>
            <sz val="9"/>
            <color indexed="81"/>
            <rFont val="Tahoma"/>
            <family val="2"/>
          </rPr>
          <t>IRAP-Contribution to Organizations</t>
        </r>
        <r>
          <rPr>
            <sz val="9"/>
            <color indexed="81"/>
            <rFont val="Tahoma"/>
            <family val="2"/>
          </rPr>
          <t xml:space="preserve">
</t>
        </r>
      </text>
    </comment>
    <comment ref="F4" authorId="0" shapeId="0" xr:uid="{00000000-0006-0000-1200-000002000000}">
      <text>
        <r>
          <rPr>
            <b/>
            <sz val="9"/>
            <color indexed="81"/>
            <rFont val="Tahoma"/>
            <family val="2"/>
          </rPr>
          <t>IRAP-Business Innovation Access Program</t>
        </r>
        <r>
          <rPr>
            <sz val="9"/>
            <color indexed="81"/>
            <rFont val="Tahoma"/>
            <family val="2"/>
          </rPr>
          <t xml:space="preserve">
</t>
        </r>
      </text>
    </comment>
  </commentList>
</comments>
</file>

<file path=xl/sharedStrings.xml><?xml version="1.0" encoding="utf-8"?>
<sst xmlns="http://schemas.openxmlformats.org/spreadsheetml/2006/main" count="4032" uniqueCount="2432">
  <si>
    <t>Students</t>
  </si>
  <si>
    <t>Faculty</t>
  </si>
  <si>
    <t>Aabhishek Kumar</t>
  </si>
  <si>
    <t>Adam Stibbards</t>
  </si>
  <si>
    <t>Aadya Agrawal</t>
  </si>
  <si>
    <t>Alissa Bigelow</t>
  </si>
  <si>
    <t>Abhinandu</t>
  </si>
  <si>
    <t>Amir Baghaki</t>
  </si>
  <si>
    <t>Adam Smith</t>
  </si>
  <si>
    <t>Chris Dyck</t>
  </si>
  <si>
    <t xml:space="preserve">Aditi Sharma </t>
  </si>
  <si>
    <t xml:space="preserve">Costan Boiangiu </t>
  </si>
  <si>
    <t>Aditya Pidikiti</t>
  </si>
  <si>
    <t>Eleanor Gittens</t>
  </si>
  <si>
    <t>Aditya Tikendrabhai Patel</t>
  </si>
  <si>
    <t>Eli Kane</t>
  </si>
  <si>
    <t>Aishwarya Parmar</t>
  </si>
  <si>
    <t>Gordon Dyck</t>
  </si>
  <si>
    <t>Akhil Das Pradeep Kumar</t>
  </si>
  <si>
    <t>Howard Bloom</t>
  </si>
  <si>
    <t>Akhilesh Paulraj</t>
  </si>
  <si>
    <t>Isabelle Deschamps</t>
  </si>
  <si>
    <t>Ali Langdon</t>
  </si>
  <si>
    <t>Jacqueline Limoges</t>
  </si>
  <si>
    <t>Alita Puthenpurakal Thomas</t>
  </si>
  <si>
    <t>Jaret Wright</t>
  </si>
  <si>
    <t>Althaf Muhammed Edathara</t>
  </si>
  <si>
    <t>Jim Karagatzides</t>
  </si>
  <si>
    <t>Alvira Narshidani</t>
  </si>
  <si>
    <t>Joachim Schmidt</t>
  </si>
  <si>
    <t>Alyssa Brown</t>
  </si>
  <si>
    <t>Markus Wolski</t>
  </si>
  <si>
    <t>Amisha Kazani</t>
  </si>
  <si>
    <t>Megan Jordan</t>
  </si>
  <si>
    <t>Anastasiia Nesterenko</t>
  </si>
  <si>
    <t>Michael James</t>
  </si>
  <si>
    <t>Annath Madambillath Kadappuram</t>
  </si>
  <si>
    <t>Mike Zacharko</t>
  </si>
  <si>
    <t>Arun Praseetha Vijay</t>
  </si>
  <si>
    <t>Mohammadreza BalouchestaniAsli</t>
  </si>
  <si>
    <t>Arun Rithwin George</t>
  </si>
  <si>
    <t>Peter Brown</t>
  </si>
  <si>
    <t>Ashish Sehgal</t>
  </si>
  <si>
    <t>Rich Freeman</t>
  </si>
  <si>
    <t>Ashish Shankar Pandey</t>
  </si>
  <si>
    <t>Richard Rinaldo</t>
  </si>
  <si>
    <t>Bala Prathima Gade</t>
  </si>
  <si>
    <t>Rick McFadden</t>
  </si>
  <si>
    <t>Bawandeep "Bawan" Singh Saini</t>
  </si>
  <si>
    <t>Saber Amini</t>
  </si>
  <si>
    <t>Ben Green</t>
  </si>
  <si>
    <t>Sarah Hunter</t>
  </si>
  <si>
    <t>Bhavna Panwar</t>
  </si>
  <si>
    <t>Scott McCrindle</t>
  </si>
  <si>
    <t>Branden Shirriff</t>
  </si>
  <si>
    <t>Stephanie Atthil</t>
  </si>
  <si>
    <t>Bruno Andrade Pinto Simões</t>
  </si>
  <si>
    <t>Wayne Brown</t>
  </si>
  <si>
    <t>Carly Zapletal</t>
  </si>
  <si>
    <t>Aakash Verma</t>
  </si>
  <si>
    <t>Chanchal Pareek</t>
  </si>
  <si>
    <t>Deb Witmer</t>
  </si>
  <si>
    <t>Dante Carlos</t>
  </si>
  <si>
    <t>Mary Spencer</t>
  </si>
  <si>
    <t>Deena Jose</t>
  </si>
  <si>
    <t xml:space="preserve">Michael Payne </t>
  </si>
  <si>
    <t>Dhruv Patel</t>
  </si>
  <si>
    <t>Molly Zariwny</t>
  </si>
  <si>
    <t>Divya Arora</t>
  </si>
  <si>
    <t>Ross Bigelow</t>
  </si>
  <si>
    <t>Gurminder Singh</t>
  </si>
  <si>
    <t>Sara Lankshear</t>
  </si>
  <si>
    <t>Harmanjot Kaur</t>
  </si>
  <si>
    <t>Annique Boelryk</t>
  </si>
  <si>
    <t>Harshitha Reddy Dunthula</t>
  </si>
  <si>
    <t>Himanshu Singh</t>
  </si>
  <si>
    <t>Hiroki Iizuka</t>
  </si>
  <si>
    <t xml:space="preserve">Hiyori Todoroki </t>
  </si>
  <si>
    <t>Jagjyot Singh Sandhu</t>
  </si>
  <si>
    <t>Jared Bergsma</t>
  </si>
  <si>
    <t>Jaskaran Singh</t>
  </si>
  <si>
    <t xml:space="preserve">Jodi Richards </t>
  </si>
  <si>
    <t>Jonathan Letwin</t>
  </si>
  <si>
    <t>Justin Doran</t>
  </si>
  <si>
    <t>Kalyan Lakshman Samavedam</t>
  </si>
  <si>
    <t>Kashish Jhaveri</t>
  </si>
  <si>
    <t>Kritika Sharma</t>
  </si>
  <si>
    <t>Lani Low</t>
  </si>
  <si>
    <t>Love Kumar</t>
  </si>
  <si>
    <t>Mehul Gshah</t>
  </si>
  <si>
    <t>Michael Monopoli</t>
  </si>
  <si>
    <t>Mohammad "Moe" Ayoub</t>
  </si>
  <si>
    <t>Nadine Proulx</t>
  </si>
  <si>
    <t>Nannu Elizabeth Joseph</t>
  </si>
  <si>
    <t>Nazimul Islam Syed</t>
  </si>
  <si>
    <t>Nipin Dasani</t>
  </si>
  <si>
    <t>Nithin Venu</t>
  </si>
  <si>
    <t>Nitish Jagirdar</t>
  </si>
  <si>
    <t>Olivia Syed &lt;Olivia.Syed@MyGeorgian.ca&gt;</t>
  </si>
  <si>
    <t>Prajwal Katuwal &lt;Prajwal.Katuwal@MyGeorgian.ca&gt;</t>
  </si>
  <si>
    <t>Prakriti Khanal</t>
  </si>
  <si>
    <t>Rajat Arora</t>
  </si>
  <si>
    <t>Robert Routledge</t>
  </si>
  <si>
    <t>Rodrigo Navarro Argentin</t>
  </si>
  <si>
    <t>Rupinder Jeeet Singh</t>
  </si>
  <si>
    <t>Sagar Thapa</t>
  </si>
  <si>
    <t>Sahiba Sachdeva</t>
  </si>
  <si>
    <t>Sarat Narendran</t>
  </si>
  <si>
    <t>Shaik Meeran Semiyan Farook Ali</t>
  </si>
  <si>
    <t xml:space="preserve">Shivawn Moorman </t>
  </si>
  <si>
    <t>Sumitkumar Patel</t>
  </si>
  <si>
    <t>TBD</t>
  </si>
  <si>
    <t>Thomas Mulrooney.</t>
  </si>
  <si>
    <t>Venkat Sai Kiran Mynepalli</t>
  </si>
  <si>
    <t>waiting student to be hired</t>
  </si>
  <si>
    <t>Yachao Xiang</t>
  </si>
  <si>
    <t>Aditya Dave</t>
  </si>
  <si>
    <t>Albin Baby</t>
  </si>
  <si>
    <t>Ankita Singh</t>
  </si>
  <si>
    <t>Ankiti Sharma</t>
  </si>
  <si>
    <t>Ansu Augustine</t>
  </si>
  <si>
    <t>Arya Babu</t>
  </si>
  <si>
    <t>Austin Chalmers</t>
  </si>
  <si>
    <t>Austin Provencal</t>
  </si>
  <si>
    <t>Ayushi Jain</t>
  </si>
  <si>
    <t>Bisina Kalarikkal Varghese</t>
  </si>
  <si>
    <t>Chakradhar Mettupalli</t>
  </si>
  <si>
    <t>Connor macinnis</t>
  </si>
  <si>
    <t>Deepali Sharma</t>
  </si>
  <si>
    <t xml:space="preserve">Drake Esdon
</t>
  </si>
  <si>
    <t>Emilie Ah-fock</t>
  </si>
  <si>
    <t>Emmanuel Cyriac</t>
  </si>
  <si>
    <t>Fenali Shah</t>
  </si>
  <si>
    <t>Gurvinder Singh Singh</t>
  </si>
  <si>
    <t>Hadi Servat</t>
  </si>
  <si>
    <t>Harika Reddy Baireddy</t>
  </si>
  <si>
    <t>Harshkumar - harshpatel24895@gmail.com</t>
  </si>
  <si>
    <t>Hitanshu Puri</t>
  </si>
  <si>
    <t xml:space="preserve">Jacinta Francis Gonsalves
</t>
  </si>
  <si>
    <t xml:space="preserve">Jagpreet Singh Alisese Arzoo Gurudatta
</t>
  </si>
  <si>
    <t>James Murney</t>
  </si>
  <si>
    <t>Jestin Kaniyodickal Jacob</t>
  </si>
  <si>
    <t>Junseob Noh</t>
  </si>
  <si>
    <t>Kajalben Patel</t>
  </si>
  <si>
    <t>Kanav Arora</t>
  </si>
  <si>
    <t>Kaveesha.Jayawardena Pathiranage</t>
  </si>
  <si>
    <t>Kaviraj Singh Jon</t>
  </si>
  <si>
    <t xml:space="preserve">Lindsay Hunter </t>
  </si>
  <si>
    <t>Manpreet Kaur</t>
  </si>
  <si>
    <t>Manuel Rodriguez Pineros</t>
  </si>
  <si>
    <t>Mary Jaddu</t>
  </si>
  <si>
    <t>Mohana Siddhartha Tripuraneni</t>
  </si>
  <si>
    <t>Mohit Mendi</t>
  </si>
  <si>
    <t>Mostafizur Rahman</t>
  </si>
  <si>
    <t>Mubassara Nizamli Siddiquim</t>
  </si>
  <si>
    <t>Nehal Singh Sawhney</t>
  </si>
  <si>
    <t>Nick Noseworthy</t>
  </si>
  <si>
    <t>Nikhil Patel</t>
  </si>
  <si>
    <t>Nilok Dhimal</t>
  </si>
  <si>
    <t>Nirmalbhai Patel</t>
  </si>
  <si>
    <t xml:space="preserve">Noah Pantuso </t>
  </si>
  <si>
    <t>Noah Wilson</t>
  </si>
  <si>
    <t>Palak Pandya</t>
  </si>
  <si>
    <t>Pavel Sazonov</t>
  </si>
  <si>
    <t>Pedro Athayde Filho</t>
  </si>
  <si>
    <t xml:space="preserve">Prakash Gurung </t>
  </si>
  <si>
    <t>Prashanth Reddy Kolla</t>
  </si>
  <si>
    <t>Priyansh Tiwari</t>
  </si>
  <si>
    <t>reva konstantyn</t>
  </si>
  <si>
    <t>Saini Avi</t>
  </si>
  <si>
    <t>Sandeep Kour</t>
  </si>
  <si>
    <t>Sargun Singh Walia</t>
  </si>
  <si>
    <t>Saumya Paliwal</t>
  </si>
  <si>
    <t>Schevene Singh</t>
  </si>
  <si>
    <t>Shreeya Bindra</t>
  </si>
  <si>
    <t>Sofiya Raju</t>
  </si>
  <si>
    <t>Sony Varghese</t>
  </si>
  <si>
    <t>Sreelakshmi Babulal</t>
  </si>
  <si>
    <t>Steven Caird</t>
  </si>
  <si>
    <t>Sukhpreet Singh</t>
  </si>
  <si>
    <t>Surabhi Rawat</t>
  </si>
  <si>
    <t>Vikram Chander Gorrepati</t>
  </si>
  <si>
    <t>Vineeth Potharaju</t>
  </si>
  <si>
    <t>Yachao (Eric) Xiong</t>
  </si>
  <si>
    <t>Abdelrahman Tealab</t>
  </si>
  <si>
    <t>Aksh</t>
  </si>
  <si>
    <t>Apurva Abhang</t>
  </si>
  <si>
    <t>Clare Mitchell</t>
  </si>
  <si>
    <t>Dayal Vijayan</t>
  </si>
  <si>
    <t>Deep Bhatt</t>
  </si>
  <si>
    <t>Elton Lionel Monteiro</t>
  </si>
  <si>
    <t>Hailee piotrowski</t>
  </si>
  <si>
    <t>Harish Ankala</t>
  </si>
  <si>
    <t xml:space="preserve">Jemin Suvagiya
</t>
  </si>
  <si>
    <t>Jeshan Chhabra</t>
  </si>
  <si>
    <t>Jose Cesar Ozaki</t>
  </si>
  <si>
    <t>Kaelan Doucette</t>
  </si>
  <si>
    <t>Karan Rana</t>
  </si>
  <si>
    <t>Kavya Methill</t>
  </si>
  <si>
    <t>Kenneth Stewart</t>
  </si>
  <si>
    <t>Kishan Patel</t>
  </si>
  <si>
    <t>Krishnapriya Sarojam</t>
  </si>
  <si>
    <t>Leonardo Muzi</t>
  </si>
  <si>
    <t>Loknath Pokarel</t>
  </si>
  <si>
    <t>Manav Sethi</t>
  </si>
  <si>
    <t>Monish Khopkar</t>
  </si>
  <si>
    <t>Muskaan Karwal</t>
  </si>
  <si>
    <t>Pasupulati Srihitha</t>
  </si>
  <si>
    <t>Paula Sinclair</t>
  </si>
  <si>
    <t>Piyush Arun Singh</t>
  </si>
  <si>
    <t>Prajwal Acharya</t>
  </si>
  <si>
    <t>Prajwal Katuwal</t>
  </si>
  <si>
    <t>Prakash Gurung</t>
  </si>
  <si>
    <t>Pranav Sharma</t>
  </si>
  <si>
    <t>Pravesh Giri</t>
  </si>
  <si>
    <t>Prerna Sharma</t>
  </si>
  <si>
    <t>Priyanka Garg</t>
  </si>
  <si>
    <t>Revanth Polkampally</t>
  </si>
  <si>
    <t>Rinkal Vavadiya</t>
  </si>
  <si>
    <t>Rupinderjeet - rupinderjeetsingh199@gmail.com</t>
  </si>
  <si>
    <t>Saba Sultana</t>
  </si>
  <si>
    <t>Sai Sandeep Kuchupudi</t>
  </si>
  <si>
    <t>Sathish Sulur Parthasarathi</t>
  </si>
  <si>
    <t>Shea Moothedath Babu</t>
  </si>
  <si>
    <t>Shyla Grantmyre</t>
  </si>
  <si>
    <t>Sonali Kashyap</t>
  </si>
  <si>
    <t>Srishti Bhatia</t>
  </si>
  <si>
    <t>Sudipa Nag</t>
  </si>
  <si>
    <t>Surya Tammana</t>
  </si>
  <si>
    <t>Swarnim Sharma</t>
  </si>
  <si>
    <t>Tajinder Kaur</t>
  </si>
  <si>
    <t>Tanupreet Kaur</t>
  </si>
  <si>
    <t>Taylor Borwn</t>
  </si>
  <si>
    <t>Tejaskumar "Tejas" Ashokbhai Patel</t>
  </si>
  <si>
    <t>Thanmai Kanaparthi</t>
  </si>
  <si>
    <t>Tianheng "Michael" Su</t>
  </si>
  <si>
    <t>Tuğrul Göktaş</t>
  </si>
  <si>
    <t>Tzu-Chiao Tseng</t>
  </si>
  <si>
    <t>Varaprudhvi Kandala</t>
  </si>
  <si>
    <t>Vishal Harshadkumar Panchal</t>
  </si>
  <si>
    <t>Vishal Mishra</t>
  </si>
  <si>
    <t>Vrunda Patel</t>
  </si>
  <si>
    <t>Yashwanth Paranthaman</t>
  </si>
  <si>
    <t>Zhe Gao</t>
  </si>
  <si>
    <t>Zishanali Murji</t>
  </si>
  <si>
    <t>Abhilash Koneru</t>
  </si>
  <si>
    <t>Ann Maria Johnson</t>
  </si>
  <si>
    <t>Aykut Yucegun</t>
  </si>
  <si>
    <t>Chai-Ying Ho</t>
  </si>
  <si>
    <t>Deepthi Chilikuri</t>
  </si>
  <si>
    <t>Dikshanta Raj Baral</t>
  </si>
  <si>
    <t>Drake Edson</t>
  </si>
  <si>
    <t>Duleep Benthara Galhenage</t>
  </si>
  <si>
    <t>Jack vanegdom</t>
  </si>
  <si>
    <t>Jay Kalal</t>
  </si>
  <si>
    <t>Jinou "George" Yu</t>
  </si>
  <si>
    <t>Manas Kale</t>
  </si>
  <si>
    <t>Megan Nahuis</t>
  </si>
  <si>
    <t xml:space="preserve">Mehul Shah
</t>
  </si>
  <si>
    <t>Minta Thomas</t>
  </si>
  <si>
    <t>Monil Mayur Modi</t>
  </si>
  <si>
    <t>Nathan Poirier</t>
  </si>
  <si>
    <t>Niharika Devli</t>
  </si>
  <si>
    <t>Preet Shah</t>
  </si>
  <si>
    <t>Priyangka Ganesan</t>
  </si>
  <si>
    <t>Ronitt</t>
  </si>
  <si>
    <t>Rowena Johnson</t>
  </si>
  <si>
    <t>Rupesh KC</t>
  </si>
  <si>
    <t>Shakeeb Sharief Syed</t>
  </si>
  <si>
    <t>Sharvil Solanki</t>
  </si>
  <si>
    <t>Shivani Panchal</t>
  </si>
  <si>
    <t>Sonali Jain</t>
  </si>
  <si>
    <t>Sukanya Culliparambil Mohanan</t>
  </si>
  <si>
    <t>Tarun Kumar Punna</t>
  </si>
  <si>
    <t>Venkata Shanmukh Kancharla</t>
  </si>
  <si>
    <t>Vijay Kumar Sanapala</t>
  </si>
  <si>
    <t>Yamini Bhaskar</t>
  </si>
  <si>
    <t>Arca Bozdag</t>
  </si>
  <si>
    <t>Dhvanit Merchant</t>
  </si>
  <si>
    <t>Drake Esdon</t>
  </si>
  <si>
    <t>Gunpreet Kaur</t>
  </si>
  <si>
    <t>Kanchan Rani</t>
  </si>
  <si>
    <t>Manish Saharawat</t>
  </si>
  <si>
    <t>Nicole Kearns</t>
  </si>
  <si>
    <t>Salah Kareem</t>
  </si>
  <si>
    <t>Samantha Bagg</t>
  </si>
  <si>
    <t>Sara Khodayari</t>
  </si>
  <si>
    <t>Shirin Sajjadi</t>
  </si>
  <si>
    <t>Michael Roussel</t>
  </si>
  <si>
    <t>Yiping Zou</t>
  </si>
  <si>
    <t>Debmoy Chakraborty</t>
  </si>
  <si>
    <t xml:space="preserve">Mary Sonia Ippu </t>
  </si>
  <si>
    <t>Activity Fiscal Year</t>
  </si>
  <si>
    <t>2020/21</t>
  </si>
  <si>
    <t>Row Labels</t>
  </si>
  <si>
    <t>Count of GEO</t>
  </si>
  <si>
    <t>Architectural Technology</t>
  </si>
  <si>
    <t>Big Data Analytics</t>
  </si>
  <si>
    <t>Community Integration Through Co-operative Education</t>
  </si>
  <si>
    <t>Computer programmer</t>
  </si>
  <si>
    <t>Computer Programmer Analyst</t>
  </si>
  <si>
    <t>CTL</t>
  </si>
  <si>
    <t>Early Childhood Education</t>
  </si>
  <si>
    <t>EETY</t>
  </si>
  <si>
    <t>Electrical Engineering Technology</t>
  </si>
  <si>
    <t>Environmental technology</t>
  </si>
  <si>
    <t xml:space="preserve">health Sciences </t>
  </si>
  <si>
    <t>Interactive Media - Web Design</t>
  </si>
  <si>
    <t>Liberal arts</t>
  </si>
  <si>
    <t>Mechanical Engineering Technology</t>
  </si>
  <si>
    <t>Mobile app development</t>
  </si>
  <si>
    <t>Nursing</t>
  </si>
  <si>
    <t>Research and Innovation</t>
  </si>
  <si>
    <t>Social Service worker</t>
  </si>
  <si>
    <t>(blank)</t>
  </si>
  <si>
    <t>Grand Total</t>
  </si>
  <si>
    <t>Count of Project #</t>
  </si>
  <si>
    <t>Metrics</t>
  </si>
  <si>
    <t>2015/16</t>
  </si>
  <si>
    <t>2016/17 (October)</t>
  </si>
  <si>
    <t>2016/17</t>
  </si>
  <si>
    <t>2017-18
(October)</t>
  </si>
  <si>
    <t>2017-18</t>
  </si>
  <si>
    <t>2018-19
(October)</t>
  </si>
  <si>
    <t>2018-19</t>
  </si>
  <si>
    <t>2019-20
(Interim)</t>
  </si>
  <si>
    <t>2019-20</t>
  </si>
  <si>
    <t>2020-21
(Interim)</t>
  </si>
  <si>
    <t>2020-21</t>
  </si>
  <si>
    <t>Projects</t>
  </si>
  <si>
    <t>Faculty Researchers</t>
  </si>
  <si>
    <t>Student Researchers</t>
  </si>
  <si>
    <t>Industry Partners</t>
  </si>
  <si>
    <t>Government/ Industry Funding: Awarded</t>
  </si>
  <si>
    <t>n/a</t>
  </si>
  <si>
    <t>Government/ Industry Funding: Revenue 
(not for BoG)</t>
  </si>
  <si>
    <t>$327,242</t>
  </si>
  <si>
    <t>Date</t>
  </si>
  <si>
    <t>October</t>
  </si>
  <si>
    <t>Project Status</t>
  </si>
  <si>
    <t>(Multiple Items)</t>
  </si>
  <si>
    <t>Student #10</t>
  </si>
  <si>
    <t>Total</t>
  </si>
  <si>
    <t>Faculty #1</t>
  </si>
  <si>
    <t>360kids</t>
  </si>
  <si>
    <t>360TIG</t>
  </si>
  <si>
    <t>9302204 Canada Inc.
Cheelcare Inc.</t>
  </si>
  <si>
    <t xml:space="preserve">Abdullah Elhameen Elhaj Mohammad: Data Analyst
</t>
  </si>
  <si>
    <t>Accent Tooling</t>
  </si>
  <si>
    <t>Airo.Life</t>
  </si>
  <si>
    <t>Abhishek Joshi</t>
  </si>
  <si>
    <t>Barrie Chamber of Commerce</t>
  </si>
  <si>
    <t>Abiodun Awokunle</t>
  </si>
  <si>
    <t>Barrie Police Service</t>
  </si>
  <si>
    <t>Adam Shafeek</t>
  </si>
  <si>
    <t xml:space="preserve">Barriston LLP </t>
  </si>
  <si>
    <t>Base Borden</t>
  </si>
  <si>
    <t>Adil Feroz</t>
  </si>
  <si>
    <t>Bayshore HealthCare</t>
  </si>
  <si>
    <t xml:space="preserve">Beaver Rock Roastery </t>
  </si>
  <si>
    <t>Bruce Power</t>
  </si>
  <si>
    <t>Mark Rabey</t>
  </si>
  <si>
    <t>Canadian Evaluation Society - Ontario Chapter</t>
  </si>
  <si>
    <t>Canplas</t>
  </si>
  <si>
    <t>Central Painting</t>
  </si>
  <si>
    <t>Ali Hemmati</t>
  </si>
  <si>
    <t>Citizen Information Group</t>
  </si>
  <si>
    <t>Nicole Barbato</t>
  </si>
  <si>
    <t>City of Barrie</t>
  </si>
  <si>
    <t>CMHA Simcoe</t>
  </si>
  <si>
    <t>Community Living Dufferin</t>
  </si>
  <si>
    <t xml:space="preserve">CORFinancial </t>
  </si>
  <si>
    <t>Ron Sky</t>
  </si>
  <si>
    <t>Cory-Lynne Styles</t>
  </si>
  <si>
    <t>Amanda Lacasse</t>
  </si>
  <si>
    <t>County of Simcoe</t>
  </si>
  <si>
    <t>Ambika Kashyap</t>
  </si>
  <si>
    <t xml:space="preserve">Crucial Logics </t>
  </si>
  <si>
    <t>Ananth Goundar</t>
  </si>
  <si>
    <t>Dev Centre House - IRELAND</t>
  </si>
  <si>
    <t>EcoGreen</t>
  </si>
  <si>
    <t>Tom Marazzo</t>
  </si>
  <si>
    <t>Ankur Singh</t>
  </si>
  <si>
    <t xml:space="preserve">EcoGreen </t>
  </si>
  <si>
    <t>EcoTech Windows &amp; Doors</t>
  </si>
  <si>
    <t xml:space="preserve">ESC Environmental Systems Corporation </t>
  </si>
  <si>
    <t>Amanda Clare</t>
  </si>
  <si>
    <t>Family TLC</t>
  </si>
  <si>
    <t>GC - Jonathan Gladstone</t>
  </si>
  <si>
    <t>Georgian College</t>
  </si>
  <si>
    <t>Global Botanical/Health4All Products LTD.</t>
  </si>
  <si>
    <t>Good Green Earth Company</t>
  </si>
  <si>
    <t xml:space="preserve">GPO </t>
  </si>
  <si>
    <t>Green Like Us</t>
  </si>
  <si>
    <t>Green Valley Farm</t>
  </si>
  <si>
    <t xml:space="preserve">Binaya Gurung </t>
  </si>
  <si>
    <t>Greenock Beef</t>
  </si>
  <si>
    <t>HBEC</t>
  </si>
  <si>
    <t>Brayden Lloyd</t>
  </si>
  <si>
    <t>Heartland Institute</t>
  </si>
  <si>
    <t>Brittany Astop Ford</t>
  </si>
  <si>
    <t>Honda of Canada Manufacturing Inc.</t>
  </si>
  <si>
    <t>iCAN Interactive</t>
  </si>
  <si>
    <t>Cailin Kelly</t>
  </si>
  <si>
    <t>InnScience</t>
  </si>
  <si>
    <t>Intransigense Corporation</t>
  </si>
  <si>
    <t>Chin Tsun Chou</t>
  </si>
  <si>
    <t>IPEX inc</t>
  </si>
  <si>
    <t>Daniel Anzola</t>
  </si>
  <si>
    <t>JAP Innogy</t>
  </si>
  <si>
    <t>Junglewood Inc</t>
  </si>
  <si>
    <t>Kidd Operations</t>
  </si>
  <si>
    <t>Denise Boyd</t>
  </si>
  <si>
    <t>KnowMe</t>
  </si>
  <si>
    <t>Lakeland Holding</t>
  </si>
  <si>
    <t>Larway Transportation</t>
  </si>
  <si>
    <t>Dixit Ohri</t>
  </si>
  <si>
    <t>Linear Transfer Automation Inc.</t>
  </si>
  <si>
    <t xml:space="preserve">Dylan Brandt </t>
  </si>
  <si>
    <t>Local Leaf Inc.</t>
  </si>
  <si>
    <t>Eric Ewert</t>
  </si>
  <si>
    <t>MediPharm Lab</t>
  </si>
  <si>
    <t>Erik Steiner</t>
  </si>
  <si>
    <t>Mohammad Ayoub</t>
  </si>
  <si>
    <t>Falak Ghoda</t>
  </si>
  <si>
    <t>Molded Precision Components</t>
  </si>
  <si>
    <t>Favour Eforuoku</t>
  </si>
  <si>
    <t>National Marketplace</t>
  </si>
  <si>
    <t>Graeme Cannon</t>
  </si>
  <si>
    <t>Nature Conservancy of Canada</t>
  </si>
  <si>
    <t>Nottawasaga Valley Conservation Authority</t>
  </si>
  <si>
    <t>Objection Co</t>
  </si>
  <si>
    <t>Ontario Social Service Workers Association</t>
  </si>
  <si>
    <t>Over the Bridge</t>
  </si>
  <si>
    <t>PYROC</t>
  </si>
  <si>
    <t xml:space="preserve">Quench Buggy </t>
  </si>
  <si>
    <t>R&amp;I - iCo-op</t>
  </si>
  <si>
    <t>Jamie Eliot</t>
  </si>
  <si>
    <t>R&amp;M Plastic Products</t>
  </si>
  <si>
    <t>jared Bergsma</t>
  </si>
  <si>
    <t>SAFE International</t>
  </si>
  <si>
    <t>Sairyo Events</t>
  </si>
  <si>
    <t xml:space="preserve">Jasleen </t>
  </si>
  <si>
    <t>Salon Vita</t>
  </si>
  <si>
    <t>Jerri-Lynne Smith</t>
  </si>
  <si>
    <t>SCDSB</t>
  </si>
  <si>
    <t>Jiyoung Sohn</t>
  </si>
  <si>
    <t>Severn Sound Environmental Association</t>
  </si>
  <si>
    <t>Siva Creative</t>
  </si>
  <si>
    <t>Johnson Le</t>
  </si>
  <si>
    <t>South Shore Bible Church</t>
  </si>
  <si>
    <t>Speebly</t>
  </si>
  <si>
    <t>STI Conveyor Systems</t>
  </si>
  <si>
    <t>Stratagem</t>
  </si>
  <si>
    <t>Karishma Sanam Shah</t>
  </si>
  <si>
    <t>Surge ERP Consulting</t>
  </si>
  <si>
    <t>Sweet Charity</t>
  </si>
  <si>
    <t>Toronto and Region Conservation Authority</t>
  </si>
  <si>
    <t>Township of Oro Medonte</t>
  </si>
  <si>
    <t>Lilas Al Syoufi</t>
  </si>
  <si>
    <t xml:space="preserve">Trout Unlimited </t>
  </si>
  <si>
    <t>Truebase</t>
  </si>
  <si>
    <t>Madison Charman</t>
  </si>
  <si>
    <t>Vetta Nordic SPA</t>
  </si>
  <si>
    <t>Mallory Kropf</t>
  </si>
  <si>
    <t>Vrism Innovations</t>
  </si>
  <si>
    <t>Manvir Singh Bathh</t>
  </si>
  <si>
    <t>Waypoint Center for Mental Health Care</t>
  </si>
  <si>
    <t>Webster International Inc.</t>
  </si>
  <si>
    <t>Women and Children’s Shelter of Barrie</t>
  </si>
  <si>
    <t>YMCA - Barrie</t>
  </si>
  <si>
    <t>Naveen Sellappan Selvaraju</t>
  </si>
  <si>
    <t>Nick VanDalen</t>
  </si>
  <si>
    <t>Rebecca Lynn</t>
  </si>
  <si>
    <t>Rob Kerr</t>
  </si>
  <si>
    <t>Shaurukh Sayed</t>
  </si>
  <si>
    <t>Shivansh Desai</t>
  </si>
  <si>
    <t>Stephanie Sabean</t>
  </si>
  <si>
    <t>Tam Vo</t>
  </si>
  <si>
    <t>TBC</t>
  </si>
  <si>
    <t>Thamali Indika Srimali Fransis Hettige</t>
  </si>
  <si>
    <t xml:space="preserve">Umoboho Oboho </t>
  </si>
  <si>
    <t>Venkata Phanindra Bojedla</t>
  </si>
  <si>
    <t>Yachao Xiong</t>
  </si>
  <si>
    <t>Almedana Serodio</t>
  </si>
  <si>
    <t>Amrit Kaur</t>
  </si>
  <si>
    <t>Andrea Franco</t>
  </si>
  <si>
    <t>Anika Rana</t>
  </si>
  <si>
    <t>Bright Idemudia</t>
  </si>
  <si>
    <t>Cara Swalwell</t>
  </si>
  <si>
    <t>Carmen Coleman Rijos</t>
  </si>
  <si>
    <t>Connor Macinnis</t>
  </si>
  <si>
    <t>Dikshit Raj Devarajan</t>
  </si>
  <si>
    <t>Habtamu Sanbata Nagawo</t>
  </si>
  <si>
    <t>Hyoryung Lee</t>
  </si>
  <si>
    <t>Janina Cortez</t>
  </si>
  <si>
    <t>Jeffer Tian</t>
  </si>
  <si>
    <t>Karish Thangarajah</t>
  </si>
  <si>
    <t>Kesha Doshi</t>
  </si>
  <si>
    <t>Komal Shah</t>
  </si>
  <si>
    <t>Lekshmi Rajendran</t>
  </si>
  <si>
    <t>Magda Montagnese</t>
  </si>
  <si>
    <t>Meenu Rajan</t>
  </si>
  <si>
    <t>Mehulkumar Bhatt</t>
  </si>
  <si>
    <t>Muskaan karwal</t>
  </si>
  <si>
    <t>Nnenna Grace G Alphonsus</t>
  </si>
  <si>
    <t>Omar Al-Ziri</t>
  </si>
  <si>
    <t>Osahon Ighodaro</t>
  </si>
  <si>
    <t>Ron Volis</t>
  </si>
  <si>
    <t>Sarah Long</t>
  </si>
  <si>
    <t>Shivam Masaon</t>
  </si>
  <si>
    <t>Stephen Ly</t>
  </si>
  <si>
    <t>Taiwo Obalola</t>
  </si>
  <si>
    <t>Thecla Oreme</t>
  </si>
  <si>
    <t>Tomasz Szumski: Developer</t>
  </si>
  <si>
    <t>Venkat Mynepalli</t>
  </si>
  <si>
    <t>Xinglin Peng</t>
  </si>
  <si>
    <t>Alexandra Murdoch</t>
  </si>
  <si>
    <t>Ankita Sharma</t>
  </si>
  <si>
    <t>Bhumin Shah</t>
  </si>
  <si>
    <t>Bikram Chopra</t>
  </si>
  <si>
    <t>Gaganpreet Singh</t>
  </si>
  <si>
    <t>Gurjit Singh</t>
  </si>
  <si>
    <t>Hayden Nichol</t>
  </si>
  <si>
    <t>Max Greenaway</t>
  </si>
  <si>
    <t>Mehmet Ozan Kaya</t>
  </si>
  <si>
    <t>Piyush Sharma</t>
  </si>
  <si>
    <t>Piyush Tyagi</t>
  </si>
  <si>
    <t>Rajdeep Kaur</t>
  </si>
  <si>
    <t xml:space="preserve">Sarah Court </t>
  </si>
  <si>
    <t>Shrijan Karki</t>
  </si>
  <si>
    <t>Sidharth Sharma</t>
  </si>
  <si>
    <t xml:space="preserve">Simran Bhangu </t>
  </si>
  <si>
    <t>Sophie N. Kellman: Business Analyst</t>
  </si>
  <si>
    <t>Sucheta Karande</t>
  </si>
  <si>
    <t>Tunde (Babatunde) Obatayo</t>
  </si>
  <si>
    <t>Tyler Giles</t>
  </si>
  <si>
    <t>Yash Daiya</t>
  </si>
  <si>
    <t>Amanda Granic</t>
  </si>
  <si>
    <t xml:space="preserve">Ashish Sehgal </t>
  </si>
  <si>
    <t>Delroy Dennie</t>
  </si>
  <si>
    <t>Harpreet Singh</t>
  </si>
  <si>
    <t>Jhon Villa Ramirez</t>
  </si>
  <si>
    <t>Johanna Simpson</t>
  </si>
  <si>
    <t>Lynda Day</t>
  </si>
  <si>
    <t>Padmava Tibentahelram Chandavani</t>
  </si>
  <si>
    <t>Pargat Singh</t>
  </si>
  <si>
    <t>Riaaben Nileshkumar Patel</t>
  </si>
  <si>
    <t>Sangeetha Jayachandran</t>
  </si>
  <si>
    <t>Simrandeep Kaur</t>
  </si>
  <si>
    <t>Tiffany Yao</t>
  </si>
  <si>
    <t>Yoga Galhenage</t>
  </si>
  <si>
    <t>Anthoney Radley</t>
  </si>
  <si>
    <t>Umoboho Oboho</t>
  </si>
  <si>
    <t>Sereena  Kiddoe</t>
  </si>
  <si>
    <t>2021/22</t>
  </si>
  <si>
    <t>(All)</t>
  </si>
  <si>
    <t>Project #</t>
  </si>
  <si>
    <t>Company</t>
  </si>
  <si>
    <t>GEO 1058</t>
  </si>
  <si>
    <t xml:space="preserve">YMCA of Simcoe/Muskoka </t>
  </si>
  <si>
    <t>GEO 1061</t>
  </si>
  <si>
    <t>Factify</t>
  </si>
  <si>
    <t>GEO 1062</t>
  </si>
  <si>
    <t>Source One Financial Corp.</t>
  </si>
  <si>
    <t>GEO 1063</t>
  </si>
  <si>
    <t>Payments Canada</t>
  </si>
  <si>
    <t>GEO 1064</t>
  </si>
  <si>
    <t>GEO 1065</t>
  </si>
  <si>
    <t>GEO 1066</t>
  </si>
  <si>
    <t>GEO 1067</t>
  </si>
  <si>
    <t xml:space="preserve">Georgian College </t>
  </si>
  <si>
    <t>GEO 1068</t>
  </si>
  <si>
    <t>GEO 1069</t>
  </si>
  <si>
    <t>Rogers Communication</t>
  </si>
  <si>
    <t>GEO 1070</t>
  </si>
  <si>
    <t>GEO 1071</t>
  </si>
  <si>
    <t xml:space="preserve">City of Barrie, Barrie Fire and Emergency Service </t>
  </si>
  <si>
    <t>GEO 1072</t>
  </si>
  <si>
    <t>GEO 1076</t>
  </si>
  <si>
    <t>GEO 1078</t>
  </si>
  <si>
    <t>GEO 1079</t>
  </si>
  <si>
    <t>Massive Insights</t>
  </si>
  <si>
    <t>GEO 1080</t>
  </si>
  <si>
    <t>GEO 1081</t>
  </si>
  <si>
    <t>GEO 1082</t>
  </si>
  <si>
    <t>GEO 1083</t>
  </si>
  <si>
    <t>GEO 1084</t>
  </si>
  <si>
    <t>GEO 1085</t>
  </si>
  <si>
    <t xml:space="preserve">The Stratagem Group </t>
  </si>
  <si>
    <t>GEO 1086</t>
  </si>
  <si>
    <t>GEO 1087</t>
  </si>
  <si>
    <t>GEO 1088</t>
  </si>
  <si>
    <t>GEO 1089</t>
  </si>
  <si>
    <t>ParseHub</t>
  </si>
  <si>
    <t xml:space="preserve">Research and Innovation </t>
  </si>
  <si>
    <t>20S-20F</t>
  </si>
  <si>
    <t>21W-21S</t>
  </si>
  <si>
    <t>21F-22W</t>
  </si>
  <si>
    <t>Fiscal 2016/2017</t>
  </si>
  <si>
    <t>20F-21W</t>
  </si>
  <si>
    <t>21S-21F</t>
  </si>
  <si>
    <t>22W-22S</t>
  </si>
  <si>
    <t>W-S-F</t>
  </si>
  <si>
    <t>Project Reporting Information</t>
  </si>
  <si>
    <t>RIS Fund</t>
  </si>
  <si>
    <t>GEO</t>
  </si>
  <si>
    <t>Project Name</t>
  </si>
  <si>
    <t>Summary of project</t>
  </si>
  <si>
    <t>Project Category</t>
  </si>
  <si>
    <t>Link to Other Projects</t>
  </si>
  <si>
    <t>Contact Name</t>
  </si>
  <si>
    <t>Contact Info</t>
  </si>
  <si>
    <t>Company Type</t>
  </si>
  <si>
    <t>Sector</t>
  </si>
  <si>
    <t>Sub sector</t>
  </si>
  <si>
    <t>Size</t>
  </si>
  <si>
    <t>HBEC Mentor</t>
  </si>
  <si>
    <t>Cohort</t>
  </si>
  <si>
    <t>Department List</t>
  </si>
  <si>
    <t>Dep #1</t>
  </si>
  <si>
    <t>Dep #2</t>
  </si>
  <si>
    <t>Program List</t>
  </si>
  <si>
    <t>Program #1</t>
  </si>
  <si>
    <t>Program #2</t>
  </si>
  <si>
    <t>Program #3</t>
  </si>
  <si>
    <t>Faculty List</t>
  </si>
  <si>
    <t>Faculty #2</t>
  </si>
  <si>
    <t>Faculty #3</t>
  </si>
  <si>
    <t>Faculty #4</t>
  </si>
  <si>
    <t>Faculty #5</t>
  </si>
  <si>
    <t>Total Students</t>
  </si>
  <si>
    <t>Student List</t>
  </si>
  <si>
    <t>Student #1</t>
  </si>
  <si>
    <t>Student #2</t>
  </si>
  <si>
    <t>Student #3</t>
  </si>
  <si>
    <t>Student #4</t>
  </si>
  <si>
    <t>Student #5</t>
  </si>
  <si>
    <t>Student #6</t>
  </si>
  <si>
    <t>Student #7</t>
  </si>
  <si>
    <t>Student #8</t>
  </si>
  <si>
    <t>Student #9</t>
  </si>
  <si>
    <t>Student #11</t>
  </si>
  <si>
    <t>Student #12</t>
  </si>
  <si>
    <t>Student #13</t>
  </si>
  <si>
    <t>Student #14</t>
  </si>
  <si>
    <t>Student #15</t>
  </si>
  <si>
    <t>Student #16</t>
  </si>
  <si>
    <t>Student #17</t>
  </si>
  <si>
    <t>Student #18</t>
  </si>
  <si>
    <t>Student #19</t>
  </si>
  <si>
    <t>Student #20</t>
  </si>
  <si>
    <t>Students (previous years)</t>
  </si>
  <si>
    <t>Project start Fiscal year</t>
  </si>
  <si>
    <t>PRF Received</t>
  </si>
  <si>
    <t>Proposal Sent to Client</t>
  </si>
  <si>
    <t>CA sent to Client</t>
  </si>
  <si>
    <t>CA Signed Date</t>
  </si>
  <si>
    <t>Project Activities Start Date</t>
  </si>
  <si>
    <t>Project Activities End Date</t>
  </si>
  <si>
    <t>Project Completed Date</t>
  </si>
  <si>
    <t>Reason for cancellation</t>
  </si>
  <si>
    <t>Column2</t>
  </si>
  <si>
    <t>Total Project Budget (no HST) ($)</t>
  </si>
  <si>
    <t>Project Cash Budget ($)</t>
  </si>
  <si>
    <t>Funding Agency Cash Contribution ($)</t>
  </si>
  <si>
    <t>Company - Cash Contribution ($)</t>
  </si>
  <si>
    <t>Company - Inkind Contribution ($)</t>
  </si>
  <si>
    <t>Georgian - Cash Contribution ($)</t>
  </si>
  <si>
    <t>Georgian - Inkind Contribution ($)</t>
  </si>
  <si>
    <t>Funding Agency</t>
  </si>
  <si>
    <t>Funding Agency '#1</t>
  </si>
  <si>
    <t>Funding Agency '#2</t>
  </si>
  <si>
    <t>Funding Agency '#3</t>
  </si>
  <si>
    <t xml:space="preserve"> </t>
  </si>
  <si>
    <t>Status Update Date</t>
  </si>
  <si>
    <t>Notes</t>
  </si>
  <si>
    <t>Next Step</t>
  </si>
  <si>
    <t>`</t>
  </si>
  <si>
    <t xml:space="preserve"> Reported To</t>
  </si>
  <si>
    <t>Mentored</t>
  </si>
  <si>
    <t>Revenue</t>
  </si>
  <si>
    <t xml:space="preserve">Awareness Session </t>
  </si>
  <si>
    <t>Equipment Access</t>
  </si>
  <si>
    <t>Pre - Assessment</t>
  </si>
  <si>
    <t>Follow - up</t>
  </si>
  <si>
    <t>Full Engagement</t>
  </si>
  <si>
    <t>Follow-Up</t>
  </si>
  <si>
    <t>Notes for Next Year</t>
  </si>
  <si>
    <t>Collaboration Agreement Status</t>
  </si>
  <si>
    <t>End date</t>
  </si>
  <si>
    <t>CA Status</t>
  </si>
  <si>
    <t>Invoicing Status</t>
  </si>
  <si>
    <t>-</t>
  </si>
  <si>
    <t>BOG Score Card Fall 2016</t>
  </si>
  <si>
    <t>Project Type</t>
  </si>
  <si>
    <t>GEO 725</t>
  </si>
  <si>
    <t>2019/20</t>
  </si>
  <si>
    <t>GEO 726</t>
  </si>
  <si>
    <t>Completed</t>
  </si>
  <si>
    <t>GEO 727</t>
  </si>
  <si>
    <t>Richard Lambroff</t>
  </si>
  <si>
    <t>GEO 728</t>
  </si>
  <si>
    <t>Cancelled</t>
  </si>
  <si>
    <t>GEO 729</t>
  </si>
  <si>
    <t>GEO 730</t>
  </si>
  <si>
    <t>GEO 731</t>
  </si>
  <si>
    <t>GEO 732</t>
  </si>
  <si>
    <t>GEO 733</t>
  </si>
  <si>
    <t>GEO 734</t>
  </si>
  <si>
    <t>GEO 735</t>
  </si>
  <si>
    <t>GEO 736</t>
  </si>
  <si>
    <t>GEO 737</t>
  </si>
  <si>
    <t>GEO 738</t>
  </si>
  <si>
    <t>GEO 739</t>
  </si>
  <si>
    <t>GEO 740</t>
  </si>
  <si>
    <t>GEO 741</t>
  </si>
  <si>
    <t>2018/19</t>
  </si>
  <si>
    <t>GEO 742</t>
  </si>
  <si>
    <t>Nicole Norris</t>
  </si>
  <si>
    <t>GEO 743</t>
  </si>
  <si>
    <t>GEO 744</t>
  </si>
  <si>
    <t>GEO 745</t>
  </si>
  <si>
    <t>GEO 746</t>
  </si>
  <si>
    <t>GEO 747</t>
  </si>
  <si>
    <t>GEO 748</t>
  </si>
  <si>
    <t>RAPP</t>
  </si>
  <si>
    <t>GEO 749</t>
  </si>
  <si>
    <t>GEO 750</t>
  </si>
  <si>
    <t>GEO 751</t>
  </si>
  <si>
    <t>GEO 752</t>
  </si>
  <si>
    <t>GEO 753</t>
  </si>
  <si>
    <t>GEO 754</t>
  </si>
  <si>
    <t>GEO 755</t>
  </si>
  <si>
    <t>GEO 756</t>
  </si>
  <si>
    <t>GEO 757</t>
  </si>
  <si>
    <t>GEO 758</t>
  </si>
  <si>
    <t>GEO 759</t>
  </si>
  <si>
    <t>GEO 760</t>
  </si>
  <si>
    <t>GEO 761</t>
  </si>
  <si>
    <t>Manufacturing</t>
  </si>
  <si>
    <t>GEO 762</t>
  </si>
  <si>
    <t>GEO 763</t>
  </si>
  <si>
    <t>Educational services</t>
  </si>
  <si>
    <t>GEO 764</t>
  </si>
  <si>
    <t>Construction</t>
  </si>
  <si>
    <t>GEO 765</t>
  </si>
  <si>
    <t>GEO 766</t>
  </si>
  <si>
    <t>GEO 767</t>
  </si>
  <si>
    <t>GEO 768</t>
  </si>
  <si>
    <t>GEO 769</t>
  </si>
  <si>
    <t>GEO 770</t>
  </si>
  <si>
    <t>Industry (Incorporated)</t>
  </si>
  <si>
    <t>GEO 771</t>
  </si>
  <si>
    <t>Product development</t>
  </si>
  <si>
    <t>0-100</t>
  </si>
  <si>
    <t>GEO 772</t>
  </si>
  <si>
    <t>Agriculture, forestry, fishing and hunting</t>
  </si>
  <si>
    <t>GEO 773</t>
  </si>
  <si>
    <t>GEO 774</t>
  </si>
  <si>
    <t>GEO 775</t>
  </si>
  <si>
    <t>GEO 776</t>
  </si>
  <si>
    <t>GEO 777</t>
  </si>
  <si>
    <t>GEO 778</t>
  </si>
  <si>
    <t>GEO 779</t>
  </si>
  <si>
    <t>ESC Environmental Systems Corporation</t>
  </si>
  <si>
    <t>GEO 780</t>
  </si>
  <si>
    <t>N/A</t>
  </si>
  <si>
    <t>GEO 781</t>
  </si>
  <si>
    <t>GEO 782</t>
  </si>
  <si>
    <t>Transportation equipment manufacturing</t>
  </si>
  <si>
    <t>GEO 783</t>
  </si>
  <si>
    <t>Gary Crowell</t>
  </si>
  <si>
    <t>Rhonda Bell-Allen</t>
  </si>
  <si>
    <t>GEO 784</t>
  </si>
  <si>
    <t>GEO 785</t>
  </si>
  <si>
    <t>GEO 786</t>
  </si>
  <si>
    <t>GEO 787</t>
  </si>
  <si>
    <t>GEO 788</t>
  </si>
  <si>
    <t>GEO 789</t>
  </si>
  <si>
    <t>GEO 790</t>
  </si>
  <si>
    <t>GEO 791</t>
  </si>
  <si>
    <t>GEO 792</t>
  </si>
  <si>
    <t>GEO 793</t>
  </si>
  <si>
    <t>GEO 794</t>
  </si>
  <si>
    <t>GEO 795</t>
  </si>
  <si>
    <t>GEO 796</t>
  </si>
  <si>
    <t>GEO 797</t>
  </si>
  <si>
    <t>GEO 798</t>
  </si>
  <si>
    <t>GEO 799</t>
  </si>
  <si>
    <t>GEO 800</t>
  </si>
  <si>
    <t>GEO 801</t>
  </si>
  <si>
    <t>GEO 802</t>
  </si>
  <si>
    <t>GEO 803</t>
  </si>
  <si>
    <t>GEO 804</t>
  </si>
  <si>
    <t>GEO 805</t>
  </si>
  <si>
    <t>GEO 806</t>
  </si>
  <si>
    <t>GEO 807</t>
  </si>
  <si>
    <t>GEO 808</t>
  </si>
  <si>
    <t>GEO 809</t>
  </si>
  <si>
    <t>GEO 810</t>
  </si>
  <si>
    <t>GEO 811</t>
  </si>
  <si>
    <t>GEO 812</t>
  </si>
  <si>
    <t>GEO 813</t>
  </si>
  <si>
    <t>GEO 814</t>
  </si>
  <si>
    <t>GEO 815</t>
  </si>
  <si>
    <t>GEO 816</t>
  </si>
  <si>
    <t>GEO 817</t>
  </si>
  <si>
    <t>GEO 818</t>
  </si>
  <si>
    <t>GEO 819</t>
  </si>
  <si>
    <t>Sidney Kirkpatrick</t>
  </si>
  <si>
    <t>GEO 820</t>
  </si>
  <si>
    <t>Softserve</t>
  </si>
  <si>
    <t>GEO 821</t>
  </si>
  <si>
    <t>GEO 822</t>
  </si>
  <si>
    <t>GEO 823</t>
  </si>
  <si>
    <t>GEO 824</t>
  </si>
  <si>
    <t>GEO 825</t>
  </si>
  <si>
    <t>GEO 826</t>
  </si>
  <si>
    <t>GEO 827</t>
  </si>
  <si>
    <t>GEO 828</t>
  </si>
  <si>
    <t>Business decided not to pursue project</t>
  </si>
  <si>
    <t>GEO 829</t>
  </si>
  <si>
    <t>GEO 830</t>
  </si>
  <si>
    <t>GEO 831</t>
  </si>
  <si>
    <t>GEO 832</t>
  </si>
  <si>
    <t>GEO 833</t>
  </si>
  <si>
    <t>GEO 834</t>
  </si>
  <si>
    <t>GEO 835</t>
  </si>
  <si>
    <t>Duplicate - Additional Partner</t>
  </si>
  <si>
    <t>GEO 836</t>
  </si>
  <si>
    <t>GEO 837</t>
  </si>
  <si>
    <t>GEO 838</t>
  </si>
  <si>
    <t>Jayne's Cottages</t>
  </si>
  <si>
    <t>GEO 839</t>
  </si>
  <si>
    <t>GEO 840</t>
  </si>
  <si>
    <t>GEO 841</t>
  </si>
  <si>
    <t>GEO 842</t>
  </si>
  <si>
    <t>GEO 843</t>
  </si>
  <si>
    <t>GEO 844</t>
  </si>
  <si>
    <t>Waiting for sign-off</t>
  </si>
  <si>
    <t>GEO 845</t>
  </si>
  <si>
    <t>GEO 846</t>
  </si>
  <si>
    <t>GEO 847</t>
  </si>
  <si>
    <t>GEO 848</t>
  </si>
  <si>
    <t>GEO 849</t>
  </si>
  <si>
    <t>GEO 851</t>
  </si>
  <si>
    <t>GEO 852</t>
  </si>
  <si>
    <t>GEO 853</t>
  </si>
  <si>
    <t>GEO 854</t>
  </si>
  <si>
    <t>GEO 855</t>
  </si>
  <si>
    <t>GEO 856</t>
  </si>
  <si>
    <t>GEO 857</t>
  </si>
  <si>
    <t>GEO 858</t>
  </si>
  <si>
    <t>GEO 859</t>
  </si>
  <si>
    <t>GEO 860</t>
  </si>
  <si>
    <t>GEO 861</t>
  </si>
  <si>
    <t>GEO 862</t>
  </si>
  <si>
    <t>GEO 863</t>
  </si>
  <si>
    <t>GEO 864</t>
  </si>
  <si>
    <t>GEO 865</t>
  </si>
  <si>
    <t>GEO 866</t>
  </si>
  <si>
    <t>GEO 867</t>
  </si>
  <si>
    <t>GEO 868</t>
  </si>
  <si>
    <t>GEO 869</t>
  </si>
  <si>
    <t>GEO 870</t>
  </si>
  <si>
    <t>GEO 871</t>
  </si>
  <si>
    <t>GEO 872</t>
  </si>
  <si>
    <t>GEO 873</t>
  </si>
  <si>
    <t>GEO 874</t>
  </si>
  <si>
    <t>GEO 875</t>
  </si>
  <si>
    <t>GEO 876</t>
  </si>
  <si>
    <t>Viclyn Industries</t>
  </si>
  <si>
    <t>GEO 877</t>
  </si>
  <si>
    <t>ENTY</t>
  </si>
  <si>
    <t>GEO 878</t>
  </si>
  <si>
    <t>GEO 879</t>
  </si>
  <si>
    <t>GEO 880</t>
  </si>
  <si>
    <t>GEO 881</t>
  </si>
  <si>
    <t>GEO 882</t>
  </si>
  <si>
    <t>GEO 883</t>
  </si>
  <si>
    <t>GEO 884</t>
  </si>
  <si>
    <t>GEO 885</t>
  </si>
  <si>
    <t>GEO 886</t>
  </si>
  <si>
    <t>GEO 887</t>
  </si>
  <si>
    <t>GEO 888</t>
  </si>
  <si>
    <t>GEO 889</t>
  </si>
  <si>
    <t>GEO 890</t>
  </si>
  <si>
    <t>Suspended</t>
  </si>
  <si>
    <t>GEO 891</t>
  </si>
  <si>
    <t>GEO 892</t>
  </si>
  <si>
    <t>GEO 893</t>
  </si>
  <si>
    <t>GEO 894</t>
  </si>
  <si>
    <t>GEO 895</t>
  </si>
  <si>
    <t>GEO 896</t>
  </si>
  <si>
    <t>GEO 897</t>
  </si>
  <si>
    <t>GEO 898</t>
  </si>
  <si>
    <t>Audrey Bayens</t>
  </si>
  <si>
    <t>GEO 899</t>
  </si>
  <si>
    <t>GEO 900</t>
  </si>
  <si>
    <t>GEO 901</t>
  </si>
  <si>
    <t>GEO 902</t>
  </si>
  <si>
    <t>GEO 903</t>
  </si>
  <si>
    <t>GEO 904</t>
  </si>
  <si>
    <t>GEO 905</t>
  </si>
  <si>
    <t>GEO 906</t>
  </si>
  <si>
    <t>GEO 907</t>
  </si>
  <si>
    <t>GEO 908</t>
  </si>
  <si>
    <t>GEO 909</t>
  </si>
  <si>
    <t>GEO 910</t>
  </si>
  <si>
    <t>GEO 911</t>
  </si>
  <si>
    <t>GEO 912</t>
  </si>
  <si>
    <t>GEO 913</t>
  </si>
  <si>
    <t>GEO 914</t>
  </si>
  <si>
    <t>GEO 915</t>
  </si>
  <si>
    <t>GEO 916</t>
  </si>
  <si>
    <t>GEO 917</t>
  </si>
  <si>
    <t>GEO 918</t>
  </si>
  <si>
    <t>GEO 919</t>
  </si>
  <si>
    <t>GEO 920</t>
  </si>
  <si>
    <t>GEO 921</t>
  </si>
  <si>
    <t>GEO 922</t>
  </si>
  <si>
    <t>GEO 923</t>
  </si>
  <si>
    <t>GEO 924</t>
  </si>
  <si>
    <t>GEO 925</t>
  </si>
  <si>
    <t>GEO 926</t>
  </si>
  <si>
    <t>GEO 927</t>
  </si>
  <si>
    <t>GEO 928</t>
  </si>
  <si>
    <t>GEO 929</t>
  </si>
  <si>
    <t>GEO 930</t>
  </si>
  <si>
    <t>GEO 931</t>
  </si>
  <si>
    <t>GEO 932</t>
  </si>
  <si>
    <t>GEO 933</t>
  </si>
  <si>
    <t>GEO 934</t>
  </si>
  <si>
    <t>GEO 935</t>
  </si>
  <si>
    <t>GEO 936</t>
  </si>
  <si>
    <t>GEO 937</t>
  </si>
  <si>
    <t>GEO 938</t>
  </si>
  <si>
    <t>GEO 939</t>
  </si>
  <si>
    <t>GTAA</t>
  </si>
  <si>
    <t>GEO 940</t>
  </si>
  <si>
    <t>GEO 941</t>
  </si>
  <si>
    <t>GEO 942</t>
  </si>
  <si>
    <t>GEO 943</t>
  </si>
  <si>
    <t>GEO 944</t>
  </si>
  <si>
    <t>GEO 945</t>
  </si>
  <si>
    <t>GEO 946</t>
  </si>
  <si>
    <t>GEO 947</t>
  </si>
  <si>
    <t>GEO 948</t>
  </si>
  <si>
    <t>GEO 949</t>
  </si>
  <si>
    <t>GEO 950</t>
  </si>
  <si>
    <t>GEO 951</t>
  </si>
  <si>
    <t>GEO 952</t>
  </si>
  <si>
    <t>GEO 953</t>
  </si>
  <si>
    <t>GEO 954</t>
  </si>
  <si>
    <t>GEO 955</t>
  </si>
  <si>
    <t>GEO 956</t>
  </si>
  <si>
    <t>GEO 957</t>
  </si>
  <si>
    <t>GEO 958</t>
  </si>
  <si>
    <t>GEO 959</t>
  </si>
  <si>
    <t>GEO 960</t>
  </si>
  <si>
    <t>GEO 961</t>
  </si>
  <si>
    <t>GEO 962</t>
  </si>
  <si>
    <t>GEO 963</t>
  </si>
  <si>
    <t>GEO 964</t>
  </si>
  <si>
    <t>Arshveer Uppal</t>
  </si>
  <si>
    <t>Rohith Preetham Sunkara</t>
  </si>
  <si>
    <t>GEO 965</t>
  </si>
  <si>
    <t>GEO 966</t>
  </si>
  <si>
    <t>GEO 967</t>
  </si>
  <si>
    <t>GEO 968</t>
  </si>
  <si>
    <t>GEO 969</t>
  </si>
  <si>
    <t>ZF TRW</t>
  </si>
  <si>
    <t>Hadi Hosseini</t>
  </si>
  <si>
    <t>Gregory GavilanesHeredia</t>
  </si>
  <si>
    <t>Mckenzie Thyre</t>
  </si>
  <si>
    <t>In Discussion</t>
  </si>
  <si>
    <t>GEO 970</t>
  </si>
  <si>
    <t>In Progress</t>
  </si>
  <si>
    <t>GEO 971</t>
  </si>
  <si>
    <t>GEO 972</t>
  </si>
  <si>
    <t>Parents Working from Home During the COVID-19 Crisis: Practical Solutions to Increase Economic Productivity and Ensure Quality Care for Children</t>
  </si>
  <si>
    <t>GEO 973</t>
  </si>
  <si>
    <t>GEO 974</t>
  </si>
  <si>
    <t>GEO 975</t>
  </si>
  <si>
    <t>GEO 976</t>
  </si>
  <si>
    <t>GEO 977</t>
  </si>
  <si>
    <t>GEO 978</t>
  </si>
  <si>
    <t>GEO 979</t>
  </si>
  <si>
    <t>GEO 980</t>
  </si>
  <si>
    <t>GEO 981</t>
  </si>
  <si>
    <t>GEO 982</t>
  </si>
  <si>
    <t>GEO 983</t>
  </si>
  <si>
    <t>GEO 984</t>
  </si>
  <si>
    <t>In Development</t>
  </si>
  <si>
    <t>GEO 985</t>
  </si>
  <si>
    <t>GEO 986</t>
  </si>
  <si>
    <t>GEO 987</t>
  </si>
  <si>
    <t>GEO 988</t>
  </si>
  <si>
    <t>GEO 989</t>
  </si>
  <si>
    <t>GEO 990</t>
  </si>
  <si>
    <t>GEO 991</t>
  </si>
  <si>
    <t>GEO 992</t>
  </si>
  <si>
    <t>GEO 993</t>
  </si>
  <si>
    <t>GEO 994</t>
  </si>
  <si>
    <t>GEO 995</t>
  </si>
  <si>
    <t>GEO 996</t>
  </si>
  <si>
    <t>GEO 997</t>
  </si>
  <si>
    <t>GEO 998</t>
  </si>
  <si>
    <t>GEO 999</t>
  </si>
  <si>
    <t>GEO 1000</t>
  </si>
  <si>
    <t>GEO 1001</t>
  </si>
  <si>
    <t>GEO 1002</t>
  </si>
  <si>
    <t>GEO 1003</t>
  </si>
  <si>
    <t>True North Log</t>
  </si>
  <si>
    <t>GEO 1004</t>
  </si>
  <si>
    <t>GEO 1005</t>
  </si>
  <si>
    <t>GEO 1006</t>
  </si>
  <si>
    <t>GEO 1007</t>
  </si>
  <si>
    <t>GEO 1008</t>
  </si>
  <si>
    <t>GEO 1009</t>
  </si>
  <si>
    <t>GEO 1010</t>
  </si>
  <si>
    <t>GEO 1011</t>
  </si>
  <si>
    <t>GEO 1012</t>
  </si>
  <si>
    <t>GEO 1013</t>
  </si>
  <si>
    <t>GEO 1014</t>
  </si>
  <si>
    <t>GEO 1015</t>
  </si>
  <si>
    <t>GEO 1016</t>
  </si>
  <si>
    <t>GEO 1017</t>
  </si>
  <si>
    <t>Virtual Platform for Indigenous Art</t>
  </si>
  <si>
    <t>GEO 1018</t>
  </si>
  <si>
    <t>GEO 1019</t>
  </si>
  <si>
    <t>GEO 1020</t>
  </si>
  <si>
    <t>Royal Victoria Regional health Center</t>
  </si>
  <si>
    <t>Matthew Playne</t>
  </si>
  <si>
    <t>Coltan Aubrey</t>
  </si>
  <si>
    <t>GEO 1021</t>
  </si>
  <si>
    <t>GEO 1022</t>
  </si>
  <si>
    <t>GEO 1023</t>
  </si>
  <si>
    <t>GEO 1024</t>
  </si>
  <si>
    <t>GEO 1025</t>
  </si>
  <si>
    <t>GEO 1026</t>
  </si>
  <si>
    <t>GEO 1027</t>
  </si>
  <si>
    <t>GEO 1028</t>
  </si>
  <si>
    <t>GEO 1029</t>
  </si>
  <si>
    <t>GEO 1030</t>
  </si>
  <si>
    <t>GEO 1031</t>
  </si>
  <si>
    <t>GEO 1032</t>
  </si>
  <si>
    <t>GEO 1033</t>
  </si>
  <si>
    <t>GEO 1034</t>
  </si>
  <si>
    <t>GEO 1035</t>
  </si>
  <si>
    <t>GEO 1036</t>
  </si>
  <si>
    <t>GEO 1037</t>
  </si>
  <si>
    <t>GEO 1038</t>
  </si>
  <si>
    <t>GEO 1039</t>
  </si>
  <si>
    <t>GEO 1040</t>
  </si>
  <si>
    <t>GEO 1041</t>
  </si>
  <si>
    <t>GEO 1042</t>
  </si>
  <si>
    <t>GEO 1043</t>
  </si>
  <si>
    <t>GEO 1044</t>
  </si>
  <si>
    <t>dataEX</t>
  </si>
  <si>
    <t>GEO 1045</t>
  </si>
  <si>
    <t>Jared bergsma</t>
  </si>
  <si>
    <t>GEO 1046</t>
  </si>
  <si>
    <t>GEO 1047</t>
  </si>
  <si>
    <t>GEO 1048</t>
  </si>
  <si>
    <t>GEO 1049</t>
  </si>
  <si>
    <t>GEO 1050</t>
  </si>
  <si>
    <t>GEO 1051</t>
  </si>
  <si>
    <t>GEO 1052</t>
  </si>
  <si>
    <t>GEO 1053</t>
  </si>
  <si>
    <t>GEO 1054</t>
  </si>
  <si>
    <t>GEO 1055</t>
  </si>
  <si>
    <t>Sunsniffer - GERMANY</t>
  </si>
  <si>
    <t>GEO 1056</t>
  </si>
  <si>
    <t>GEO 1057</t>
  </si>
  <si>
    <t>GEO 1059</t>
  </si>
  <si>
    <t>GEO 1060</t>
  </si>
  <si>
    <t>Safesump</t>
  </si>
  <si>
    <t>Rohan Sharma</t>
  </si>
  <si>
    <t>InnScience Labs Inc.</t>
  </si>
  <si>
    <t>GEO 1073</t>
  </si>
  <si>
    <t>GEO 1074</t>
  </si>
  <si>
    <t>GEO 1075</t>
  </si>
  <si>
    <t>GEO 1077</t>
  </si>
  <si>
    <t>Prabhjot Singh</t>
  </si>
  <si>
    <t>Cayce Universe</t>
  </si>
  <si>
    <t>Brunilda Xhaferllari</t>
  </si>
  <si>
    <t>GEO 1090</t>
  </si>
  <si>
    <t>GEO 1091</t>
  </si>
  <si>
    <t>GEO 1092</t>
  </si>
  <si>
    <t>Objection Co.</t>
  </si>
  <si>
    <t>GEO 1093</t>
  </si>
  <si>
    <t>GEO 1094</t>
  </si>
  <si>
    <t>GEO 1095</t>
  </si>
  <si>
    <t>GEO 1096</t>
  </si>
  <si>
    <t>SAE Inc.</t>
  </si>
  <si>
    <t>GEO 1097</t>
  </si>
  <si>
    <t>Nicholas Whiffen</t>
  </si>
  <si>
    <t>mckenzie Thyre</t>
  </si>
  <si>
    <t>GEO 1098</t>
  </si>
  <si>
    <t>Connor MacInnis</t>
  </si>
  <si>
    <t>GEO 1099</t>
  </si>
  <si>
    <t>GEO 1100</t>
  </si>
  <si>
    <t>DEMOCRASI</t>
  </si>
  <si>
    <t xml:space="preserve">Jayesh More </t>
  </si>
  <si>
    <t>GEO 1101</t>
  </si>
  <si>
    <t>Teresa Snelgrove</t>
  </si>
  <si>
    <t>GEO 1102</t>
  </si>
  <si>
    <t>Sharing Economy</t>
  </si>
  <si>
    <t>GEO 1103</t>
  </si>
  <si>
    <t>Toronto Festival of Arts, Culture and Creativity</t>
  </si>
  <si>
    <t>GEO 1104</t>
  </si>
  <si>
    <t>SoftServe Technology Services Canada Inc.</t>
  </si>
  <si>
    <t>GEO 1105</t>
  </si>
  <si>
    <t>VOA Canada</t>
  </si>
  <si>
    <t>GEO 1106</t>
  </si>
  <si>
    <t>GEO 1107</t>
  </si>
  <si>
    <t>GEO 1108</t>
  </si>
  <si>
    <t>GEO 1109</t>
  </si>
  <si>
    <t>GEO 1110</t>
  </si>
  <si>
    <t>GEO 1111</t>
  </si>
  <si>
    <t>GEO 1112</t>
  </si>
  <si>
    <t>GEO 1113</t>
  </si>
  <si>
    <t>GEO 1114</t>
  </si>
  <si>
    <t>GEO 1115</t>
  </si>
  <si>
    <t>GEO 1116</t>
  </si>
  <si>
    <t>GEO 1117</t>
  </si>
  <si>
    <t>GEO 1118</t>
  </si>
  <si>
    <t>GEO 1119</t>
  </si>
  <si>
    <t>GEO 1120</t>
  </si>
  <si>
    <t>GEO 1121</t>
  </si>
  <si>
    <t>GEO 1122</t>
  </si>
  <si>
    <t>GEO 1123</t>
  </si>
  <si>
    <t>GEO 1124</t>
  </si>
  <si>
    <t>GEO 1125</t>
  </si>
  <si>
    <t>GEO 1126</t>
  </si>
  <si>
    <t>TC Energy Corporation</t>
  </si>
  <si>
    <t>GEO 1127</t>
  </si>
  <si>
    <t>GEO 1128</t>
  </si>
  <si>
    <t>Zip Trailers Inc</t>
  </si>
  <si>
    <t>GEO 1129</t>
  </si>
  <si>
    <t>GEO 1130</t>
  </si>
  <si>
    <t>GEO 1131</t>
  </si>
  <si>
    <t>GEO 1132</t>
  </si>
  <si>
    <t>Ashoka Canada</t>
  </si>
  <si>
    <t>Dale Boyle</t>
  </si>
  <si>
    <t>jon carson</t>
  </si>
  <si>
    <t>Christopher Michael</t>
  </si>
  <si>
    <t>Nesime GuzelErtop</t>
  </si>
  <si>
    <t>GEO 1133</t>
  </si>
  <si>
    <t>Kesar Foods Inc.</t>
  </si>
  <si>
    <t>GEO 1134</t>
  </si>
  <si>
    <t>GEO 1135</t>
  </si>
  <si>
    <t>Tempo Plastic Inc.</t>
  </si>
  <si>
    <t>Adam Bowman</t>
  </si>
  <si>
    <t>GEO 1136</t>
  </si>
  <si>
    <t>GEO 1137</t>
  </si>
  <si>
    <t>OHANA  (Airo.Life)</t>
  </si>
  <si>
    <t>GEO 1138</t>
  </si>
  <si>
    <t>Astren</t>
  </si>
  <si>
    <t>GEO 1139</t>
  </si>
  <si>
    <t>GEO 1140</t>
  </si>
  <si>
    <t>Beenova AI</t>
  </si>
  <si>
    <t>GEO 1141</t>
  </si>
  <si>
    <t>Libin Koshy</t>
  </si>
  <si>
    <t>GEO 1142</t>
  </si>
  <si>
    <t>GEO 1143</t>
  </si>
  <si>
    <t>Innovation 360</t>
  </si>
  <si>
    <t>GEO 1144</t>
  </si>
  <si>
    <t>GEO 1145</t>
  </si>
  <si>
    <t>Old Strathcona Youth Society</t>
  </si>
  <si>
    <t>GEO 1146</t>
  </si>
  <si>
    <t>Payments.ca</t>
  </si>
  <si>
    <t>GEO 1147</t>
  </si>
  <si>
    <t>St. Clare's Multifaith Housing Society</t>
  </si>
  <si>
    <t>GEO 1148</t>
  </si>
  <si>
    <t>GEO 1149</t>
  </si>
  <si>
    <t>Synergy 320 LLC</t>
  </si>
  <si>
    <t>GEO 1150</t>
  </si>
  <si>
    <t>GEO 1151</t>
  </si>
  <si>
    <t>GEO 1152</t>
  </si>
  <si>
    <t>GEO 1153</t>
  </si>
  <si>
    <t>GEO 1154</t>
  </si>
  <si>
    <t>GEO 1155</t>
  </si>
  <si>
    <t>GEO 1156</t>
  </si>
  <si>
    <t>Georgian College, Barrie</t>
  </si>
  <si>
    <t>GEO 1157</t>
  </si>
  <si>
    <t>GEO 1158</t>
  </si>
  <si>
    <t>GEO 1159</t>
  </si>
  <si>
    <t>GEO 1160</t>
  </si>
  <si>
    <t xml:space="preserve">Bison and Bird </t>
  </si>
  <si>
    <t>GEO 1161</t>
  </si>
  <si>
    <t>GEO 1162</t>
  </si>
  <si>
    <t>Lyle Wood</t>
  </si>
  <si>
    <t>GEO 1163</t>
  </si>
  <si>
    <t>GEO 1164</t>
  </si>
  <si>
    <t>GEO 1165</t>
  </si>
  <si>
    <t>GEO 1166</t>
  </si>
  <si>
    <t>GEO 1167</t>
  </si>
  <si>
    <t>Alphavima Technologies Inc</t>
  </si>
  <si>
    <t>GEO 1168</t>
  </si>
  <si>
    <t>GEO 1169</t>
  </si>
  <si>
    <t>Peoples Party Canada</t>
  </si>
  <si>
    <t>GEO 1170</t>
  </si>
  <si>
    <t>GEO 1171</t>
  </si>
  <si>
    <t>PureFog Canada Inc</t>
  </si>
  <si>
    <t>GEO 1172</t>
  </si>
  <si>
    <t>GEO 1173</t>
  </si>
  <si>
    <t>GEO 1174</t>
  </si>
  <si>
    <t>GEO 1175</t>
  </si>
  <si>
    <t>Honda Canada Manufacturing</t>
  </si>
  <si>
    <t>GEO 1176</t>
  </si>
  <si>
    <t>Palak Mrig</t>
  </si>
  <si>
    <t>Sravanthi Nuthula</t>
  </si>
  <si>
    <t>Xiaochen Zhang</t>
  </si>
  <si>
    <t>Sukhjinder Singh</t>
  </si>
  <si>
    <t>GEO 1177</t>
  </si>
  <si>
    <t>Brockmann &amp; Company</t>
  </si>
  <si>
    <t>Deepika Goyal</t>
  </si>
  <si>
    <t>Frank Kimemenihian</t>
  </si>
  <si>
    <t>Shivam Patel</t>
  </si>
  <si>
    <t>Harsh Rajnikant Patel</t>
  </si>
  <si>
    <t>GEO 1178</t>
  </si>
  <si>
    <t>Sebastian Vasoff</t>
  </si>
  <si>
    <t>GEO 1179</t>
  </si>
  <si>
    <t>Ubineer</t>
  </si>
  <si>
    <t xml:space="preserve">Caio Gasparine </t>
  </si>
  <si>
    <t>Sangeetha Muniraju Mugaluru</t>
  </si>
  <si>
    <t>Manikumaran Karthikeyan</t>
  </si>
  <si>
    <t>Abhishek Chandrasekaran</t>
  </si>
  <si>
    <t>Sarvesh Kalyan Ganesh Murthy</t>
  </si>
  <si>
    <t>GEO 1180</t>
  </si>
  <si>
    <t>Glendor Inc</t>
  </si>
  <si>
    <t>GEO 1181</t>
  </si>
  <si>
    <t>CIBC</t>
  </si>
  <si>
    <t>GEO 1182</t>
  </si>
  <si>
    <t>City of Orillia</t>
  </si>
  <si>
    <t>GEO 1183</t>
  </si>
  <si>
    <t xml:space="preserve">Global Healthy Living Foundation </t>
  </si>
  <si>
    <t>GEO 1184</t>
  </si>
  <si>
    <t>The Big Leaf</t>
  </si>
  <si>
    <t>Babitha Soniya Lewis</t>
  </si>
  <si>
    <t>Suraj Dharmesh Prajapati</t>
  </si>
  <si>
    <t>Ali S A Alhalabi</t>
  </si>
  <si>
    <t>GEO 1185</t>
  </si>
  <si>
    <t>Grab My Bag</t>
  </si>
  <si>
    <t>GEO 1186</t>
  </si>
  <si>
    <t>YMCA</t>
  </si>
  <si>
    <t>Irfan Abdulrahman</t>
  </si>
  <si>
    <t>Khushal Shambu</t>
  </si>
  <si>
    <t>Minh Quan Pham</t>
  </si>
  <si>
    <t>Eny'Ojo Joe-Atodo</t>
  </si>
  <si>
    <t>GEO 1187</t>
  </si>
  <si>
    <t>CMHA</t>
  </si>
  <si>
    <t>GEO 1188</t>
  </si>
  <si>
    <t>CrowdDoing</t>
  </si>
  <si>
    <t>GEO 1189</t>
  </si>
  <si>
    <t>Privacy Request</t>
  </si>
  <si>
    <t>GEO 1190</t>
  </si>
  <si>
    <t>Vince Marketing</t>
  </si>
  <si>
    <t>GEO 1191</t>
  </si>
  <si>
    <t>Nerivon Corporation</t>
  </si>
  <si>
    <t>Andrew Arpin</t>
  </si>
  <si>
    <t>Jhoana Patricia Romero Leiton</t>
  </si>
  <si>
    <t>Kernel Enrique Prieto Moreno</t>
  </si>
  <si>
    <t>GEO 1192</t>
  </si>
  <si>
    <t>GEO 1194</t>
  </si>
  <si>
    <t>Ryan Wardle</t>
  </si>
  <si>
    <t>GEO 1195</t>
  </si>
  <si>
    <t>GEO 1196</t>
  </si>
  <si>
    <t>GEO 1197</t>
  </si>
  <si>
    <t>Empower Simcoe</t>
  </si>
  <si>
    <t>Brent Cotton</t>
  </si>
  <si>
    <t>GEO 1198</t>
  </si>
  <si>
    <t>GEO 1199</t>
  </si>
  <si>
    <t>OCI VIP</t>
  </si>
  <si>
    <t>GEO 1200</t>
  </si>
  <si>
    <t>GEO 1201</t>
  </si>
  <si>
    <t>York University</t>
  </si>
  <si>
    <t>Delayed</t>
  </si>
  <si>
    <t>GEO 1202</t>
  </si>
  <si>
    <t>SAS Institute (Canada) Inc</t>
  </si>
  <si>
    <t>GEO 1203</t>
  </si>
  <si>
    <t>GEO 1204</t>
  </si>
  <si>
    <t>GEO 1205</t>
  </si>
  <si>
    <t>Opsware Data Inc.</t>
  </si>
  <si>
    <t>GEO 1206</t>
  </si>
  <si>
    <t>GEO 1207</t>
  </si>
  <si>
    <t>GEO 1208</t>
  </si>
  <si>
    <t>David Ainsworth Campaign</t>
  </si>
  <si>
    <t>GEO 1209</t>
  </si>
  <si>
    <t>GEO 1210</t>
  </si>
  <si>
    <t>GEO 1211</t>
  </si>
  <si>
    <t>GEO 1212</t>
  </si>
  <si>
    <t>GEO 1213</t>
  </si>
  <si>
    <t>ProPensity - Life Tracker</t>
  </si>
  <si>
    <t>GEO 1214</t>
  </si>
  <si>
    <t>GEO 1215</t>
  </si>
  <si>
    <t>GEO 1216</t>
  </si>
  <si>
    <t>GEO 1217</t>
  </si>
  <si>
    <t>GEO 1218</t>
  </si>
  <si>
    <t>Massive Insights Inc.</t>
  </si>
  <si>
    <t>GEO 1219</t>
  </si>
  <si>
    <t>Luminato Festival Toronto</t>
  </si>
  <si>
    <t>GEO 1220</t>
  </si>
  <si>
    <t>GEO 1221</t>
  </si>
  <si>
    <t>Sairyo</t>
  </si>
  <si>
    <t>GEO 1222</t>
  </si>
  <si>
    <t>GEO 1223</t>
  </si>
  <si>
    <t>GEO 1224</t>
  </si>
  <si>
    <t>Mustafa Gorkem Guzeloglu</t>
  </si>
  <si>
    <t>GEO 1225</t>
  </si>
  <si>
    <t>Hemant Sangwan</t>
  </si>
  <si>
    <t>GEO 1226</t>
  </si>
  <si>
    <t>GEO 1227</t>
  </si>
  <si>
    <t>GEO 1228</t>
  </si>
  <si>
    <t>GEO 1229</t>
  </si>
  <si>
    <t>GEO 1230</t>
  </si>
  <si>
    <t>GEO 1231</t>
  </si>
  <si>
    <t>The Corporation of the City of Orillia</t>
  </si>
  <si>
    <t>GEO 1232</t>
  </si>
  <si>
    <t>RVH</t>
  </si>
  <si>
    <t>GEO 1233</t>
  </si>
  <si>
    <t>The Transparency Company DBA Objection.co LLC</t>
  </si>
  <si>
    <t>GEO 1234</t>
  </si>
  <si>
    <t>Diego Carbajal</t>
  </si>
  <si>
    <t>GEO 1235</t>
  </si>
  <si>
    <t>GEO 1236</t>
  </si>
  <si>
    <t>Chrissy Deckers</t>
  </si>
  <si>
    <t>GEO 1237</t>
  </si>
  <si>
    <t>Agnora limited</t>
  </si>
  <si>
    <t>GEO 1238</t>
  </si>
  <si>
    <t>Georgian College - CCSI</t>
  </si>
  <si>
    <t>GEO 1239</t>
  </si>
  <si>
    <t>GEO 1240</t>
  </si>
  <si>
    <t>GEO 1241</t>
  </si>
  <si>
    <t>Mac Zelazny</t>
  </si>
  <si>
    <t>GEO 1242</t>
  </si>
  <si>
    <t>GEO 1243</t>
  </si>
  <si>
    <t>Sound Environmental Association</t>
  </si>
  <si>
    <t>GEO 1244</t>
  </si>
  <si>
    <t>GEO 1245</t>
  </si>
  <si>
    <t>Commercial License Holder</t>
  </si>
  <si>
    <t>GEO 1246</t>
  </si>
  <si>
    <t>GEO 1247</t>
  </si>
  <si>
    <t>Simcoe Country District School Board</t>
  </si>
  <si>
    <t>GEO 1248</t>
  </si>
  <si>
    <t>Arc Skis and Boards Limited</t>
  </si>
  <si>
    <t>Derek Roeleveld</t>
  </si>
  <si>
    <t>GEO 1249</t>
  </si>
  <si>
    <t>Reed Supplies Canada</t>
  </si>
  <si>
    <t>GEO 1250</t>
  </si>
  <si>
    <t>Metrohomes</t>
  </si>
  <si>
    <t>GEO 1251</t>
  </si>
  <si>
    <t>Georgian College - HSCS</t>
  </si>
  <si>
    <t>GEO 1252</t>
  </si>
  <si>
    <t>Nihitha Patcha</t>
  </si>
  <si>
    <t>Sindhu Chakravaram</t>
  </si>
  <si>
    <t>Varun Sikka</t>
  </si>
  <si>
    <t>GEO 1253</t>
  </si>
  <si>
    <t>Promly</t>
  </si>
  <si>
    <t>GEO 1254</t>
  </si>
  <si>
    <t>Wild Encounters Ltd.</t>
  </si>
  <si>
    <t>GEO 1255</t>
  </si>
  <si>
    <t xml:space="preserve">IndiGrowth Health &amp; Wellness </t>
  </si>
  <si>
    <t>GEO 1256</t>
  </si>
  <si>
    <t>GEO 1257</t>
  </si>
  <si>
    <t>BGDISC (Bruce Grey Data Information Sharing Collaborative)</t>
  </si>
  <si>
    <t>GEO 1258</t>
  </si>
  <si>
    <t>Solv4x Inc</t>
  </si>
  <si>
    <t>GEO 1259</t>
  </si>
  <si>
    <t>Sebastian Vasoff Photography</t>
  </si>
  <si>
    <t>GEO 1260</t>
  </si>
  <si>
    <t>GEO 1261</t>
  </si>
  <si>
    <t>GEO 1262</t>
  </si>
  <si>
    <t>GEO 1263</t>
  </si>
  <si>
    <t>GEO 1264</t>
  </si>
  <si>
    <t>Lunge Systems</t>
  </si>
  <si>
    <t>GEO 1265</t>
  </si>
  <si>
    <t>NURO Corp</t>
  </si>
  <si>
    <t>Tareq Salim</t>
  </si>
  <si>
    <t>GEO 1266</t>
  </si>
  <si>
    <t>GEO 1267</t>
  </si>
  <si>
    <t xml:space="preserve">GEO 1268 </t>
  </si>
  <si>
    <t>GEO 1269</t>
  </si>
  <si>
    <t>XpertVR</t>
  </si>
  <si>
    <t>GEO 1270</t>
  </si>
  <si>
    <t>GEO 1271</t>
  </si>
  <si>
    <t>Mira Ray</t>
  </si>
  <si>
    <t>GEO 1272</t>
  </si>
  <si>
    <t>GEO 1273</t>
  </si>
  <si>
    <t>Simcoe Health and Emergency Services</t>
  </si>
  <si>
    <t>GEO 1274</t>
  </si>
  <si>
    <t>GEO 1275</t>
  </si>
  <si>
    <t>GEO 1276</t>
  </si>
  <si>
    <t>Matt Koller - Simcoe County Mountain Bike Club</t>
  </si>
  <si>
    <t>GEO 1277</t>
  </si>
  <si>
    <t>Furniture Bank - Barrie</t>
  </si>
  <si>
    <t>GEO 1278</t>
  </si>
  <si>
    <t>GEO 1279</t>
  </si>
  <si>
    <t>GEO 1280</t>
  </si>
  <si>
    <t>Sarah Hunt - Georgian College</t>
  </si>
  <si>
    <t>GEO 1281</t>
  </si>
  <si>
    <t>GEO 1282</t>
  </si>
  <si>
    <t>Mira Ray - Director, Research and Innovation</t>
  </si>
  <si>
    <t>GEO 1283</t>
  </si>
  <si>
    <t>Georgian College - SSP</t>
  </si>
  <si>
    <t>Saurabh Saurabh</t>
  </si>
  <si>
    <t>Jinal Patel</t>
  </si>
  <si>
    <t>Deepak Thalian</t>
  </si>
  <si>
    <t>2022/23</t>
  </si>
  <si>
    <t>GEO 1284</t>
  </si>
  <si>
    <t>Gowripriya Ginnam</t>
  </si>
  <si>
    <t>Anjali Anjali</t>
  </si>
  <si>
    <t>GEO 1285</t>
  </si>
  <si>
    <t>Binuja  Kodithuwakku</t>
  </si>
  <si>
    <t>Sayi Devineni</t>
  </si>
  <si>
    <t>Priya Priya</t>
  </si>
  <si>
    <t>GEO 1286</t>
  </si>
  <si>
    <t>Raj Patel</t>
  </si>
  <si>
    <t>Vinay Vinay</t>
  </si>
  <si>
    <t>Jerin George</t>
  </si>
  <si>
    <t>GEO 1287</t>
  </si>
  <si>
    <t>Xuejie Jiang</t>
  </si>
  <si>
    <t>Abhinay Negi</t>
  </si>
  <si>
    <t>Rajinder  Kaur</t>
  </si>
  <si>
    <t>GEO 1288</t>
  </si>
  <si>
    <t>Pooja  Lalchandani</t>
  </si>
  <si>
    <t>Kiran Veerapur</t>
  </si>
  <si>
    <t>Ricky Abraham</t>
  </si>
  <si>
    <t>GEO 1289</t>
  </si>
  <si>
    <t>Mahmoud Mraisi</t>
  </si>
  <si>
    <t>Anchal  Tiwari</t>
  </si>
  <si>
    <t>Pragathi Belakavadi  Shekhar</t>
  </si>
  <si>
    <t>GEO 1290</t>
  </si>
  <si>
    <t>Yash Rathod</t>
  </si>
  <si>
    <t>Meet Patel</t>
  </si>
  <si>
    <t>Drashti Yadav</t>
  </si>
  <si>
    <t>GEO 1291</t>
  </si>
  <si>
    <t>Rohith Anil</t>
  </si>
  <si>
    <t>Sahil Talwar</t>
  </si>
  <si>
    <t>Gauri Unnithan</t>
  </si>
  <si>
    <t>GEO 1292</t>
  </si>
  <si>
    <t>Shivani Deshpande</t>
  </si>
  <si>
    <t>Nitesh Kotrike</t>
  </si>
  <si>
    <t>Siddarth  Sharma</t>
  </si>
  <si>
    <t>GEO 1293</t>
  </si>
  <si>
    <t>Shivansh Setia</t>
  </si>
  <si>
    <t>Ayush Shah</t>
  </si>
  <si>
    <t>Anjali Salvin</t>
  </si>
  <si>
    <t>Rupali Rupali</t>
  </si>
  <si>
    <t>GEO 1294</t>
  </si>
  <si>
    <t>Murtaza Haider Naqvi</t>
  </si>
  <si>
    <t>Tarun Sai Chowdary Ponnam</t>
  </si>
  <si>
    <t>Kavisha Shah</t>
  </si>
  <si>
    <t>GEO 1295</t>
  </si>
  <si>
    <t>Ashuthosh Dasari</t>
  </si>
  <si>
    <t>Nimeesh Gajjar</t>
  </si>
  <si>
    <t>GEO 1296</t>
  </si>
  <si>
    <t xml:space="preserve">Manasvi Dedania </t>
  </si>
  <si>
    <t xml:space="preserve">Avani Waghela </t>
  </si>
  <si>
    <t>Gourav Bhardwaj</t>
  </si>
  <si>
    <t>GEO 1297</t>
  </si>
  <si>
    <t>Tin Srimake</t>
  </si>
  <si>
    <t>Ravi Kant Pujari</t>
  </si>
  <si>
    <t>Tathagat Arya</t>
  </si>
  <si>
    <t>GEO 1298</t>
  </si>
  <si>
    <t>Harpreet Kaur</t>
  </si>
  <si>
    <t xml:space="preserve">Navjot Kaur </t>
  </si>
  <si>
    <t xml:space="preserve">Meharaj Maharjan </t>
  </si>
  <si>
    <t>GEO 1299</t>
  </si>
  <si>
    <t>Ajay Dangi</t>
  </si>
  <si>
    <t>Nikita Dhingra</t>
  </si>
  <si>
    <t>Rushil Bhavsar</t>
  </si>
  <si>
    <t>GEO 1300</t>
  </si>
  <si>
    <t xml:space="preserve">Gowripriya Ginnam </t>
  </si>
  <si>
    <t>Alla Krishna Chaitanya Reddy</t>
  </si>
  <si>
    <t xml:space="preserve">Anjali Anjali </t>
  </si>
  <si>
    <t>GEO 1301</t>
  </si>
  <si>
    <t>GEO 1302</t>
  </si>
  <si>
    <t>Bhavya Rastogi</t>
  </si>
  <si>
    <t>Neha Patel</t>
  </si>
  <si>
    <t>Parbhjoyt Singh</t>
  </si>
  <si>
    <t>GEO 1303</t>
  </si>
  <si>
    <t>Akash Kumar</t>
  </si>
  <si>
    <t>Dipenkumar Kiritbhai Parekh</t>
  </si>
  <si>
    <t>Jainil Chetanbhai Modi</t>
  </si>
  <si>
    <t>Roopa Rose Shiji</t>
  </si>
  <si>
    <t>GEO 1304</t>
  </si>
  <si>
    <t>Mansi Patel</t>
  </si>
  <si>
    <t>Om Patel</t>
  </si>
  <si>
    <t>Rashmeet Sawhney</t>
  </si>
  <si>
    <t>GEO 1305</t>
  </si>
  <si>
    <t>Bhavya Pichipati</t>
  </si>
  <si>
    <t>Jesse Bautista</t>
  </si>
  <si>
    <t>Rama Adireddy</t>
  </si>
  <si>
    <t>GEO 1306</t>
  </si>
  <si>
    <t>Akash Malik</t>
  </si>
  <si>
    <t>GEO 1307</t>
  </si>
  <si>
    <t>Dhanush Sriram</t>
  </si>
  <si>
    <t>Janvi Patel</t>
  </si>
  <si>
    <t>Yuvraj Singh</t>
  </si>
  <si>
    <t>GEO 1308</t>
  </si>
  <si>
    <t>Jasleen Kaur</t>
  </si>
  <si>
    <t>Mohammad Mustafa Khan</t>
  </si>
  <si>
    <t>Navya Guntu</t>
  </si>
  <si>
    <t>Panshul Monga</t>
  </si>
  <si>
    <t>GEO 1309</t>
  </si>
  <si>
    <t>Akshay Jyoti</t>
  </si>
  <si>
    <t>Caitlyn Holt</t>
  </si>
  <si>
    <t>Ilker Aysu</t>
  </si>
  <si>
    <t>GEO 1310</t>
  </si>
  <si>
    <t>Eshita Gupta</t>
  </si>
  <si>
    <t>Nishank Bhola</t>
  </si>
  <si>
    <t>Shubham Sharma</t>
  </si>
  <si>
    <t>GEO 1311</t>
  </si>
  <si>
    <t>Akash Kapoor</t>
  </si>
  <si>
    <t>Nevil Soy</t>
  </si>
  <si>
    <t>Supriya Verma</t>
  </si>
  <si>
    <t>GEO 1312</t>
  </si>
  <si>
    <t>GEO 1313</t>
  </si>
  <si>
    <t>Bayshore Specialty Rx Ltd</t>
  </si>
  <si>
    <t>Pritpal Singh</t>
  </si>
  <si>
    <t>Shaily Hansal Pathak</t>
  </si>
  <si>
    <t>Aashutosh Yadav</t>
  </si>
  <si>
    <t>GEO 1314</t>
  </si>
  <si>
    <t>Amjad Elbaba</t>
  </si>
  <si>
    <t>Aanandita Madan Chavan</t>
  </si>
  <si>
    <t>Shefali Chaudhary</t>
  </si>
  <si>
    <t>Prateek Singh</t>
  </si>
  <si>
    <t>GEO 1315</t>
  </si>
  <si>
    <t>GEO 1316</t>
  </si>
  <si>
    <t>Ada Analytics</t>
  </si>
  <si>
    <t>Revathi Mahadevan</t>
  </si>
  <si>
    <t>Maitri Padmakant Patel</t>
  </si>
  <si>
    <t>Jeet Bhupendra Vyas</t>
  </si>
  <si>
    <t>GEO 1317</t>
  </si>
  <si>
    <t>Wall Street Options</t>
  </si>
  <si>
    <t>Pranav Arora</t>
  </si>
  <si>
    <t>Robert Goudis</t>
  </si>
  <si>
    <t>Donna Luxton</t>
  </si>
  <si>
    <t>Artem Safarian</t>
  </si>
  <si>
    <t xml:space="preserve">Saipranank Batthini </t>
  </si>
  <si>
    <t xml:space="preserve">Ramprakash Lakshminathan </t>
  </si>
  <si>
    <t xml:space="preserve">Sandeep Sudesh Kumar </t>
  </si>
  <si>
    <t xml:space="preserve">Aswin Rajapandian </t>
  </si>
  <si>
    <t>GEO 1318</t>
  </si>
  <si>
    <t xml:space="preserve">Mini Krishnankutty </t>
  </si>
  <si>
    <t>Rini George</t>
  </si>
  <si>
    <t>Jayalakshmi Rajan</t>
  </si>
  <si>
    <t>GEO 1319</t>
  </si>
  <si>
    <t>The Civic Engagement Initiative</t>
  </si>
  <si>
    <t>Jiawei Pan</t>
  </si>
  <si>
    <t>Trista Wang</t>
  </si>
  <si>
    <t>Abhishek Dhiman</t>
  </si>
  <si>
    <t>Supriya Varanganti</t>
  </si>
  <si>
    <t>GEO 1320</t>
  </si>
  <si>
    <t>Webster International</t>
  </si>
  <si>
    <t>Babin Shrestha</t>
  </si>
  <si>
    <t>Manav Prashantkumar Mehta</t>
  </si>
  <si>
    <t>Antonio Moyano Merchan</t>
  </si>
  <si>
    <t>GEO 1321</t>
  </si>
  <si>
    <t>Michelle Omar Caluag</t>
  </si>
  <si>
    <t>Agnes Mathew</t>
  </si>
  <si>
    <t>Raza Ali Naqvi</t>
  </si>
  <si>
    <t>GEO 1322</t>
  </si>
  <si>
    <t>Prarthana Puranik</t>
  </si>
  <si>
    <t>Raj Panjwani</t>
  </si>
  <si>
    <t>Nitinkumarratilal Thakkar</t>
  </si>
  <si>
    <t>lakshmipriya.krishnarenjith@mygeorgian.ca</t>
  </si>
  <si>
    <t>GEO 1323</t>
  </si>
  <si>
    <t>Priyanshu Singla</t>
  </si>
  <si>
    <t>Gourav Charaya</t>
  </si>
  <si>
    <t>Ahmer Altaf Budoo</t>
  </si>
  <si>
    <t>GEO 1324</t>
  </si>
  <si>
    <t>Huronia Community Foundation</t>
  </si>
  <si>
    <t>Yuvraj Singh Harsh</t>
  </si>
  <si>
    <t>Pardeep Singh</t>
  </si>
  <si>
    <t>Ching Yu Kwan</t>
  </si>
  <si>
    <t>GEO 1325</t>
  </si>
  <si>
    <t>CrowdDoing - Prevention Derivatives</t>
  </si>
  <si>
    <t>GEO 1326</t>
  </si>
  <si>
    <t>Nissy Moncey</t>
  </si>
  <si>
    <t>Snehalvikas Awaghade</t>
  </si>
  <si>
    <t>Divyansh Bhardwaj</t>
  </si>
  <si>
    <t>Abhishek Wadhawan</t>
  </si>
  <si>
    <t>GEO 1327</t>
  </si>
  <si>
    <t>Sharon Bonner Consulting</t>
  </si>
  <si>
    <t>Mary Lijo Cletus</t>
  </si>
  <si>
    <t>Akshay Vijayan Akshay Vijayan</t>
  </si>
  <si>
    <t>Arshad Rafeek Shemi</t>
  </si>
  <si>
    <t>GEO 1328</t>
  </si>
  <si>
    <t>Anantha Karthik Tirunagari</t>
  </si>
  <si>
    <t>Praveen Kumar Annepu</t>
  </si>
  <si>
    <t>Yashmeen Kaur Yashmeen Kaur</t>
  </si>
  <si>
    <t>Venkata SaiRam Manish Mirabana</t>
  </si>
  <si>
    <t>GEO 1329</t>
  </si>
  <si>
    <t>GEO 1330</t>
  </si>
  <si>
    <t>GEO 1331</t>
  </si>
  <si>
    <t>Samrat Rana</t>
  </si>
  <si>
    <t>Jay Jayesh Shah</t>
  </si>
  <si>
    <t>Harishma Vulli</t>
  </si>
  <si>
    <t>GEO 1332</t>
  </si>
  <si>
    <t>Nikhilesh Ramabhadraiah Vashisht</t>
  </si>
  <si>
    <t>Frenal Gadani</t>
  </si>
  <si>
    <t>Christopher Jacob Samuel</t>
  </si>
  <si>
    <t>GEO 1333</t>
  </si>
  <si>
    <t>ebb&amp;flo</t>
  </si>
  <si>
    <t>Ashish Abooth</t>
  </si>
  <si>
    <t>Astha Amit Shah</t>
  </si>
  <si>
    <t>Rinu Francis</t>
  </si>
  <si>
    <t>Vedant Bharatbhai Jasani</t>
  </si>
  <si>
    <t>GEO 1334</t>
  </si>
  <si>
    <t>GEO 1335</t>
  </si>
  <si>
    <t>Ahmed Shahnewaz</t>
  </si>
  <si>
    <t>Karan Upneja</t>
  </si>
  <si>
    <t>Maninder Kaur</t>
  </si>
  <si>
    <t>GEO 1336</t>
  </si>
  <si>
    <t>Nitya Shukla</t>
  </si>
  <si>
    <t>Sahil Mehta</t>
  </si>
  <si>
    <t>Syed Mustafa Quadri</t>
  </si>
  <si>
    <t>GEO 1337</t>
  </si>
  <si>
    <t>Jaskiran Kaur Saini</t>
  </si>
  <si>
    <t>Mahipal Rathore</t>
  </si>
  <si>
    <t>Tushar Jain</t>
  </si>
  <si>
    <t>GEO 1338</t>
  </si>
  <si>
    <t>Bhavesh Punjabi</t>
  </si>
  <si>
    <t xml:space="preserve">Mehak Bansal </t>
  </si>
  <si>
    <t>Nirajan Shrestha</t>
  </si>
  <si>
    <t>Shreya Shreya</t>
  </si>
  <si>
    <t>GEO 1339</t>
  </si>
  <si>
    <t>HARSIMRANPREET KAUR HARSIMRANPREET KAUR</t>
  </si>
  <si>
    <t>NAINA NAINA</t>
  </si>
  <si>
    <t>Tushar Kaushik</t>
  </si>
  <si>
    <t>GEO 1340</t>
  </si>
  <si>
    <t>Hunny Kikaganesh</t>
  </si>
  <si>
    <t>Nikhil Sharma</t>
  </si>
  <si>
    <t>Romil Patel</t>
  </si>
  <si>
    <t>GEO 1341</t>
  </si>
  <si>
    <t>Pinkeshkumar Patel</t>
  </si>
  <si>
    <t>Hardik Dakhara</t>
  </si>
  <si>
    <t>Advitiya Girdhar</t>
  </si>
  <si>
    <t>GEO 1342</t>
  </si>
  <si>
    <t>Shalini Shekhar</t>
  </si>
  <si>
    <t>Ankit Anand</t>
  </si>
  <si>
    <t>Venkata Rama Gopala Rao Achanta</t>
  </si>
  <si>
    <t>GEO 1343</t>
  </si>
  <si>
    <t>Anirudha Chowdhury</t>
  </si>
  <si>
    <t>Jaydeep Patel</t>
  </si>
  <si>
    <t>Justin Jai John</t>
  </si>
  <si>
    <t>GEO 1344</t>
  </si>
  <si>
    <t>Ishpreet Kaur Ishpreet Kaur</t>
  </si>
  <si>
    <t>Mausam Lakhani</t>
  </si>
  <si>
    <t>Dhruvish Pinalkumar Patel</t>
  </si>
  <si>
    <t>Bhagwant Singh</t>
  </si>
  <si>
    <t>GEO 1345</t>
  </si>
  <si>
    <t>Dona Benny</t>
  </si>
  <si>
    <t>Nimisha Sebastian</t>
  </si>
  <si>
    <t>Vinayak Somasekhar</t>
  </si>
  <si>
    <t>Devanarayanan Mullankuzhiyil Shabu</t>
  </si>
  <si>
    <t>GEO 1346</t>
  </si>
  <si>
    <t>Nikita Dattatray Kotwal</t>
  </si>
  <si>
    <t xml:space="preserve">Joshita Monga </t>
  </si>
  <si>
    <t>Sachin Imanuel Macwan</t>
  </si>
  <si>
    <t>GEO 1347</t>
  </si>
  <si>
    <t>Hitarth Aashikbhai Vagadiya</t>
  </si>
  <si>
    <t>Nimish Pramod Chalkar</t>
  </si>
  <si>
    <t>Ritika Singh</t>
  </si>
  <si>
    <t>GEO 1348</t>
  </si>
  <si>
    <t>Rahul Anand Sharada</t>
  </si>
  <si>
    <t>Prasanth Parthiban Prasanth Parthiban</t>
  </si>
  <si>
    <t>Amarend Harreddy Kokkonda</t>
  </si>
  <si>
    <t>GEO 1349</t>
  </si>
  <si>
    <t>Akhil Garine</t>
  </si>
  <si>
    <t>Sanaharika Thallada</t>
  </si>
  <si>
    <t>Sravya Vanama</t>
  </si>
  <si>
    <t>Dev Trivedi</t>
  </si>
  <si>
    <t>GEO 1350</t>
  </si>
  <si>
    <t>Akshat Patel</t>
  </si>
  <si>
    <t>Yashkumar Jigneshkumar Joshi</t>
  </si>
  <si>
    <t>Hardikumar Rakeshbhai Patel</t>
  </si>
  <si>
    <t>GEO 1351</t>
  </si>
  <si>
    <t>Hemanth Kumar Varagani</t>
  </si>
  <si>
    <t>Dhruvil Jigneshbhai Patel</t>
  </si>
  <si>
    <t>GEO 1352</t>
  </si>
  <si>
    <t>GEO 1353</t>
  </si>
  <si>
    <t>Akshay Akshay</t>
  </si>
  <si>
    <t>Opeoluwa Okonkwo</t>
  </si>
  <si>
    <t>Michael Primak</t>
  </si>
  <si>
    <t>GEO 1354</t>
  </si>
  <si>
    <t>OmPrakash Reddy Vangolu</t>
  </si>
  <si>
    <t>Chenna Kesava Reddy Chada</t>
  </si>
  <si>
    <t>Vishal sethi</t>
  </si>
  <si>
    <t>UDAY KIRAN REDDY KOMIRELLY</t>
  </si>
  <si>
    <t>GEO 1355</t>
  </si>
  <si>
    <t>MIDUN SIVA</t>
  </si>
  <si>
    <t>MOWNIKA RADHAKRISHNAN</t>
  </si>
  <si>
    <t>SESHA SAI GOPAL</t>
  </si>
  <si>
    <t>Murali Krishna Penikalapati</t>
  </si>
  <si>
    <t>GEO 1356</t>
  </si>
  <si>
    <t>Prachiben Bhaveshkumar Patel</t>
  </si>
  <si>
    <t>Om Bhaveshkumar Patel</t>
  </si>
  <si>
    <t>Ravi Hitesh Sitapara</t>
  </si>
  <si>
    <t>Ansar Atiq</t>
  </si>
  <si>
    <t>GEO 1357</t>
  </si>
  <si>
    <t>Muhammad Maaz</t>
  </si>
  <si>
    <t>Mayur Seth</t>
  </si>
  <si>
    <t>Shubham Thapliyal</t>
  </si>
  <si>
    <t>Jeffrey Jose</t>
  </si>
  <si>
    <t>GEO 1358</t>
  </si>
  <si>
    <t>AmalJacob Mathew</t>
  </si>
  <si>
    <t>anitta varghese</t>
  </si>
  <si>
    <t>Namitha Chandra Bose</t>
  </si>
  <si>
    <t>Krishna Chaitanya Reddy Alla</t>
  </si>
  <si>
    <t>Number</t>
  </si>
  <si>
    <t>Granting agency</t>
  </si>
  <si>
    <t>Link to another proposal</t>
  </si>
  <si>
    <t>Title</t>
  </si>
  <si>
    <t>Project Budget</t>
  </si>
  <si>
    <t>Funding Agency request</t>
  </si>
  <si>
    <t>Industry Cash Contribution</t>
  </si>
  <si>
    <t>Georgian Cash Contribustion</t>
  </si>
  <si>
    <t>Other Cash</t>
  </si>
  <si>
    <t>Industry In-kind</t>
  </si>
  <si>
    <t>Georgian College In-Kind</t>
  </si>
  <si>
    <t>Other In-kind</t>
  </si>
  <si>
    <t>Overhead allowance</t>
  </si>
  <si>
    <t>Funded amount
(Grant)</t>
  </si>
  <si>
    <t>Project lead</t>
  </si>
  <si>
    <t>Submission Date</t>
  </si>
  <si>
    <t>Submission Academic Year</t>
  </si>
  <si>
    <t>Awarded Fiscal Year</t>
  </si>
  <si>
    <t>Status</t>
  </si>
  <si>
    <t>Result</t>
  </si>
  <si>
    <t>Results date</t>
  </si>
  <si>
    <t>Other Participant-1</t>
  </si>
  <si>
    <t>Other Participant-2</t>
  </si>
  <si>
    <t>Other Participant-3</t>
  </si>
  <si>
    <t>Student-1</t>
  </si>
  <si>
    <t>Student-2</t>
  </si>
  <si>
    <t>CARI-001</t>
  </si>
  <si>
    <t>SSHRC</t>
  </si>
  <si>
    <t>Georgian's Centre for Social Entrepreneurship: Developing Social Entrepreneurial Skills and
Mindsets in Students and Community Partners</t>
  </si>
  <si>
    <t>Suzanne Addison-Toor</t>
  </si>
  <si>
    <t>Submitted</t>
  </si>
  <si>
    <t>Unsuccesful</t>
  </si>
  <si>
    <t>Elenor Gittens (Georgian College)</t>
  </si>
  <si>
    <t>Shannon O'Donnel (Information Orillia)</t>
  </si>
  <si>
    <t>CARI-002</t>
  </si>
  <si>
    <t>CFI-CIIF</t>
  </si>
  <si>
    <t>CRI-003</t>
  </si>
  <si>
    <t>Micro-Grid Demonstration Project</t>
  </si>
  <si>
    <t>Warren Tracz</t>
  </si>
  <si>
    <t>John McCluskey</t>
  </si>
  <si>
    <t>Majid OstadRahimi</t>
  </si>
  <si>
    <t>Dan Brooks</t>
  </si>
  <si>
    <t>CARI-003</t>
  </si>
  <si>
    <t>ORF-CIIF</t>
  </si>
  <si>
    <t>CRI-002</t>
  </si>
  <si>
    <t>Due May 29</t>
  </si>
  <si>
    <t>CARI-004</t>
  </si>
  <si>
    <t>HEQCO</t>
  </si>
  <si>
    <t>Aboriginal learning</t>
  </si>
  <si>
    <t>Tim Krywulak</t>
  </si>
  <si>
    <t>CARI-005</t>
  </si>
  <si>
    <t>The Ministry: Treasury Board Secretariat - Local Poverty Reduction Fund (MOHLTC)</t>
  </si>
  <si>
    <t>TBD (subject is to showcase and evaluate innovative, local, community-driven solutions to poverty - with a focus on preventing or lifting people out of poverty)</t>
  </si>
  <si>
    <t>2015/16
2016/17</t>
  </si>
  <si>
    <t>Submitted by County of Simcoe</t>
  </si>
  <si>
    <t>Successful</t>
  </si>
  <si>
    <t>CARI-006</t>
  </si>
  <si>
    <t>ONCAT - Research Proposals</t>
  </si>
  <si>
    <t>A Promising and Innovative Practice to Facilitate the Creation of Optimal Transfer Pathways</t>
  </si>
  <si>
    <t>Nancy Noldey-MacLean</t>
  </si>
  <si>
    <t>Project in progress</t>
  </si>
  <si>
    <t>Heather Raiku</t>
  </si>
  <si>
    <t>CARI-007</t>
  </si>
  <si>
    <t>OHCRIF (MTCU)</t>
  </si>
  <si>
    <t>Strategies to improve rates of engagement, graduation and labour market participation of Ontario college students in co-operative education programs.</t>
  </si>
  <si>
    <t>Megan Fenton</t>
  </si>
  <si>
    <t>Tim Krywuklak</t>
  </si>
  <si>
    <t>Peter Dietsche</t>
  </si>
  <si>
    <t>CARI-008</t>
  </si>
  <si>
    <t>SSHRC Aboriginal Peoples KS Grant</t>
  </si>
  <si>
    <t>Standardization of assessment of language skills (TBC)</t>
  </si>
  <si>
    <t>Tareyn Johnson</t>
  </si>
  <si>
    <t>CARI-023</t>
  </si>
  <si>
    <t>RTO/ERO Foundation: Geriatrics Research &amp; Training at Post-Secondary Institutions</t>
  </si>
  <si>
    <t>Proactive Advanced Care Planning (Title TBC)</t>
  </si>
  <si>
    <t>Dr. Kim McKenzie</t>
  </si>
  <si>
    <t>Catherine Jones</t>
  </si>
  <si>
    <t>Amy Pritzker</t>
  </si>
  <si>
    <t>CARI-009</t>
  </si>
  <si>
    <t>Ontario Centre for Workforce Innovation (OCWI) Research and Innovation Fund</t>
  </si>
  <si>
    <t>Employment supports for participants displaying signs, symptons and/or diagnoses of mental health issues (Title TBC)</t>
  </si>
  <si>
    <t>Ira Schweitzer</t>
  </si>
  <si>
    <t>Holly Hie</t>
  </si>
  <si>
    <t>Pat Whittington</t>
  </si>
  <si>
    <t>Catherine Vasoff</t>
  </si>
  <si>
    <t>Winifred Byanjeru</t>
  </si>
  <si>
    <t>CARI-010</t>
  </si>
  <si>
    <t>NRC IRAP CTO</t>
  </si>
  <si>
    <t>On-Track Program: HBEC/CARI</t>
  </si>
  <si>
    <t>John Pickard</t>
  </si>
  <si>
    <t>CARI-011</t>
  </si>
  <si>
    <t>eCAMPUS Ontario</t>
  </si>
  <si>
    <t>[the Online Course Development Program (OCDP) that has been developed to support faculty throughout the online course design and development process. ]</t>
  </si>
  <si>
    <t>up to $100,000 across 2016-17 and 2017-18</t>
  </si>
  <si>
    <t>Amy Goruk</t>
  </si>
  <si>
    <t>Tim Krywlak</t>
  </si>
  <si>
    <t>Courtney Duffie</t>
  </si>
  <si>
    <t>CARI-012</t>
  </si>
  <si>
    <t>NSERC ARTI</t>
  </si>
  <si>
    <t>Automation and Robotics</t>
  </si>
  <si>
    <t>Nov 1. 2016</t>
  </si>
  <si>
    <t>CARI-013</t>
  </si>
  <si>
    <t>NSERC Connect</t>
  </si>
  <si>
    <t>Manufacturers Event</t>
  </si>
  <si>
    <t>CARI-014</t>
  </si>
  <si>
    <t>Wastewater management</t>
  </si>
  <si>
    <t>CARI-015</t>
  </si>
  <si>
    <t>OCE VEBTA</t>
  </si>
  <si>
    <t>VEBTA</t>
  </si>
  <si>
    <t>CARI-016</t>
  </si>
  <si>
    <t>OCE/CONII</t>
  </si>
  <si>
    <t>IIC Grant</t>
  </si>
  <si>
    <t>CARI-017</t>
  </si>
  <si>
    <t>ONCAT - Pathway Proposal</t>
  </si>
  <si>
    <t>Development of a Seamless Degree Pathway for Mechanical and Electrical Engineering Technician / Technology Diploma Students in Ontario</t>
  </si>
  <si>
    <t>Bill Angelykos</t>
  </si>
  <si>
    <t>Shariq Khan</t>
  </si>
  <si>
    <t>CARI-018</t>
  </si>
  <si>
    <t>ONCAT - Innovation Proposal</t>
  </si>
  <si>
    <t>WILPower: A unique work-integrated learning model that optimizes workplace learning outcomes for pathway opportunities.</t>
  </si>
  <si>
    <t>Catherine Drea</t>
  </si>
  <si>
    <t>Anthony Borgo</t>
  </si>
  <si>
    <t>Bryan Hunt</t>
  </si>
  <si>
    <t>CARI-019</t>
  </si>
  <si>
    <t>SSHRC Insight Development Grant</t>
  </si>
  <si>
    <t>College Sector Impacts on the Social Economy: Improving SocioEconomic
Conditions in Canada's Local and Regional Communities</t>
  </si>
  <si>
    <t>Suzie Addison-Toor</t>
  </si>
  <si>
    <t>Ushinsh Sengupta</t>
  </si>
  <si>
    <t>CARI-020</t>
  </si>
  <si>
    <t>OCE VIP1</t>
  </si>
  <si>
    <t xml:space="preserve">Phase 2 </t>
  </si>
  <si>
    <t>Bob Kelly</t>
  </si>
  <si>
    <t>CARI-021</t>
  </si>
  <si>
    <t>GEO 336</t>
  </si>
  <si>
    <t>Automation and straws</t>
  </si>
  <si>
    <t>Greg Twig</t>
  </si>
  <si>
    <t>CARI-022</t>
  </si>
  <si>
    <t>NSERC ARD</t>
  </si>
  <si>
    <t>Jeremty Fromanger</t>
  </si>
  <si>
    <t>CARI-024</t>
  </si>
  <si>
    <t>MOHLTC - HSRF</t>
  </si>
  <si>
    <t>Advancing Community Outcomes through Rural Networking (ACORN): Locally Supported System Reform for a Healthier Future</t>
  </si>
  <si>
    <t>2017/18</t>
  </si>
  <si>
    <t>Submiitted</t>
  </si>
  <si>
    <t>CARI-025</t>
  </si>
  <si>
    <t>MOHLTC - Nursing</t>
  </si>
  <si>
    <t>Implementation of nursing scope of practice (INSCOPe): Organizational strategies that achieve positive impact.</t>
  </si>
  <si>
    <t>Pending</t>
  </si>
  <si>
    <t>CARI-026</t>
  </si>
  <si>
    <t>MoT HIIFP</t>
  </si>
  <si>
    <t>Use of halophytes to remediate road salt from soil along Ontario’s provincial highways. (#4)</t>
  </si>
  <si>
    <t>CARI-027</t>
  </si>
  <si>
    <t>Non-Destruction Testing of Laminated Elastomeric Bearings (#25)</t>
  </si>
  <si>
    <t>CARI-028</t>
  </si>
  <si>
    <t>OCE VEB</t>
  </si>
  <si>
    <t>Georgian College VEB 2017-18</t>
  </si>
  <si>
    <t>In progress</t>
  </si>
  <si>
    <t>CARI-029</t>
  </si>
  <si>
    <t>NSERC Engage</t>
  </si>
  <si>
    <t>Development of yeast treatment capabilities of a novel wastewater purification system for the microbrewery industry.</t>
  </si>
  <si>
    <t>CARI-030</t>
  </si>
  <si>
    <t>OCE CARDF Stream 2 (CVTA)</t>
  </si>
  <si>
    <t>Georgian College CVTA</t>
  </si>
  <si>
    <t>CARI-031</t>
  </si>
  <si>
    <t>OCE CARDF Stream 1 (CSSTP)</t>
  </si>
  <si>
    <t>Competitive Smart Manufacturing (CSM) Program at Georgian College</t>
  </si>
  <si>
    <t>CARI-032</t>
  </si>
  <si>
    <t>NSERC BUILD Innovation Enhancement</t>
  </si>
  <si>
    <t>CARI-033</t>
  </si>
  <si>
    <t>Adapting an novel bioplastic for compression molding</t>
  </si>
  <si>
    <t>Greg Twigg</t>
  </si>
  <si>
    <t>Michael Zecharko</t>
  </si>
  <si>
    <t>CARI-034</t>
  </si>
  <si>
    <t>SSHRC CCSIF</t>
  </si>
  <si>
    <t>CARI-035</t>
  </si>
  <si>
    <t>OCE VIP2</t>
  </si>
  <si>
    <t>GEO655</t>
  </si>
  <si>
    <t>CARI-036</t>
  </si>
  <si>
    <t>CARI-037</t>
  </si>
  <si>
    <t>OCE VIP 1</t>
  </si>
  <si>
    <t>GEO710</t>
  </si>
  <si>
    <t>Georgian Bay Biomed</t>
  </si>
  <si>
    <t>Complete</t>
  </si>
  <si>
    <t>CARI-038</t>
  </si>
  <si>
    <t>Georgian College CVTA 2019-20</t>
  </si>
  <si>
    <t>CARI-039</t>
  </si>
  <si>
    <t>HCM Inc.</t>
  </si>
  <si>
    <t>HCM-Georgian Research Partnership: Robotics and Vision</t>
  </si>
  <si>
    <t>CARI-040</t>
  </si>
  <si>
    <t>Ontario Research Fund - Research Excellence (Round 10)</t>
  </si>
  <si>
    <t>Competitive Smart Manufacturing: Digital Transformation for Economic Growth in Central Ontario</t>
  </si>
  <si>
    <t>CARI-041</t>
  </si>
  <si>
    <t>NSERC Covid-19 CCSIF</t>
  </si>
  <si>
    <t>Effects of Covid-19 on Healthcare Providers: Opportunities for Education and Support (ECHOES)</t>
  </si>
  <si>
    <t>CARI-042</t>
  </si>
  <si>
    <t>Mindfulness to Combat Health Care Worker Burnout during COVID-19: Evaluating a 4-week tailored program.</t>
  </si>
  <si>
    <t>CARI-043</t>
  </si>
  <si>
    <t>Life in and beyond COVID-19: Supportive programming for the LGBTQ+ community.</t>
  </si>
  <si>
    <t>Renee Ferguson</t>
  </si>
  <si>
    <t>CARI-044</t>
  </si>
  <si>
    <t>Ontario Research Fund - Covid-19</t>
  </si>
  <si>
    <t>Leslie Nichols</t>
  </si>
  <si>
    <t>CARI-045</t>
  </si>
  <si>
    <t>OCE VIP</t>
  </si>
  <si>
    <t>SmartCRITICAL™: A connected critical environment with increasing importance for
manufacturing in the COVID-19 era.</t>
  </si>
  <si>
    <t>CARI-046</t>
  </si>
  <si>
    <t>Turning Data into Crucial Insights: Using artificial intelligent methods to tailor data analytic applications to the end user.</t>
  </si>
  <si>
    <t>CARI-047</t>
  </si>
  <si>
    <t>Tricouncil RSF</t>
  </si>
  <si>
    <t>Georgian College of Applied Arts &amp; Technology</t>
  </si>
  <si>
    <t>CARI-048</t>
  </si>
  <si>
    <t>Central Paining</t>
  </si>
  <si>
    <t>CARI-049</t>
  </si>
  <si>
    <t>NSERC Covid-19 Supplement</t>
  </si>
  <si>
    <t xml:space="preserve"> NSERC COVID-19 supplement to support trainees and research</t>
  </si>
  <si>
    <t>CARI-050</t>
  </si>
  <si>
    <t>Quench Buggy</t>
  </si>
  <si>
    <t>CARI-051</t>
  </si>
  <si>
    <t>CFI-CIIF Exceptional Opportunities COVID-19 Fund</t>
  </si>
  <si>
    <t>Mobile monitoring system</t>
  </si>
  <si>
    <t>CARI-052</t>
  </si>
  <si>
    <t>Cheelcare</t>
  </si>
  <si>
    <t>CARI-053</t>
  </si>
  <si>
    <t>NSERC CCI CCSIF</t>
  </si>
  <si>
    <t>ECHOES</t>
  </si>
  <si>
    <t>unsuccesful</t>
  </si>
  <si>
    <t>CARI-054</t>
  </si>
  <si>
    <t>Mindfullness</t>
  </si>
  <si>
    <t>CARI-055</t>
  </si>
  <si>
    <t>NSERC EDI</t>
  </si>
  <si>
    <t>EDI Capacity Building</t>
  </si>
  <si>
    <t>David Coward</t>
  </si>
  <si>
    <t>CARI-056</t>
  </si>
  <si>
    <t>NRCan</t>
  </si>
  <si>
    <t>CARI-057</t>
  </si>
  <si>
    <t>Beaver Rock Filter-Embedding and Filling Equipment</t>
  </si>
  <si>
    <t>CARI-058</t>
  </si>
  <si>
    <t>Smart Specialization in Non-Metro Canadian Regions</t>
  </si>
  <si>
    <t>In development</t>
  </si>
  <si>
    <t>CARI-059</t>
  </si>
  <si>
    <t>WeRPN</t>
  </si>
  <si>
    <t>Optimizing Scope and Collaboration: The utilization of early warning systems by Registered Practical Nurses to detect changes in client status.</t>
  </si>
  <si>
    <t>CARI-060</t>
  </si>
  <si>
    <t>CARI-061</t>
  </si>
  <si>
    <t>NSERC ARTP</t>
  </si>
  <si>
    <t>Accelerating Digital Advantage: Supporting SMEs to thrive in a postpandemic
world through adoption of digital strategies.</t>
  </si>
  <si>
    <t>CARI-062</t>
  </si>
  <si>
    <t>eCampus</t>
  </si>
  <si>
    <t>VLS Digital Capacptu - Targeted Suports</t>
  </si>
  <si>
    <t>Jamie Doran</t>
  </si>
  <si>
    <t>CARI-063</t>
  </si>
  <si>
    <t>Georgian College - Supporting sustainable, inclusive growth through
partner-led applied research and innovation.</t>
  </si>
  <si>
    <t>CARI-064</t>
  </si>
  <si>
    <t>Georgian College Microgrid Living Lab</t>
  </si>
  <si>
    <t>Mira Ray/ Ron Sky</t>
  </si>
  <si>
    <t>Not successful</t>
  </si>
  <si>
    <t>CARI-065</t>
  </si>
  <si>
    <t>Development of User Onboard Processes</t>
  </si>
  <si>
    <t>CARI-066</t>
  </si>
  <si>
    <t>Future Skills Centre</t>
  </si>
  <si>
    <t>XR technolgy in teaching and learning for Experiential Learning</t>
  </si>
  <si>
    <t>CARI-067</t>
  </si>
  <si>
    <t>CARI-068</t>
  </si>
  <si>
    <t>CARI-069</t>
  </si>
  <si>
    <t>CARI-070</t>
  </si>
  <si>
    <t>Erin Gilchrist</t>
  </si>
  <si>
    <t>CARI-071</t>
  </si>
  <si>
    <t>CARI-072</t>
  </si>
  <si>
    <t>CARI-073</t>
  </si>
  <si>
    <t>CARI-074</t>
  </si>
  <si>
    <t>CARI-075</t>
  </si>
  <si>
    <t>Subtotal</t>
  </si>
  <si>
    <t>Alex Garcia</t>
  </si>
  <si>
    <t>STI Engineering</t>
  </si>
  <si>
    <t>Medical simulation teaching technology</t>
  </si>
  <si>
    <t>Values</t>
  </si>
  <si>
    <t>Sum of Funding Agency request</t>
  </si>
  <si>
    <t>Sum of Industry Cash Contribution</t>
  </si>
  <si>
    <t>Sum of Industry In-kind</t>
  </si>
  <si>
    <t>Sum of Total for BoG</t>
  </si>
  <si>
    <t>OCE</t>
  </si>
  <si>
    <t>NSERC</t>
  </si>
  <si>
    <t>OCI</t>
  </si>
  <si>
    <t>CFI</t>
  </si>
  <si>
    <t>Grant</t>
  </si>
  <si>
    <t>Definition</t>
  </si>
  <si>
    <t>Reasons for cancellation</t>
  </si>
  <si>
    <t>Funding</t>
  </si>
  <si>
    <t>Start</t>
  </si>
  <si>
    <t>End</t>
  </si>
  <si>
    <t>Project has been cancelled (See list for reason)</t>
  </si>
  <si>
    <t>IRAP-CTO</t>
  </si>
  <si>
    <t>2014/15</t>
  </si>
  <si>
    <t>Company has submitted final paperwork/sign-off forms</t>
  </si>
  <si>
    <t>Business did not follow-up</t>
  </si>
  <si>
    <t>Self-Sponsored</t>
  </si>
  <si>
    <t>101-400</t>
  </si>
  <si>
    <t>Industry (Not Incorporated)</t>
  </si>
  <si>
    <t>Confirmed</t>
  </si>
  <si>
    <t>Contracts signed; Project not yet started</t>
  </si>
  <si>
    <t>Business was not ready</t>
  </si>
  <si>
    <t>IRAP-BIAP</t>
  </si>
  <si>
    <t>&gt;400</t>
  </si>
  <si>
    <t>NPO</t>
  </si>
  <si>
    <t>Project has been delayed but will continue</t>
  </si>
  <si>
    <t>Client opted to do project with another organization</t>
  </si>
  <si>
    <t>HydroOne</t>
  </si>
  <si>
    <t>Municipality/County</t>
  </si>
  <si>
    <t>Delayed (COVID-19)</t>
  </si>
  <si>
    <t>CA signed but on pause because of Covid-19</t>
  </si>
  <si>
    <t>Client opted to do project with its own resources</t>
  </si>
  <si>
    <t xml:space="preserve">Powerstream </t>
  </si>
  <si>
    <t>In the database to capture as a partner. Sudents, faculty and other details are in the original partner</t>
  </si>
  <si>
    <t>Conflict of Interest</t>
  </si>
  <si>
    <t>ebusiness</t>
  </si>
  <si>
    <t>Physician (Incorporated)</t>
  </si>
  <si>
    <t>Project being scoped</t>
  </si>
  <si>
    <t>Equipment</t>
  </si>
  <si>
    <t>Proposal presented and awaiting decision</t>
  </si>
  <si>
    <t xml:space="preserve">Faculty not available </t>
  </si>
  <si>
    <t>Project activities are in progress</t>
  </si>
  <si>
    <t>Focus</t>
  </si>
  <si>
    <t>Referred to another organization</t>
  </si>
  <si>
    <t>Satisfied company need</t>
  </si>
  <si>
    <t>Funding not available</t>
  </si>
  <si>
    <t>Sourcing for funding</t>
  </si>
  <si>
    <t>Not applicable as a project</t>
  </si>
  <si>
    <t>Project on hold; Follow-up required at a later date to see if it can be reinitiated</t>
  </si>
  <si>
    <t>Not within college's capability</t>
  </si>
  <si>
    <t>Waiting for CA</t>
  </si>
  <si>
    <t>Agreed in principle</t>
  </si>
  <si>
    <t>Outside area of expertise</t>
  </si>
  <si>
    <t>Waiting for Funding</t>
  </si>
  <si>
    <t>Proposal submitted</t>
  </si>
  <si>
    <t>Unable meet client's timeline</t>
  </si>
  <si>
    <t>Work is completed; Waiting for company to complete paperwork</t>
  </si>
  <si>
    <t>Too big a scope for what client was able to afford</t>
  </si>
  <si>
    <t>Referred to HBEC</t>
  </si>
  <si>
    <t>North American Industry Classification System (NAICS) Canada 2012</t>
  </si>
  <si>
    <t>Sl. No.</t>
  </si>
  <si>
    <t>Mining, quarrying, and oil and gas extraction</t>
  </si>
  <si>
    <t>Utilities</t>
  </si>
  <si>
    <t>Wholesale trade</t>
  </si>
  <si>
    <t>Retail trade</t>
  </si>
  <si>
    <t>Transportation and warehousing</t>
  </si>
  <si>
    <t>Information and cultural industries</t>
  </si>
  <si>
    <t>Finance and insurance</t>
  </si>
  <si>
    <t>Real estate and rental and leasing</t>
  </si>
  <si>
    <t>Professional, scientific and technical services</t>
  </si>
  <si>
    <t>Management of companies and enterprises</t>
  </si>
  <si>
    <t>Administrative and support, waste management and remediation services</t>
  </si>
  <si>
    <t>Health care and social assistance</t>
  </si>
  <si>
    <t>Arts, entertainment and recreation</t>
  </si>
  <si>
    <t>Accommodation and food services</t>
  </si>
  <si>
    <t>Other services (except public administration)</t>
  </si>
  <si>
    <t>Public administration</t>
  </si>
  <si>
    <t>Subsector - Manufacturing</t>
  </si>
  <si>
    <t>Food manufacturing</t>
  </si>
  <si>
    <t>Beverage and tobacco product manufacturing</t>
  </si>
  <si>
    <t>Textile mills</t>
  </si>
  <si>
    <t>Textile product mills</t>
  </si>
  <si>
    <t>Clothing manufacturing</t>
  </si>
  <si>
    <t>Leather and allied product manufacturing</t>
  </si>
  <si>
    <t>Wood product manufacturing</t>
  </si>
  <si>
    <t>Paper manufacturing</t>
  </si>
  <si>
    <t>Printing and related support activities</t>
  </si>
  <si>
    <t>Petroleum and coal product manufacturing</t>
  </si>
  <si>
    <t>Chemical manufacturing</t>
  </si>
  <si>
    <t>Plastics and rubber products manufacturing</t>
  </si>
  <si>
    <t>Non-metallic mineral product manufacturing</t>
  </si>
  <si>
    <t>Primary metal manufacturing</t>
  </si>
  <si>
    <t>Fabricated metal product manufacturing</t>
  </si>
  <si>
    <t>Machinery manufacturing</t>
  </si>
  <si>
    <t>Computer and electronic product manufacturing</t>
  </si>
  <si>
    <t>Electrical equipment, appliance and component manufacturing</t>
  </si>
  <si>
    <t>Furniture and related product manufacturing</t>
  </si>
  <si>
    <t>Miscellaneous manufacturing</t>
  </si>
  <si>
    <t>Subsector - Retail Trade</t>
  </si>
  <si>
    <t>Motor vehicle and parts dealersUS</t>
  </si>
  <si>
    <t>Furniture and home furnishings storesUS</t>
  </si>
  <si>
    <t>Electronics and appliance storesUS</t>
  </si>
  <si>
    <t>Building material and garden equipment and supplies dealersUS</t>
  </si>
  <si>
    <t>Food and beverage storesUS</t>
  </si>
  <si>
    <t>Health and personal care storesUS</t>
  </si>
  <si>
    <t>Gasoline stationsUS</t>
  </si>
  <si>
    <t>Clothing and clothing accessories storesUS</t>
  </si>
  <si>
    <t>Sporting goods, hobby, book and music storesUS</t>
  </si>
  <si>
    <t>General merchandise storesUS</t>
  </si>
  <si>
    <t>Miscellaneous store retailersUS</t>
  </si>
  <si>
    <t>Non-store retailersUS</t>
  </si>
  <si>
    <t>Subsector - Transportation and warehousing</t>
  </si>
  <si>
    <t>Air transportation</t>
  </si>
  <si>
    <t>Rail transportation</t>
  </si>
  <si>
    <t>Water transportation</t>
  </si>
  <si>
    <t>Truck transportation</t>
  </si>
  <si>
    <t>Transit and ground passenger transportation</t>
  </si>
  <si>
    <t>Pipeline transportation</t>
  </si>
  <si>
    <t>Scenic and sightseeing transportation</t>
  </si>
  <si>
    <t>Support activities for transportation</t>
  </si>
  <si>
    <t>Postal service</t>
  </si>
  <si>
    <t>Couriers and messengers</t>
  </si>
  <si>
    <t>Warehousing and storage</t>
  </si>
  <si>
    <t>GEO 1359</t>
  </si>
  <si>
    <t>Spot App - Mitacs</t>
  </si>
  <si>
    <t>Stanlin Salu</t>
  </si>
  <si>
    <t>GEO 1360</t>
  </si>
  <si>
    <t>Nishit Mody</t>
  </si>
  <si>
    <t>Jay Gadhavi </t>
  </si>
  <si>
    <t>Bansi Bera </t>
  </si>
  <si>
    <t>Kushal Oza </t>
  </si>
  <si>
    <t>GEO 1361</t>
  </si>
  <si>
    <t>Khawaja Talha Haseeb</t>
  </si>
  <si>
    <t>Rohit Varma Tirumalaraju</t>
  </si>
  <si>
    <t>Karandeep Vohra</t>
  </si>
  <si>
    <t>Archana Prabhakar</t>
  </si>
  <si>
    <t>Anubhav Walia</t>
  </si>
  <si>
    <t>Diksha Mongia</t>
  </si>
  <si>
    <t>Manan Choudhary</t>
  </si>
  <si>
    <t>Jagriti Chand</t>
  </si>
  <si>
    <t>GEO 1362</t>
  </si>
  <si>
    <t>GEO 1363</t>
  </si>
  <si>
    <t>GEO 1364</t>
  </si>
  <si>
    <t>GEO 1365</t>
  </si>
  <si>
    <t>GEO 1366</t>
  </si>
  <si>
    <t>GEO 1367</t>
  </si>
  <si>
    <t>GEO 1368</t>
  </si>
  <si>
    <t>GEO 1369</t>
  </si>
  <si>
    <t>GEO 1370</t>
  </si>
  <si>
    <t>GEO 1371</t>
  </si>
  <si>
    <t>GEO 1372</t>
  </si>
  <si>
    <t>Sanjeev Kumar</t>
  </si>
  <si>
    <t>Dhruv Arora</t>
  </si>
  <si>
    <t>Sumi Vadakekara Prasad</t>
  </si>
  <si>
    <t>Abhikumar Vasantbhai Patel</t>
  </si>
  <si>
    <t>Mihir Rajesh Patil</t>
  </si>
  <si>
    <t>Chris Nemuel Joseph Boorugula</t>
  </si>
  <si>
    <t>Manohar Chowdary</t>
  </si>
  <si>
    <t>Denis Henrique de Souza Nunes</t>
  </si>
  <si>
    <t>Aakash Raj Radhakrishnan</t>
  </si>
  <si>
    <t>Hitesh Sagar Regulla</t>
  </si>
  <si>
    <t>Aditya Anantharaman</t>
  </si>
  <si>
    <t>Yash Patel</t>
  </si>
  <si>
    <t>Akash Sureshkumar Patel</t>
  </si>
  <si>
    <t>Rainy Raniyal </t>
  </si>
  <si>
    <t>Smit Parikh</t>
  </si>
  <si>
    <t>Smit Jayeshbhai Patel</t>
  </si>
  <si>
    <t>Shivamkumar Dipakbhai Patel</t>
  </si>
  <si>
    <t>Shabista Patne</t>
  </si>
  <si>
    <t>Mohammed Gufran</t>
  </si>
  <si>
    <t>Ashwin Srinath Sureshkumar</t>
  </si>
  <si>
    <t>Skinopathy</t>
  </si>
  <si>
    <t>Samrat Thapa</t>
  </si>
  <si>
    <t>Shubham Rathi</t>
  </si>
  <si>
    <t>Pradeep Gahlawat</t>
  </si>
  <si>
    <t>Subash Aryal </t>
  </si>
  <si>
    <t>Tarpin Lumber &amp; Trust </t>
  </si>
  <si>
    <t>Harsh Jajal</t>
  </si>
  <si>
    <t>Kanika Khurana</t>
  </si>
  <si>
    <t>Saumil Patel</t>
  </si>
  <si>
    <t>Rinkesh Narendrabhai Patel</t>
  </si>
  <si>
    <t>Darshit Gordhandas Akbari</t>
  </si>
  <si>
    <t>Propensity</t>
  </si>
  <si>
    <t>Rose Mariya Santhosh</t>
  </si>
  <si>
    <t>Adharsh Arulraj</t>
  </si>
  <si>
    <t>Hirvita Sureshbhai Savaliya</t>
  </si>
  <si>
    <t>Chahna Rajiv Desai</t>
  </si>
  <si>
    <t>Bhavi Sureshkumar Dudhat</t>
  </si>
  <si>
    <t>Hakili</t>
  </si>
  <si>
    <t>The Protestant Separate School Board of the town of Penetanguishene</t>
  </si>
  <si>
    <t>Central Ontario of Broadcasting</t>
  </si>
  <si>
    <t>GEO 1373</t>
  </si>
  <si>
    <t>GEO 1374</t>
  </si>
  <si>
    <t>Benjamin Stuart</t>
  </si>
  <si>
    <t xml:space="preserve"> Candice Chang-Sandy </t>
  </si>
  <si>
    <t>Ann-Mary Bouchard</t>
  </si>
  <si>
    <t xml:space="preserve"> Naomi Simiyu and Puspesh Gadhia  </t>
  </si>
  <si>
    <t>Deeksha Khanna</t>
  </si>
  <si>
    <t xml:space="preserve"> Vedang Ponkshe</t>
  </si>
  <si>
    <t>GEO 1375</t>
  </si>
  <si>
    <t>Ariel Dimond</t>
  </si>
  <si>
    <t>GEO 1376</t>
  </si>
  <si>
    <t>GEO 1377</t>
  </si>
  <si>
    <t>GEO 1378</t>
  </si>
  <si>
    <t>GEO 1379</t>
  </si>
  <si>
    <t>GEO 1380</t>
  </si>
  <si>
    <t>GEO 1381</t>
  </si>
  <si>
    <t>GEO 1382</t>
  </si>
  <si>
    <t>GEO 1383</t>
  </si>
  <si>
    <t>GEO 1384</t>
  </si>
  <si>
    <t>GEO 1385</t>
  </si>
  <si>
    <t>GEO 1386</t>
  </si>
  <si>
    <t>GEO 1387</t>
  </si>
  <si>
    <t>GEO 1388</t>
  </si>
  <si>
    <t>GEO 1389</t>
  </si>
  <si>
    <t>GEO 1390</t>
  </si>
  <si>
    <t>GEO 1391</t>
  </si>
  <si>
    <t>GEO 1392</t>
  </si>
  <si>
    <t>GEO 1393</t>
  </si>
  <si>
    <t>GEO 1394</t>
  </si>
  <si>
    <t>22F-23W</t>
  </si>
  <si>
    <t>22S-22F</t>
  </si>
  <si>
    <t>GEO 1395</t>
  </si>
  <si>
    <t>GEO 1396</t>
  </si>
  <si>
    <t>Okanagan College</t>
  </si>
  <si>
    <t>Outdoor Pedagogy Training for ECE Faculty in Partnership with YMCA Outdoor Learning Hubs</t>
  </si>
  <si>
    <t>IPAC Phase 2</t>
  </si>
  <si>
    <t>Christine Thompson</t>
  </si>
  <si>
    <t>Blackstone Energy Services Inc.: Optimizing local enterprise energy management through incentivization of electric vehicle driver vehicle-to-grid contributions.</t>
  </si>
  <si>
    <t>See CARI-072</t>
  </si>
  <si>
    <t>Industry Cash Funded</t>
  </si>
  <si>
    <t>Industry in-kind Funded</t>
  </si>
  <si>
    <t>See CARI-067</t>
  </si>
  <si>
    <t>Mira Ray/Ron Sky</t>
  </si>
  <si>
    <t>As of Nov 14, 2022</t>
  </si>
  <si>
    <t>Number of Partners</t>
  </si>
  <si>
    <t>Number of Projects</t>
  </si>
  <si>
    <t>Liam Wilson</t>
  </si>
  <si>
    <t>Matthew wooten</t>
  </si>
  <si>
    <t>Sanmeet Kaur</t>
  </si>
  <si>
    <t>Maddy Busby</t>
  </si>
  <si>
    <t>Jaret write</t>
  </si>
  <si>
    <t>Gregory Gavilanes Heredia</t>
  </si>
  <si>
    <t>Mckenzie Thayer</t>
  </si>
  <si>
    <t>Colton Aubrey</t>
  </si>
  <si>
    <t>GEO 1397</t>
  </si>
  <si>
    <t>christopher Michael</t>
  </si>
  <si>
    <t>No Faculty</t>
  </si>
  <si>
    <t>Tracy Mitchell-Ashley</t>
  </si>
  <si>
    <t>Number of Faculty</t>
  </si>
  <si>
    <t>Faculty 1</t>
  </si>
  <si>
    <t>Faculty 2</t>
  </si>
  <si>
    <t>Faculty 3</t>
  </si>
  <si>
    <t>All Faculty</t>
  </si>
  <si>
    <t>Number of Students</t>
  </si>
  <si>
    <t>Student 1</t>
  </si>
  <si>
    <t>Student 2</t>
  </si>
  <si>
    <t>Student 3</t>
  </si>
  <si>
    <t>Student 4</t>
  </si>
  <si>
    <t>Student 5</t>
  </si>
  <si>
    <t>Student 6</t>
  </si>
  <si>
    <t>Student 7</t>
  </si>
  <si>
    <t>Student 8</t>
  </si>
  <si>
    <t>Muskaan Gupta</t>
  </si>
  <si>
    <t>TOTAL</t>
  </si>
  <si>
    <t>GEO 1398</t>
  </si>
  <si>
    <t>GEO 1399</t>
  </si>
  <si>
    <t>Mira Ray/Rob Theriault</t>
  </si>
  <si>
    <t>GEO 1400</t>
  </si>
  <si>
    <t>GEO 1401</t>
  </si>
  <si>
    <t>GEO 1402</t>
  </si>
  <si>
    <t>GEO 1403</t>
  </si>
  <si>
    <t>GEO 1404</t>
  </si>
  <si>
    <t>GEO 1405</t>
  </si>
  <si>
    <t>GEO 1406</t>
  </si>
  <si>
    <t>GEO 1407</t>
  </si>
  <si>
    <t>GEO 1408</t>
  </si>
  <si>
    <t>GEO 1409</t>
  </si>
  <si>
    <t>GEO 1410</t>
  </si>
  <si>
    <t>GEO 1411</t>
  </si>
  <si>
    <t>GEO 1412</t>
  </si>
  <si>
    <t>GEO 1413</t>
  </si>
  <si>
    <t>GEO 1414</t>
  </si>
  <si>
    <t>GEO 1415</t>
  </si>
  <si>
    <t>GEO 1416</t>
  </si>
  <si>
    <t>GEO 1417</t>
  </si>
  <si>
    <t>GEO 1418</t>
  </si>
  <si>
    <t>GEO 1419</t>
  </si>
  <si>
    <t>GEO 1420</t>
  </si>
  <si>
    <t>GEO 1421</t>
  </si>
  <si>
    <t>GEO 1422</t>
  </si>
  <si>
    <t>GEO 1423</t>
  </si>
  <si>
    <t>GEO 1424</t>
  </si>
  <si>
    <t>GEO 1425</t>
  </si>
  <si>
    <t>GEO 1426</t>
  </si>
  <si>
    <t>GEO 1427</t>
  </si>
  <si>
    <t>GEO 1428</t>
  </si>
  <si>
    <t>GEO 1429</t>
  </si>
  <si>
    <t>GEO 1430</t>
  </si>
  <si>
    <t>GEO 1431</t>
  </si>
  <si>
    <t>GEO 1432</t>
  </si>
  <si>
    <t>GEO 1433</t>
  </si>
  <si>
    <t>GEO 1434</t>
  </si>
  <si>
    <t>GEO 1435</t>
  </si>
  <si>
    <t>GEO 1436</t>
  </si>
  <si>
    <t>GEO 1437</t>
  </si>
  <si>
    <t>GEO 1438</t>
  </si>
  <si>
    <t>GEO 1439</t>
  </si>
  <si>
    <t>Mitacs</t>
  </si>
  <si>
    <t>Grant Program</t>
  </si>
  <si>
    <t>ARD</t>
  </si>
  <si>
    <t>TAC</t>
  </si>
  <si>
    <t>Digital Future Centre: LoI</t>
  </si>
  <si>
    <t>NSERC ARD stack</t>
  </si>
  <si>
    <t>OVIN DZ</t>
  </si>
  <si>
    <t>OVIN Future Workforce</t>
  </si>
  <si>
    <t>BSI</t>
  </si>
  <si>
    <t>CICan</t>
  </si>
  <si>
    <t>Living Labs</t>
  </si>
  <si>
    <t>Mobilize</t>
  </si>
  <si>
    <t>ARTP</t>
  </si>
  <si>
    <t>VIP</t>
  </si>
  <si>
    <t>EDI</t>
  </si>
  <si>
    <t>CCI CCSIF</t>
  </si>
  <si>
    <t>CARI-076</t>
  </si>
  <si>
    <t>CARI-077</t>
  </si>
  <si>
    <t>CARI-078</t>
  </si>
  <si>
    <t>CARI-079</t>
  </si>
  <si>
    <t>CARI-080</t>
  </si>
  <si>
    <t>CARI-081</t>
  </si>
  <si>
    <t>CARI-082</t>
  </si>
  <si>
    <t>CARI-083</t>
  </si>
  <si>
    <t>CARI-084</t>
  </si>
  <si>
    <t>CARI-085</t>
  </si>
  <si>
    <t>CARI-086</t>
  </si>
  <si>
    <t>GEO 1440</t>
  </si>
  <si>
    <t>GEO 1441</t>
  </si>
  <si>
    <t>GEO 1442</t>
  </si>
  <si>
    <t>GEO 1443</t>
  </si>
  <si>
    <t>GEO 1444</t>
  </si>
  <si>
    <t>GEO 1445</t>
  </si>
  <si>
    <t>GEO 1446</t>
  </si>
  <si>
    <t>GEO 1447</t>
  </si>
  <si>
    <t>GEO 1448</t>
  </si>
  <si>
    <t>GEO 1449</t>
  </si>
  <si>
    <t>GEO 1450</t>
  </si>
  <si>
    <t>GEO 1451</t>
  </si>
  <si>
    <t>GEO 1452</t>
  </si>
  <si>
    <t>GEO 1453</t>
  </si>
  <si>
    <t>GEO 1454</t>
  </si>
  <si>
    <t>GEO 1455</t>
  </si>
  <si>
    <t>GEO 1456</t>
  </si>
  <si>
    <t>GEO 1457</t>
  </si>
  <si>
    <t>GEO 1458</t>
  </si>
  <si>
    <t>GEO 1459</t>
  </si>
  <si>
    <t>GEO 1460</t>
  </si>
  <si>
    <t>GEO 1461</t>
  </si>
  <si>
    <t>GEO 1462</t>
  </si>
  <si>
    <t>GEO 1463</t>
  </si>
  <si>
    <t>GEO 1464</t>
  </si>
  <si>
    <t>GEO 1465</t>
  </si>
  <si>
    <t>GEO 1466</t>
  </si>
  <si>
    <t>GEO 1467</t>
  </si>
  <si>
    <t>GEO 1468</t>
  </si>
  <si>
    <t>GEO 1469</t>
  </si>
  <si>
    <t>GEO 1470</t>
  </si>
  <si>
    <t>GEO 1471</t>
  </si>
  <si>
    <t>GEO 1472</t>
  </si>
  <si>
    <t>GEO 1473</t>
  </si>
  <si>
    <t>GEO 1474</t>
  </si>
  <si>
    <t>GEO 1475</t>
  </si>
  <si>
    <t>GEO 1476</t>
  </si>
  <si>
    <t>GEO 1477</t>
  </si>
  <si>
    <t>GEO 1478</t>
  </si>
  <si>
    <t>GEO 1479</t>
  </si>
  <si>
    <t>GEO 1480</t>
  </si>
  <si>
    <t>GEO 1481</t>
  </si>
  <si>
    <t>GEO 1482</t>
  </si>
  <si>
    <t>GEO 1483</t>
  </si>
  <si>
    <t>GEO 1484</t>
  </si>
  <si>
    <t>AutoXR</t>
  </si>
  <si>
    <t>Central Ontario DZ</t>
  </si>
  <si>
    <t>IPON PSE</t>
  </si>
  <si>
    <t>Georgian College: Supporting industry partners’ commercialization activities in partnership with Intellectual Property Ontario (IPON)</t>
  </si>
  <si>
    <t>GEO 1485</t>
  </si>
  <si>
    <t>GEO 1486</t>
  </si>
  <si>
    <t>GEO 1487</t>
  </si>
  <si>
    <t>GEO 1488</t>
  </si>
  <si>
    <t>GEO 1489</t>
  </si>
  <si>
    <t>GEO 1490</t>
  </si>
  <si>
    <t>GEO 1491</t>
  </si>
  <si>
    <t>GEO 1492</t>
  </si>
  <si>
    <t>GEO 1493</t>
  </si>
  <si>
    <t>GEO 1494</t>
  </si>
  <si>
    <t>GEO 1495</t>
  </si>
  <si>
    <t>GEO 1496</t>
  </si>
  <si>
    <t>GEO 1497</t>
  </si>
  <si>
    <t>GEO 1498</t>
  </si>
  <si>
    <t>GEO 1499</t>
  </si>
  <si>
    <t>GEO 1500</t>
  </si>
  <si>
    <t>GEO 1501</t>
  </si>
  <si>
    <t>GEO 1502</t>
  </si>
  <si>
    <t>GEO 1503</t>
  </si>
  <si>
    <t>GEO 1504</t>
  </si>
  <si>
    <t>GEO 1505</t>
  </si>
  <si>
    <t>GEO 1506</t>
  </si>
  <si>
    <t>completed/ inprogress/ waiting for sign off/ duplicate</t>
    <phoneticPr fontId="39" type="noConversion"/>
  </si>
  <si>
    <t>completed</t>
    <phoneticPr fontId="39" type="noConversion"/>
  </si>
  <si>
    <t>in progress</t>
    <phoneticPr fontId="39" type="noConversion"/>
  </si>
  <si>
    <t>Activity Fiscal Year</t>
    <phoneticPr fontId="39" type="noConversion"/>
  </si>
  <si>
    <t>abby</t>
    <phoneticPr fontId="39" type="noConversion"/>
  </si>
  <si>
    <t>ben</t>
    <phoneticPr fontId="39" type="noConversion"/>
  </si>
  <si>
    <t>celin</t>
    <phoneticPr fontId="39" type="noConversion"/>
  </si>
  <si>
    <t>danise</t>
    <phoneticPr fontId="39" type="noConversion"/>
  </si>
  <si>
    <t>emily</t>
    <phoneticPr fontId="39" type="noConversion"/>
  </si>
  <si>
    <t>frank</t>
    <phoneticPr fontId="39" type="noConversion"/>
  </si>
  <si>
    <t>gilly</t>
    <phoneticPr fontId="39" type="noConversion"/>
  </si>
  <si>
    <t>hank</t>
    <phoneticPr fontId="39" type="noConversion"/>
  </si>
  <si>
    <t>Irene</t>
    <phoneticPr fontId="39" type="noConversion"/>
  </si>
  <si>
    <t>Jack</t>
    <phoneticPr fontId="39" type="noConversion"/>
  </si>
  <si>
    <t>Kate</t>
    <phoneticPr fontId="39" type="noConversion"/>
  </si>
  <si>
    <t>Leon</t>
    <phoneticPr fontId="39" type="noConversion"/>
  </si>
  <si>
    <t>Moose</t>
    <phoneticPr fontId="39" type="noConversion"/>
  </si>
  <si>
    <t>Nick</t>
    <phoneticPr fontId="39" type="noConversion"/>
  </si>
  <si>
    <t>Otto</t>
    <phoneticPr fontId="39" type="noConversion"/>
  </si>
  <si>
    <t>Peter</t>
    <phoneticPr fontId="39" type="noConversion"/>
  </si>
  <si>
    <t>Ray</t>
    <phoneticPr fontId="39" type="noConversion"/>
  </si>
  <si>
    <t>Stacy</t>
    <phoneticPr fontId="39" type="noConversion"/>
  </si>
  <si>
    <t>Tom</t>
    <phoneticPr fontId="39" type="noConversion"/>
  </si>
  <si>
    <t>Victory</t>
    <phoneticPr fontId="39" type="noConversion"/>
  </si>
  <si>
    <t>A company</t>
    <phoneticPr fontId="39" type="noConversion"/>
  </si>
  <si>
    <t>B company</t>
    <phoneticPr fontId="39" type="noConversion"/>
  </si>
  <si>
    <t>C company</t>
    <phoneticPr fontId="39" type="noConversion"/>
  </si>
  <si>
    <t>D company</t>
    <phoneticPr fontId="39" type="noConversion"/>
  </si>
  <si>
    <t>E company</t>
    <phoneticPr fontId="39" type="noConversion"/>
  </si>
  <si>
    <t>2022/23</t>
    <phoneticPr fontId="39" type="noConversion"/>
  </si>
  <si>
    <t>2019/20</t>
    <phoneticPr fontId="39" type="noConversion"/>
  </si>
  <si>
    <t>2021/22</t>
    <phoneticPr fontId="3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</si>
</sst>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44" formatCode="_(&quot;$&quot;* #,##0.00_);_(&quot;$&quot;* \(#,##0.00\);_(&quot;$&quot;* &quot;-&quot;??_);_(@_)"/>
    <numFmt numFmtId="176" formatCode="[$-409]dd\-mmm\-yy;@"/>
    <numFmt numFmtId="177" formatCode="_(&quot;$&quot;* #,##0_);_(&quot;$&quot;* \(#,##0\);_(&quot;$&quot;* &quot;-&quot;??_);_(@_)"/>
    <numFmt numFmtId="178" formatCode="&quot;$&quot;#,##0.00"/>
    <numFmt numFmtId="179" formatCode="[$-409]d\-mmm\-yy;@"/>
    <numFmt numFmtId="180" formatCode="&quot;$&quot;#,##0"/>
    <numFmt numFmtId="181" formatCode="yyyy\-mm\-dd;@"/>
    <numFmt numFmtId="182" formatCode="mm/dd/yyyy\ hh:mm"/>
  </numFmts>
  <fonts count="78">
    <font>
      <sz val="11"/>
      <color theme="1"/>
      <name val="新細明體"/>
      <family val="2"/>
      <scheme val="minor"/>
    </font>
    <font>
      <sz val="11"/>
      <color theme="1"/>
      <name val="新細明體"/>
      <family val="2"/>
      <scheme val="minor"/>
    </font>
    <font>
      <b/>
      <sz val="11"/>
      <color theme="1"/>
      <name val="新細明體"/>
      <family val="2"/>
      <scheme val="minor"/>
    </font>
    <font>
      <sz val="11"/>
      <name val="新細明體"/>
      <family val="2"/>
      <scheme val="minor"/>
    </font>
    <font>
      <u/>
      <sz val="11"/>
      <color theme="10"/>
      <name val="新細明體"/>
      <family val="2"/>
      <scheme val="minor"/>
    </font>
    <font>
      <sz val="11"/>
      <color theme="8"/>
      <name val="新細明體"/>
      <family val="2"/>
      <scheme val="minor"/>
    </font>
    <font>
      <b/>
      <sz val="9"/>
      <color indexed="81"/>
      <name val="Tahoma"/>
      <family val="2"/>
    </font>
    <font>
      <sz val="9"/>
      <color indexed="81"/>
      <name val="Tahoma"/>
      <family val="2"/>
    </font>
    <font>
      <sz val="11"/>
      <color rgb="FF000000"/>
      <name val="新細明體"/>
      <family val="2"/>
      <scheme val="minor"/>
    </font>
    <font>
      <b/>
      <sz val="11"/>
      <color theme="1"/>
      <name val="Arial"/>
      <family val="2"/>
    </font>
    <font>
      <sz val="11"/>
      <color theme="1"/>
      <name val="Arial"/>
      <family val="2"/>
    </font>
    <font>
      <b/>
      <u/>
      <sz val="16"/>
      <name val="Arial"/>
      <family val="2"/>
    </font>
    <font>
      <b/>
      <sz val="11"/>
      <name val="Arial"/>
      <family val="2"/>
    </font>
    <font>
      <b/>
      <sz val="11"/>
      <color theme="0" tint="-0.34998626667073579"/>
      <name val="新細明體"/>
      <family val="2"/>
      <scheme val="minor"/>
    </font>
    <font>
      <sz val="11"/>
      <color theme="0" tint="-0.34998626667073579"/>
      <name val="新細明體"/>
      <family val="2"/>
      <scheme val="minor"/>
    </font>
    <font>
      <u/>
      <sz val="11"/>
      <color theme="0" tint="-0.34998626667073579"/>
      <name val="新細明體"/>
      <family val="2"/>
      <scheme val="minor"/>
    </font>
    <font>
      <b/>
      <sz val="11"/>
      <color rgb="FF00B050"/>
      <name val="新細明體"/>
      <family val="2"/>
      <scheme val="minor"/>
    </font>
    <font>
      <b/>
      <i/>
      <sz val="11"/>
      <color rgb="FF00B050"/>
      <name val="新細明體"/>
      <family val="2"/>
      <scheme val="minor"/>
    </font>
    <font>
      <i/>
      <sz val="11"/>
      <color theme="0" tint="-0.34998626667073579"/>
      <name val="新細明體"/>
      <family val="2"/>
      <scheme val="minor"/>
    </font>
    <font>
      <b/>
      <sz val="11"/>
      <color theme="0" tint="-0.249977111117893"/>
      <name val="新細明體"/>
      <family val="2"/>
      <scheme val="minor"/>
    </font>
    <font>
      <sz val="11"/>
      <color theme="0" tint="-0.249977111117893"/>
      <name val="新細明體"/>
      <family val="2"/>
      <scheme val="minor"/>
    </font>
    <font>
      <i/>
      <sz val="11"/>
      <color theme="0" tint="-0.249977111117893"/>
      <name val="新細明體"/>
      <family val="2"/>
      <scheme val="minor"/>
    </font>
    <font>
      <sz val="10"/>
      <name val="新細明體"/>
      <family val="2"/>
      <scheme val="minor"/>
    </font>
    <font>
      <b/>
      <sz val="10"/>
      <name val="新細明體"/>
      <family val="2"/>
      <scheme val="minor"/>
    </font>
    <font>
      <u/>
      <sz val="10"/>
      <name val="新細明體"/>
      <family val="2"/>
      <scheme val="minor"/>
    </font>
    <font>
      <sz val="11"/>
      <color rgb="FF00B050"/>
      <name val="新細明體"/>
      <family val="2"/>
      <scheme val="minor"/>
    </font>
    <font>
      <sz val="12"/>
      <name val="Arial"/>
      <family val="2"/>
    </font>
    <font>
      <b/>
      <sz val="11"/>
      <color theme="0"/>
      <name val="新細明體"/>
      <family val="2"/>
      <scheme val="minor"/>
    </font>
    <font>
      <sz val="10"/>
      <color rgb="FF0070C0"/>
      <name val="新細明體"/>
      <family val="2"/>
      <scheme val="minor"/>
    </font>
    <font>
      <b/>
      <sz val="10"/>
      <color rgb="FF0070C0"/>
      <name val="新細明體"/>
      <family val="2"/>
      <scheme val="minor"/>
    </font>
    <font>
      <sz val="10"/>
      <color theme="4" tint="-0.249977111117893"/>
      <name val="新細明體"/>
      <family val="2"/>
      <scheme val="minor"/>
    </font>
    <font>
      <b/>
      <sz val="10"/>
      <color theme="4" tint="-0.499984740745262"/>
      <name val="新細明體"/>
      <family val="2"/>
      <scheme val="minor"/>
    </font>
    <font>
      <b/>
      <i/>
      <sz val="11"/>
      <color theme="0" tint="-0.499984740745262"/>
      <name val="新細明體"/>
      <family val="2"/>
      <scheme val="minor"/>
    </font>
    <font>
      <i/>
      <sz val="11"/>
      <color theme="1"/>
      <name val="新細明體"/>
      <family val="2"/>
      <scheme val="minor"/>
    </font>
    <font>
      <i/>
      <sz val="11"/>
      <color theme="0" tint="-0.499984740745262"/>
      <name val="新細明體"/>
      <family val="2"/>
      <scheme val="minor"/>
    </font>
    <font>
      <u/>
      <sz val="10"/>
      <color theme="10"/>
      <name val="新細明體"/>
      <family val="2"/>
      <scheme val="minor"/>
    </font>
    <font>
      <sz val="10"/>
      <color rgb="FF000000"/>
      <name val="新細明體"/>
      <family val="2"/>
      <scheme val="minor"/>
    </font>
    <font>
      <sz val="10"/>
      <color theme="1"/>
      <name val="新細明體"/>
      <family val="2"/>
      <scheme val="minor"/>
    </font>
    <font>
      <sz val="11"/>
      <color theme="9"/>
      <name val="新細明體"/>
      <family val="2"/>
      <scheme val="minor"/>
    </font>
    <font>
      <sz val="8"/>
      <name val="新細明體"/>
      <family val="2"/>
      <scheme val="minor"/>
    </font>
    <font>
      <b/>
      <sz val="11"/>
      <name val="新細明體"/>
      <family val="2"/>
      <scheme val="minor"/>
    </font>
    <font>
      <sz val="11"/>
      <color rgb="FF7030A0"/>
      <name val="新細明體"/>
      <family val="2"/>
      <scheme val="minor"/>
    </font>
    <font>
      <b/>
      <sz val="11"/>
      <color rgb="FF7030A0"/>
      <name val="新細明體"/>
      <family val="2"/>
      <scheme val="minor"/>
    </font>
    <font>
      <sz val="11"/>
      <color rgb="FFA6A6A6"/>
      <name val="新細明體"/>
      <family val="2"/>
      <scheme val="minor"/>
    </font>
    <font>
      <b/>
      <sz val="11"/>
      <color rgb="FFA6A6A6"/>
      <name val="新細明體"/>
      <family val="2"/>
      <scheme val="minor"/>
    </font>
    <font>
      <b/>
      <sz val="11"/>
      <color rgb="FFA6A6A6"/>
      <name val="Calibri"/>
      <family val="2"/>
    </font>
    <font>
      <sz val="11"/>
      <color rgb="FFA6A6A6"/>
      <name val="Calibri"/>
      <family val="2"/>
    </font>
    <font>
      <sz val="11"/>
      <color rgb="FF00B050"/>
      <name val="Calibri"/>
      <family val="2"/>
    </font>
    <font>
      <sz val="10"/>
      <name val="新細明體"/>
      <family val="2"/>
      <scheme val="minor"/>
    </font>
    <font>
      <sz val="10"/>
      <color theme="4" tint="-0.249977111117893"/>
      <name val="新細明體"/>
      <family val="2"/>
      <scheme val="minor"/>
    </font>
    <font>
      <sz val="10"/>
      <color rgb="FF0070C0"/>
      <name val="新細明體"/>
      <family val="2"/>
      <scheme val="minor"/>
    </font>
    <font>
      <sz val="11"/>
      <color rgb="FFBFBFBF"/>
      <name val="新細明體"/>
      <family val="2"/>
      <scheme val="minor"/>
    </font>
    <font>
      <b/>
      <sz val="11"/>
      <color rgb="FFBFBFBF"/>
      <name val="新細明體"/>
      <family val="2"/>
      <scheme val="minor"/>
    </font>
    <font>
      <b/>
      <sz val="12"/>
      <name val="Arial"/>
      <family val="2"/>
    </font>
    <font>
      <sz val="10"/>
      <name val="新細明體"/>
      <family val="2"/>
      <scheme val="minor"/>
    </font>
    <font>
      <sz val="10"/>
      <color theme="4" tint="-0.249977111117893"/>
      <name val="新細明體"/>
      <family val="2"/>
      <scheme val="minor"/>
    </font>
    <font>
      <sz val="10"/>
      <name val="新細明體"/>
      <family val="2"/>
      <scheme val="minor"/>
    </font>
    <font>
      <sz val="10"/>
      <color theme="4" tint="-0.249977111117893"/>
      <name val="新細明體"/>
      <family val="2"/>
      <scheme val="minor"/>
    </font>
    <font>
      <sz val="10"/>
      <name val="新細明體"/>
      <family val="2"/>
      <scheme val="minor"/>
    </font>
    <font>
      <sz val="10"/>
      <color theme="4" tint="-0.249977111117893"/>
      <name val="新細明體"/>
      <family val="2"/>
      <scheme val="minor"/>
    </font>
    <font>
      <sz val="10"/>
      <color rgb="FF0070C0"/>
      <name val="新細明體"/>
      <family val="2"/>
      <scheme val="minor"/>
    </font>
    <font>
      <sz val="10"/>
      <name val="新細明體"/>
      <family val="2"/>
      <scheme val="minor"/>
    </font>
    <font>
      <sz val="10"/>
      <color theme="4" tint="-0.249977111117893"/>
      <name val="新細明體"/>
      <family val="2"/>
      <scheme val="minor"/>
    </font>
    <font>
      <sz val="10"/>
      <color rgb="FF0070C0"/>
      <name val="新細明體"/>
      <family val="2"/>
      <scheme val="minor"/>
    </font>
    <font>
      <sz val="10"/>
      <name val="新細明體"/>
      <family val="2"/>
      <scheme val="minor"/>
    </font>
    <font>
      <sz val="10"/>
      <color theme="4" tint="-0.249977111117893"/>
      <name val="新細明體"/>
      <family val="2"/>
      <scheme val="minor"/>
    </font>
    <font>
      <sz val="10"/>
      <color rgb="FF0070C0"/>
      <name val="新細明體"/>
      <family val="2"/>
      <scheme val="minor"/>
    </font>
    <font>
      <sz val="10"/>
      <name val="新細明體"/>
      <family val="2"/>
      <scheme val="minor"/>
    </font>
    <font>
      <sz val="10"/>
      <color theme="4" tint="-0.249977111117893"/>
      <name val="新細明體"/>
      <family val="2"/>
      <scheme val="minor"/>
    </font>
    <font>
      <sz val="10"/>
      <color rgb="FF0070C0"/>
      <name val="新細明體"/>
      <family val="2"/>
      <scheme val="minor"/>
    </font>
    <font>
      <sz val="10"/>
      <name val="新細明體"/>
      <family val="2"/>
      <scheme val="minor"/>
    </font>
    <font>
      <sz val="10"/>
      <color theme="4" tint="-0.249977111117893"/>
      <name val="新細明體"/>
      <family val="2"/>
      <scheme val="minor"/>
    </font>
    <font>
      <sz val="10"/>
      <color rgb="FF0070C0"/>
      <name val="新細明體"/>
      <family val="2"/>
      <scheme val="minor"/>
    </font>
    <font>
      <sz val="10"/>
      <name val="新細明體"/>
      <family val="1"/>
      <charset val="136"/>
      <scheme val="minor"/>
    </font>
    <font>
      <sz val="10"/>
      <color theme="4" tint="-0.249977111117893"/>
      <name val="新細明體"/>
      <family val="1"/>
      <charset val="136"/>
      <scheme val="minor"/>
    </font>
    <font>
      <sz val="10"/>
      <color rgb="FF0070C0"/>
      <name val="新細明體"/>
      <family val="1"/>
      <charset val="136"/>
      <scheme val="minor"/>
    </font>
    <font>
      <sz val="11"/>
      <color theme="4" tint="-0.249977111117893"/>
      <name val="新細明體"/>
      <family val="2"/>
      <scheme val="minor"/>
    </font>
    <font>
      <sz val="9"/>
      <name val="新細明體"/>
      <family val="3"/>
      <charset val="136"/>
      <scheme val="minor"/>
    </font>
  </fonts>
  <fills count="33">
    <fill>
      <patternFill patternType="none"/>
    </fill>
    <fill>
      <patternFill patternType="gray125"/>
    </fill>
    <fill>
      <patternFill patternType="solid">
        <fgColor theme="3" tint="0.39997558519241921"/>
        <bgColor indexed="64"/>
      </patternFill>
    </fill>
    <fill>
      <patternFill patternType="solid">
        <fgColor rgb="FFFFFF00"/>
        <bgColor indexed="64"/>
      </patternFill>
    </fill>
    <fill>
      <patternFill patternType="solid">
        <fgColor rgb="FF92D050"/>
        <bgColor indexed="64"/>
      </patternFill>
    </fill>
    <fill>
      <patternFill patternType="solid">
        <fgColor theme="4" tint="0.79998168889431442"/>
        <bgColor indexed="64"/>
      </patternFill>
    </fill>
    <fill>
      <patternFill patternType="solid">
        <fgColor theme="6"/>
        <bgColor indexed="64"/>
      </patternFill>
    </fill>
    <fill>
      <patternFill patternType="solid">
        <fgColor theme="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0" tint="-0.14999847407452621"/>
        <bgColor indexed="64"/>
      </patternFill>
    </fill>
    <fill>
      <patternFill patternType="solid">
        <fgColor rgb="FFD5B8EA"/>
        <bgColor indexed="64"/>
      </patternFill>
    </fill>
    <fill>
      <patternFill patternType="solid">
        <fgColor rgb="FFFFC000"/>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1" tint="0.499984740745262"/>
        <bgColor indexed="64"/>
      </patternFill>
    </fill>
    <fill>
      <patternFill patternType="solid">
        <fgColor theme="5" tint="0.59999389629810485"/>
        <bgColor indexed="64"/>
      </patternFill>
    </fill>
    <fill>
      <patternFill patternType="solid">
        <fgColor rgb="FFBA8CDC"/>
        <bgColor indexed="64"/>
      </patternFill>
    </fill>
    <fill>
      <patternFill patternType="solid">
        <fgColor theme="7"/>
        <bgColor indexed="64"/>
      </patternFill>
    </fill>
    <fill>
      <patternFill patternType="solid">
        <fgColor rgb="FF00B0F0"/>
        <bgColor indexed="64"/>
      </patternFill>
    </fill>
    <fill>
      <patternFill patternType="solid">
        <fgColor rgb="FFFFFFCC"/>
        <bgColor indexed="64"/>
      </patternFill>
    </fill>
    <fill>
      <patternFill patternType="solid">
        <fgColor rgb="FFFF0000"/>
        <bgColor indexed="64"/>
      </patternFill>
    </fill>
    <fill>
      <patternFill patternType="solid">
        <fgColor theme="9" tint="-0.249977111117893"/>
        <bgColor indexed="64"/>
      </patternFill>
    </fill>
    <fill>
      <patternFill patternType="solid">
        <fgColor rgb="FF548235"/>
        <bgColor indexed="64"/>
      </patternFill>
    </fill>
    <fill>
      <patternFill patternType="solid">
        <fgColor theme="9"/>
        <bgColor indexed="64"/>
      </patternFill>
    </fill>
    <fill>
      <patternFill patternType="solid">
        <fgColor theme="4" tint="0.59999389629810485"/>
        <bgColor indexed="64"/>
      </patternFill>
    </fill>
    <fill>
      <patternFill patternType="solid">
        <fgColor theme="7" tint="-0.249977111117893"/>
        <bgColor indexed="64"/>
      </patternFill>
    </fill>
    <fill>
      <patternFill patternType="solid">
        <fgColor theme="9" tint="0.39997558519241921"/>
        <bgColor indexed="64"/>
      </patternFill>
    </fill>
    <fill>
      <patternFill patternType="solid">
        <fgColor rgb="FFF474D9"/>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rgb="FF00B050"/>
        <bgColor indexed="64"/>
      </patternFill>
    </fill>
    <fill>
      <patternFill patternType="solid">
        <fgColor theme="5"/>
        <bgColor indexed="64"/>
      </patternFill>
    </fill>
  </fills>
  <borders count="23">
    <border>
      <left/>
      <right/>
      <top/>
      <bottom/>
      <diagonal/>
    </border>
    <border>
      <left style="hair">
        <color auto="1"/>
      </left>
      <right style="hair">
        <color auto="1"/>
      </right>
      <top/>
      <bottom style="hair">
        <color auto="1"/>
      </bottom>
      <diagonal/>
    </border>
    <border>
      <left style="hair">
        <color auto="1"/>
      </left>
      <right style="hair">
        <color auto="1"/>
      </right>
      <top style="hair">
        <color auto="1"/>
      </top>
      <bottom style="hair">
        <color auto="1"/>
      </bottom>
      <diagonal/>
    </border>
    <border>
      <left style="thin">
        <color indexed="64"/>
      </left>
      <right style="thin">
        <color indexed="64"/>
      </right>
      <top style="thin">
        <color indexed="64"/>
      </top>
      <bottom style="thin">
        <color indexed="64"/>
      </bottom>
      <diagonal/>
    </border>
    <border>
      <left style="hair">
        <color auto="1"/>
      </left>
      <right style="hair">
        <color auto="1"/>
      </right>
      <top style="hair">
        <color auto="1"/>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hair">
        <color auto="1"/>
      </right>
      <top style="hair">
        <color auto="1"/>
      </top>
      <bottom style="hair">
        <color auto="1"/>
      </bottom>
      <diagonal/>
    </border>
    <border>
      <left style="hair">
        <color auto="1"/>
      </left>
      <right style="hair">
        <color auto="1"/>
      </right>
      <top/>
      <bottom/>
      <diagonal/>
    </border>
    <border>
      <left style="thin">
        <color auto="1"/>
      </left>
      <right style="medium">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auto="1"/>
      </left>
      <right/>
      <top style="hair">
        <color auto="1"/>
      </top>
      <bottom/>
      <diagonal/>
    </border>
    <border>
      <left/>
      <right style="hair">
        <color auto="1"/>
      </right>
      <top style="hair">
        <color auto="1"/>
      </top>
      <bottom/>
      <diagonal/>
    </border>
  </borders>
  <cellStyleXfs count="4">
    <xf numFmtId="0" fontId="0" fillId="0" borderId="0"/>
    <xf numFmtId="44"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cellStyleXfs>
  <cellXfs count="520">
    <xf numFmtId="0" fontId="0" fillId="0" borderId="0" xfId="0"/>
    <xf numFmtId="0" fontId="0" fillId="0" borderId="0" xfId="0" applyAlignment="1">
      <alignment vertical="top" wrapText="1"/>
    </xf>
    <xf numFmtId="0" fontId="9" fillId="7" borderId="0" xfId="0" applyFont="1" applyFill="1" applyAlignment="1">
      <alignment horizontal="right" vertical="center"/>
    </xf>
    <xf numFmtId="0" fontId="9" fillId="7" borderId="0" xfId="0" applyFont="1" applyFill="1"/>
    <xf numFmtId="0" fontId="10" fillId="7" borderId="0" xfId="0" applyFont="1" applyFill="1" applyAlignment="1">
      <alignment horizontal="right" vertical="center" indent="1"/>
    </xf>
    <xf numFmtId="0" fontId="10" fillId="7" borderId="0" xfId="0" applyFont="1" applyFill="1" applyAlignment="1">
      <alignment horizontal="left" vertical="center"/>
    </xf>
    <xf numFmtId="0" fontId="11" fillId="7" borderId="0" xfId="2" applyFont="1" applyFill="1"/>
    <xf numFmtId="0" fontId="0" fillId="7" borderId="0" xfId="0" applyFill="1"/>
    <xf numFmtId="0" fontId="10" fillId="7" borderId="0" xfId="0" applyFont="1" applyFill="1"/>
    <xf numFmtId="0" fontId="9" fillId="7" borderId="0" xfId="0" applyFont="1" applyFill="1" applyAlignment="1">
      <alignment horizontal="left" vertical="center"/>
    </xf>
    <xf numFmtId="0" fontId="0" fillId="7" borderId="0" xfId="0" applyFill="1" applyAlignment="1">
      <alignment horizontal="left" vertical="center"/>
    </xf>
    <xf numFmtId="0" fontId="12" fillId="7" borderId="0" xfId="2" applyFont="1" applyFill="1" applyAlignment="1">
      <alignment horizontal="left" vertical="center"/>
    </xf>
    <xf numFmtId="0" fontId="10" fillId="7" borderId="0" xfId="0" applyFont="1" applyFill="1" applyAlignment="1">
      <alignment horizontal="right" vertical="center"/>
    </xf>
    <xf numFmtId="0" fontId="2" fillId="7" borderId="0" xfId="0" applyFont="1" applyFill="1"/>
    <xf numFmtId="0" fontId="2" fillId="9" borderId="0" xfId="0" applyFont="1" applyFill="1" applyAlignment="1">
      <alignment vertical="top" wrapText="1"/>
    </xf>
    <xf numFmtId="0" fontId="2" fillId="0" borderId="0" xfId="0" applyFont="1" applyAlignment="1">
      <alignment vertical="top" wrapText="1"/>
    </xf>
    <xf numFmtId="0" fontId="13" fillId="10" borderId="0" xfId="0" applyFont="1" applyFill="1" applyAlignment="1">
      <alignment vertical="top" wrapText="1"/>
    </xf>
    <xf numFmtId="0" fontId="14" fillId="0" borderId="0" xfId="0" applyFont="1" applyAlignment="1">
      <alignment vertical="top" wrapText="1"/>
    </xf>
    <xf numFmtId="177" fontId="14" fillId="0" borderId="0" xfId="1" applyNumberFormat="1" applyFont="1" applyFill="1" applyAlignment="1">
      <alignment vertical="top" wrapText="1"/>
    </xf>
    <xf numFmtId="14" fontId="14" fillId="0" borderId="0" xfId="0" applyNumberFormat="1" applyFont="1" applyAlignment="1">
      <alignment vertical="top" wrapText="1"/>
    </xf>
    <xf numFmtId="0" fontId="14" fillId="0" borderId="0" xfId="0" applyFont="1" applyAlignment="1">
      <alignment vertical="top"/>
    </xf>
    <xf numFmtId="0" fontId="14" fillId="9" borderId="0" xfId="0" applyFont="1" applyFill="1" applyAlignment="1">
      <alignment vertical="top" wrapText="1"/>
    </xf>
    <xf numFmtId="0" fontId="15" fillId="0" borderId="0" xfId="2" applyFont="1" applyAlignment="1">
      <alignment vertical="top" wrapText="1"/>
    </xf>
    <xf numFmtId="177" fontId="14" fillId="0" borderId="0" xfId="1" applyNumberFormat="1" applyFont="1" applyAlignment="1">
      <alignment vertical="top" wrapText="1"/>
    </xf>
    <xf numFmtId="15" fontId="14" fillId="0" borderId="0" xfId="0" applyNumberFormat="1" applyFont="1" applyAlignment="1">
      <alignment vertical="top" wrapText="1"/>
    </xf>
    <xf numFmtId="0" fontId="16" fillId="10" borderId="0" xfId="0" applyFont="1" applyFill="1" applyAlignment="1">
      <alignment vertical="top" wrapText="1"/>
    </xf>
    <xf numFmtId="0" fontId="16" fillId="0" borderId="0" xfId="0" applyFont="1" applyAlignment="1">
      <alignment vertical="top" wrapText="1"/>
    </xf>
    <xf numFmtId="178" fontId="16" fillId="0" borderId="0" xfId="1" applyNumberFormat="1" applyFont="1" applyAlignment="1">
      <alignment vertical="top" wrapText="1"/>
    </xf>
    <xf numFmtId="44" fontId="16" fillId="0" borderId="0" xfId="1" applyFont="1" applyAlignment="1">
      <alignment vertical="top" wrapText="1"/>
    </xf>
    <xf numFmtId="15" fontId="16" fillId="0" borderId="0" xfId="0" applyNumberFormat="1" applyFont="1" applyAlignment="1">
      <alignment vertical="top" wrapText="1"/>
    </xf>
    <xf numFmtId="0" fontId="0" fillId="9" borderId="0" xfId="0" applyFill="1" applyAlignment="1">
      <alignment vertical="top" wrapText="1"/>
    </xf>
    <xf numFmtId="0" fontId="2" fillId="10" borderId="0" xfId="0" applyFont="1" applyFill="1" applyAlignment="1">
      <alignment vertical="top" wrapText="1"/>
    </xf>
    <xf numFmtId="177" fontId="0" fillId="0" borderId="0" xfId="1" applyNumberFormat="1" applyFont="1" applyAlignment="1">
      <alignment vertical="top" wrapText="1"/>
    </xf>
    <xf numFmtId="0" fontId="2" fillId="11" borderId="0" xfId="0" applyFont="1" applyFill="1" applyAlignment="1">
      <alignment vertical="top" wrapText="1"/>
    </xf>
    <xf numFmtId="177" fontId="16" fillId="0" borderId="0" xfId="1" applyNumberFormat="1" applyFont="1" applyAlignment="1">
      <alignment vertical="top" wrapText="1"/>
    </xf>
    <xf numFmtId="15" fontId="0" fillId="0" borderId="0" xfId="0" applyNumberFormat="1" applyAlignment="1">
      <alignment vertical="top" wrapText="1"/>
    </xf>
    <xf numFmtId="0" fontId="5" fillId="0" borderId="0" xfId="0" applyFont="1" applyAlignment="1">
      <alignment vertical="top" wrapText="1"/>
    </xf>
    <xf numFmtId="0" fontId="17" fillId="0" borderId="0" xfId="0" applyFont="1" applyAlignment="1">
      <alignment vertical="top" wrapText="1"/>
    </xf>
    <xf numFmtId="0" fontId="16" fillId="9" borderId="0" xfId="0" applyFont="1" applyFill="1" applyAlignment="1">
      <alignment vertical="top" wrapText="1"/>
    </xf>
    <xf numFmtId="0" fontId="18" fillId="0" borderId="0" xfId="0" applyFont="1" applyAlignment="1">
      <alignment vertical="top" wrapText="1"/>
    </xf>
    <xf numFmtId="0" fontId="19" fillId="10" borderId="0" xfId="0" applyFont="1" applyFill="1" applyAlignment="1">
      <alignment vertical="top" wrapText="1"/>
    </xf>
    <xf numFmtId="0" fontId="20" fillId="0" borderId="0" xfId="0" applyFont="1" applyAlignment="1">
      <alignment vertical="top" wrapText="1"/>
    </xf>
    <xf numFmtId="0" fontId="21" fillId="0" borderId="0" xfId="0" applyFont="1" applyAlignment="1">
      <alignment vertical="top" wrapText="1"/>
    </xf>
    <xf numFmtId="177" fontId="20" fillId="0" borderId="0" xfId="1" applyNumberFormat="1" applyFont="1" applyAlignment="1">
      <alignment vertical="top" wrapText="1"/>
    </xf>
    <xf numFmtId="15" fontId="20" fillId="0" borderId="0" xfId="0" applyNumberFormat="1" applyFont="1" applyAlignment="1">
      <alignment vertical="top" wrapText="1"/>
    </xf>
    <xf numFmtId="0" fontId="20" fillId="9" borderId="0" xfId="0" applyFont="1" applyFill="1" applyAlignment="1">
      <alignment vertical="top" wrapText="1"/>
    </xf>
    <xf numFmtId="15" fontId="25" fillId="0" borderId="0" xfId="0" applyNumberFormat="1" applyFont="1" applyAlignment="1">
      <alignment vertical="top" wrapText="1"/>
    </xf>
    <xf numFmtId="0" fontId="16" fillId="0" borderId="0" xfId="0" applyFont="1" applyAlignment="1">
      <alignment vertical="top"/>
    </xf>
    <xf numFmtId="0" fontId="16" fillId="0" borderId="0" xfId="0" applyFont="1" applyAlignment="1">
      <alignment wrapText="1"/>
    </xf>
    <xf numFmtId="0" fontId="14" fillId="8" borderId="0" xfId="0" applyFont="1" applyFill="1" applyAlignment="1">
      <alignment vertical="top" wrapText="1"/>
    </xf>
    <xf numFmtId="0" fontId="2" fillId="6" borderId="3" xfId="0" applyFont="1" applyFill="1" applyBorder="1" applyAlignment="1">
      <alignment vertical="top"/>
    </xf>
    <xf numFmtId="0" fontId="2" fillId="6" borderId="3" xfId="0" applyFont="1" applyFill="1" applyBorder="1" applyAlignment="1">
      <alignment vertical="top" wrapText="1"/>
    </xf>
    <xf numFmtId="0" fontId="0" fillId="0" borderId="0" xfId="0" applyAlignment="1">
      <alignment vertical="top"/>
    </xf>
    <xf numFmtId="0" fontId="2" fillId="0" borderId="0" xfId="0" applyFont="1" applyAlignment="1">
      <alignment vertical="top"/>
    </xf>
    <xf numFmtId="0" fontId="2" fillId="0" borderId="3" xfId="0" applyFont="1" applyBorder="1" applyAlignment="1">
      <alignment vertical="top"/>
    </xf>
    <xf numFmtId="0" fontId="0" fillId="0" borderId="3" xfId="0" applyBorder="1" applyAlignment="1">
      <alignment vertical="top" wrapText="1"/>
    </xf>
    <xf numFmtId="0" fontId="8" fillId="0" borderId="3" xfId="0" applyFont="1" applyBorder="1" applyAlignment="1">
      <alignment vertical="top" wrapText="1"/>
    </xf>
    <xf numFmtId="0" fontId="0" fillId="0" borderId="3" xfId="0" applyBorder="1" applyAlignment="1">
      <alignment vertical="top"/>
    </xf>
    <xf numFmtId="15" fontId="0" fillId="0" borderId="0" xfId="0" applyNumberFormat="1" applyAlignment="1">
      <alignment vertical="top"/>
    </xf>
    <xf numFmtId="0" fontId="0" fillId="0" borderId="5" xfId="0" applyBorder="1" applyAlignment="1">
      <alignment vertical="top"/>
    </xf>
    <xf numFmtId="14" fontId="25" fillId="0" borderId="0" xfId="0" applyNumberFormat="1" applyFont="1" applyAlignment="1">
      <alignment vertical="top" wrapText="1"/>
    </xf>
    <xf numFmtId="180" fontId="26" fillId="7" borderId="9" xfId="1" applyNumberFormat="1" applyFont="1" applyFill="1" applyBorder="1" applyAlignment="1" applyProtection="1">
      <alignment vertical="top" wrapText="1"/>
    </xf>
    <xf numFmtId="0" fontId="25" fillId="0" borderId="0" xfId="0" applyFont="1" applyAlignment="1">
      <alignment vertical="top" wrapText="1"/>
    </xf>
    <xf numFmtId="177" fontId="25" fillId="0" borderId="0" xfId="1" applyNumberFormat="1" applyFont="1" applyAlignment="1">
      <alignment vertical="top" wrapText="1"/>
    </xf>
    <xf numFmtId="0" fontId="25" fillId="0" borderId="0" xfId="0" applyFont="1" applyAlignment="1">
      <alignment wrapText="1"/>
    </xf>
    <xf numFmtId="0" fontId="3" fillId="0" borderId="0" xfId="0" applyFont="1" applyAlignment="1">
      <alignment vertical="top" wrapText="1"/>
    </xf>
    <xf numFmtId="0" fontId="0" fillId="0" borderId="0" xfId="0" pivotButton="1"/>
    <xf numFmtId="0" fontId="2" fillId="13" borderId="10" xfId="0" applyFont="1" applyFill="1" applyBorder="1"/>
    <xf numFmtId="0" fontId="2" fillId="5" borderId="0" xfId="0" applyFont="1" applyFill="1"/>
    <xf numFmtId="180" fontId="0" fillId="0" borderId="0" xfId="0" applyNumberFormat="1"/>
    <xf numFmtId="0" fontId="2" fillId="13" borderId="11" xfId="0" applyFont="1" applyFill="1" applyBorder="1"/>
    <xf numFmtId="0" fontId="25" fillId="9" borderId="0" xfId="0" applyFont="1" applyFill="1" applyAlignment="1">
      <alignment vertical="top" wrapText="1"/>
    </xf>
    <xf numFmtId="0" fontId="27" fillId="15" borderId="3" xfId="0" applyFont="1" applyFill="1" applyBorder="1" applyAlignment="1">
      <alignment vertical="top"/>
    </xf>
    <xf numFmtId="0" fontId="27" fillId="15" borderId="3" xfId="0" quotePrefix="1" applyFont="1" applyFill="1" applyBorder="1" applyAlignment="1">
      <alignment horizontal="center" vertical="top" wrapText="1"/>
    </xf>
    <xf numFmtId="0" fontId="27" fillId="14" borderId="3" xfId="0" applyFont="1" applyFill="1" applyBorder="1" applyAlignment="1">
      <alignment horizontal="center" vertical="top" wrapText="1"/>
    </xf>
    <xf numFmtId="0" fontId="27" fillId="15" borderId="3" xfId="0" applyFont="1" applyFill="1" applyBorder="1" applyAlignment="1">
      <alignment horizontal="center" vertical="top" wrapText="1"/>
    </xf>
    <xf numFmtId="0" fontId="2" fillId="10" borderId="3" xfId="0" applyFont="1" applyFill="1" applyBorder="1" applyAlignment="1">
      <alignment wrapText="1"/>
    </xf>
    <xf numFmtId="0" fontId="0" fillId="0" borderId="3" xfId="0" applyBorder="1"/>
    <xf numFmtId="0" fontId="0" fillId="5" borderId="3" xfId="0" applyFill="1" applyBorder="1"/>
    <xf numFmtId="0" fontId="0" fillId="0" borderId="3" xfId="0" applyBorder="1" applyAlignment="1">
      <alignment horizontal="right"/>
    </xf>
    <xf numFmtId="0" fontId="2" fillId="0" borderId="3" xfId="0" applyFont="1" applyBorder="1" applyAlignment="1">
      <alignment horizontal="right"/>
    </xf>
    <xf numFmtId="0" fontId="33" fillId="0" borderId="3" xfId="0" applyFont="1" applyBorder="1" applyAlignment="1">
      <alignment horizontal="right"/>
    </xf>
    <xf numFmtId="0" fontId="0" fillId="5" borderId="3" xfId="0" applyFill="1" applyBorder="1" applyAlignment="1">
      <alignment horizontal="right"/>
    </xf>
    <xf numFmtId="177" fontId="1" fillId="0" borderId="3" xfId="1" applyNumberFormat="1" applyFont="1" applyFill="1" applyBorder="1" applyAlignment="1">
      <alignment horizontal="right"/>
    </xf>
    <xf numFmtId="177" fontId="0" fillId="0" borderId="3" xfId="1" applyNumberFormat="1" applyFont="1" applyFill="1" applyBorder="1" applyAlignment="1">
      <alignment horizontal="right"/>
    </xf>
    <xf numFmtId="177" fontId="0" fillId="5" borderId="3" xfId="1" applyNumberFormat="1" applyFont="1" applyFill="1" applyBorder="1" applyAlignment="1">
      <alignment horizontal="right"/>
    </xf>
    <xf numFmtId="177" fontId="2" fillId="0" borderId="3" xfId="1" applyNumberFormat="1" applyFont="1" applyFill="1" applyBorder="1" applyAlignment="1">
      <alignment horizontal="right"/>
    </xf>
    <xf numFmtId="0" fontId="32" fillId="0" borderId="3" xfId="0" applyFont="1" applyBorder="1" applyAlignment="1">
      <alignment wrapText="1"/>
    </xf>
    <xf numFmtId="0" fontId="34" fillId="0" borderId="3" xfId="0" applyFont="1" applyBorder="1" applyAlignment="1">
      <alignment horizontal="right"/>
    </xf>
    <xf numFmtId="0" fontId="34" fillId="5" borderId="3" xfId="0" applyFont="1" applyFill="1" applyBorder="1" applyAlignment="1">
      <alignment horizontal="right"/>
    </xf>
    <xf numFmtId="177" fontId="34" fillId="0" borderId="3" xfId="1" applyNumberFormat="1" applyFont="1" applyFill="1" applyBorder="1" applyAlignment="1">
      <alignment horizontal="right"/>
    </xf>
    <xf numFmtId="177" fontId="34" fillId="5" borderId="3" xfId="1" applyNumberFormat="1" applyFont="1" applyFill="1" applyBorder="1" applyAlignment="1">
      <alignment horizontal="right"/>
    </xf>
    <xf numFmtId="177" fontId="32" fillId="0" borderId="3" xfId="1" applyNumberFormat="1" applyFont="1" applyFill="1" applyBorder="1" applyAlignment="1">
      <alignment horizontal="right"/>
    </xf>
    <xf numFmtId="0" fontId="2" fillId="0" borderId="3" xfId="0" applyFont="1" applyBorder="1" applyAlignment="1">
      <alignment wrapText="1"/>
    </xf>
    <xf numFmtId="0" fontId="0" fillId="0" borderId="12" xfId="0" applyBorder="1"/>
    <xf numFmtId="15" fontId="33" fillId="0" borderId="3" xfId="0" applyNumberFormat="1" applyFont="1" applyBorder="1" applyAlignment="1">
      <alignment horizontal="right"/>
    </xf>
    <xf numFmtId="176" fontId="0" fillId="5" borderId="3" xfId="0" applyNumberFormat="1" applyFill="1" applyBorder="1" applyAlignment="1">
      <alignment horizontal="right"/>
    </xf>
    <xf numFmtId="0" fontId="0" fillId="0" borderId="0" xfId="0" applyAlignment="1">
      <alignment horizontal="left"/>
    </xf>
    <xf numFmtId="0" fontId="3" fillId="10" borderId="0" xfId="0" applyFont="1" applyFill="1" applyAlignment="1">
      <alignment vertical="top" wrapText="1"/>
    </xf>
    <xf numFmtId="0" fontId="22" fillId="0" borderId="0" xfId="0" applyFont="1" applyAlignment="1">
      <alignment horizontal="left" vertical="center" wrapText="1"/>
    </xf>
    <xf numFmtId="1" fontId="22" fillId="0" borderId="0" xfId="0" applyNumberFormat="1" applyFont="1" applyAlignment="1">
      <alignment vertical="center" wrapText="1"/>
    </xf>
    <xf numFmtId="1" fontId="28" fillId="0" borderId="0" xfId="0" applyNumberFormat="1" applyFont="1" applyAlignment="1">
      <alignment horizontal="left" vertical="center" wrapText="1"/>
    </xf>
    <xf numFmtId="179" fontId="22" fillId="0" borderId="0" xfId="0" applyNumberFormat="1" applyFont="1" applyAlignment="1">
      <alignment horizontal="left" vertical="center" wrapText="1"/>
    </xf>
    <xf numFmtId="0" fontId="30" fillId="0" borderId="0" xfId="0" applyFont="1" applyAlignment="1">
      <alignment horizontal="left" vertical="center" wrapText="1"/>
    </xf>
    <xf numFmtId="0" fontId="22" fillId="0" borderId="0" xfId="0" applyFont="1" applyAlignment="1">
      <alignment horizontal="center" vertical="center" wrapText="1"/>
    </xf>
    <xf numFmtId="0" fontId="22" fillId="0" borderId="0" xfId="0" applyFont="1" applyAlignment="1">
      <alignment vertical="center" wrapText="1"/>
    </xf>
    <xf numFmtId="0" fontId="22" fillId="0" borderId="1" xfId="0" applyFont="1" applyBorder="1" applyAlignment="1">
      <alignment horizontal="left" vertical="center" wrapText="1"/>
    </xf>
    <xf numFmtId="0" fontId="22" fillId="0" borderId="2" xfId="0" applyFont="1" applyBorder="1" applyAlignment="1">
      <alignment horizontal="left" vertical="center" wrapText="1"/>
    </xf>
    <xf numFmtId="1" fontId="28" fillId="0" borderId="1" xfId="0" applyNumberFormat="1" applyFont="1" applyBorder="1" applyAlignment="1">
      <alignment horizontal="left" vertical="center" wrapText="1"/>
    </xf>
    <xf numFmtId="0" fontId="22" fillId="19" borderId="2" xfId="0" applyFont="1" applyFill="1" applyBorder="1" applyAlignment="1">
      <alignment horizontal="left" vertical="center" wrapText="1"/>
    </xf>
    <xf numFmtId="0" fontId="22" fillId="0" borderId="2" xfId="0" quotePrefix="1" applyFont="1" applyBorder="1" applyAlignment="1">
      <alignment horizontal="left" vertical="center" wrapText="1"/>
    </xf>
    <xf numFmtId="1" fontId="28" fillId="0" borderId="2" xfId="0" applyNumberFormat="1" applyFont="1" applyBorder="1" applyAlignment="1">
      <alignment horizontal="left" vertical="center" wrapText="1"/>
    </xf>
    <xf numFmtId="0" fontId="22" fillId="0" borderId="2" xfId="0" applyFont="1" applyBorder="1" applyAlignment="1">
      <alignment vertical="center" wrapText="1"/>
    </xf>
    <xf numFmtId="1" fontId="30" fillId="0" borderId="2" xfId="0" applyNumberFormat="1" applyFont="1" applyBorder="1" applyAlignment="1">
      <alignment horizontal="left" vertical="center" wrapText="1"/>
    </xf>
    <xf numFmtId="1" fontId="22" fillId="0" borderId="2" xfId="0" applyNumberFormat="1" applyFont="1" applyBorder="1" applyAlignment="1">
      <alignment horizontal="left" vertical="center" wrapText="1"/>
    </xf>
    <xf numFmtId="179" fontId="22" fillId="0" borderId="2" xfId="0" applyNumberFormat="1" applyFont="1" applyBorder="1" applyAlignment="1">
      <alignment horizontal="left" vertical="center" wrapText="1"/>
    </xf>
    <xf numFmtId="44" fontId="22" fillId="0" borderId="2" xfId="1" applyFont="1" applyBorder="1" applyAlignment="1">
      <alignment horizontal="left" vertical="center" wrapText="1"/>
    </xf>
    <xf numFmtId="0" fontId="22" fillId="0" borderId="2" xfId="0" applyFont="1" applyBorder="1" applyAlignment="1">
      <alignment horizontal="center" vertical="center" wrapText="1"/>
    </xf>
    <xf numFmtId="0" fontId="30" fillId="0" borderId="2" xfId="0" applyFont="1" applyBorder="1" applyAlignment="1">
      <alignment horizontal="left" vertical="center" wrapText="1"/>
    </xf>
    <xf numFmtId="0" fontId="35" fillId="0" borderId="2" xfId="2" applyFont="1" applyBorder="1" applyAlignment="1">
      <alignment horizontal="left" vertical="center" wrapText="1"/>
    </xf>
    <xf numFmtId="44" fontId="22" fillId="0" borderId="1" xfId="1" applyFont="1" applyFill="1" applyBorder="1" applyAlignment="1">
      <alignment horizontal="left" vertical="center" wrapText="1"/>
    </xf>
    <xf numFmtId="44" fontId="22" fillId="0" borderId="2" xfId="1" applyFont="1" applyFill="1" applyBorder="1" applyAlignment="1">
      <alignment horizontal="left" vertical="center" wrapText="1"/>
    </xf>
    <xf numFmtId="0" fontId="24" fillId="0" borderId="2" xfId="2" applyFont="1" applyFill="1" applyBorder="1" applyAlignment="1">
      <alignment horizontal="left" vertical="center" wrapText="1"/>
    </xf>
    <xf numFmtId="0" fontId="22" fillId="0" borderId="4" xfId="0" applyFont="1" applyBorder="1" applyAlignment="1">
      <alignment horizontal="left" vertical="center" wrapText="1"/>
    </xf>
    <xf numFmtId="14" fontId="22" fillId="0" borderId="2" xfId="0" applyNumberFormat="1" applyFont="1" applyBorder="1" applyAlignment="1">
      <alignment horizontal="left" vertical="center" wrapText="1"/>
    </xf>
    <xf numFmtId="0" fontId="22" fillId="7" borderId="0" xfId="0" applyFont="1" applyFill="1" applyAlignment="1">
      <alignment vertical="center" wrapText="1"/>
    </xf>
    <xf numFmtId="0" fontId="22" fillId="12" borderId="2" xfId="0" applyFont="1" applyFill="1" applyBorder="1" applyAlignment="1">
      <alignment horizontal="left" vertical="center" wrapText="1"/>
    </xf>
    <xf numFmtId="0" fontId="22" fillId="3" borderId="2" xfId="0" applyFont="1" applyFill="1" applyBorder="1" applyAlignment="1">
      <alignment horizontal="left" vertical="center" wrapText="1"/>
    </xf>
    <xf numFmtId="0" fontId="22" fillId="0" borderId="4" xfId="0" applyFont="1" applyBorder="1" applyAlignment="1">
      <alignment horizontal="center" vertical="center" wrapText="1"/>
    </xf>
    <xf numFmtId="0" fontId="22" fillId="4" borderId="2" xfId="0" applyFont="1" applyFill="1" applyBorder="1" applyAlignment="1">
      <alignment horizontal="left" vertical="center" wrapText="1"/>
    </xf>
    <xf numFmtId="0" fontId="22" fillId="0" borderId="8" xfId="0" applyFont="1" applyBorder="1" applyAlignment="1">
      <alignment horizontal="left" vertical="center" wrapText="1"/>
    </xf>
    <xf numFmtId="1" fontId="22" fillId="0" borderId="4" xfId="0" applyNumberFormat="1" applyFont="1" applyBorder="1" applyAlignment="1">
      <alignment horizontal="left" vertical="center" wrapText="1"/>
    </xf>
    <xf numFmtId="0" fontId="22" fillId="16" borderId="2" xfId="0" applyFont="1" applyFill="1" applyBorder="1" applyAlignment="1">
      <alignment horizontal="left" vertical="center" wrapText="1"/>
    </xf>
    <xf numFmtId="179" fontId="22" fillId="0" borderId="4" xfId="0" applyNumberFormat="1" applyFont="1" applyBorder="1" applyAlignment="1">
      <alignment horizontal="left" vertical="center" wrapText="1"/>
    </xf>
    <xf numFmtId="44" fontId="22" fillId="0" borderId="4" xfId="1" applyFont="1" applyBorder="1" applyAlignment="1">
      <alignment horizontal="left" vertical="center" wrapText="1"/>
    </xf>
    <xf numFmtId="0" fontId="22" fillId="0" borderId="4" xfId="0" applyFont="1" applyBorder="1" applyAlignment="1">
      <alignment vertical="center" wrapText="1"/>
    </xf>
    <xf numFmtId="0" fontId="22" fillId="12" borderId="0" xfId="0" applyFont="1" applyFill="1" applyAlignment="1">
      <alignment vertical="center" wrapText="1"/>
    </xf>
    <xf numFmtId="0" fontId="22" fillId="12" borderId="2" xfId="0" applyFont="1" applyFill="1" applyBorder="1" applyAlignment="1">
      <alignment vertical="center" wrapText="1"/>
    </xf>
    <xf numFmtId="0" fontId="22" fillId="0" borderId="2" xfId="2" applyFont="1" applyBorder="1" applyAlignment="1">
      <alignment horizontal="left" vertical="center" wrapText="1"/>
    </xf>
    <xf numFmtId="0" fontId="22" fillId="0" borderId="7" xfId="0" applyFont="1" applyBorder="1" applyAlignment="1">
      <alignment horizontal="left" vertical="center" wrapText="1"/>
    </xf>
    <xf numFmtId="0" fontId="22" fillId="17" borderId="2" xfId="0" applyFont="1" applyFill="1" applyBorder="1" applyAlignment="1">
      <alignment horizontal="left" vertical="center" wrapText="1"/>
    </xf>
    <xf numFmtId="44" fontId="22" fillId="12" borderId="2" xfId="1" applyFont="1" applyFill="1" applyBorder="1" applyAlignment="1">
      <alignment horizontal="left" vertical="center" wrapText="1"/>
    </xf>
    <xf numFmtId="0" fontId="37" fillId="0" borderId="2" xfId="0" applyFont="1" applyBorder="1" applyAlignment="1">
      <alignment horizontal="left" vertical="center" wrapText="1"/>
    </xf>
    <xf numFmtId="0" fontId="22" fillId="12" borderId="2" xfId="2" applyFont="1" applyFill="1" applyBorder="1" applyAlignment="1">
      <alignment horizontal="left" vertical="center" wrapText="1"/>
    </xf>
    <xf numFmtId="1" fontId="28" fillId="0" borderId="4" xfId="0" applyNumberFormat="1" applyFont="1" applyBorder="1" applyAlignment="1">
      <alignment horizontal="left" vertical="center" wrapText="1"/>
    </xf>
    <xf numFmtId="0" fontId="30" fillId="0" borderId="4" xfId="0" applyFont="1" applyBorder="1" applyAlignment="1">
      <alignment horizontal="left" vertical="center" wrapText="1"/>
    </xf>
    <xf numFmtId="1" fontId="30" fillId="0" borderId="4" xfId="0" applyNumberFormat="1" applyFont="1" applyBorder="1" applyAlignment="1">
      <alignment horizontal="left" vertical="center" wrapText="1"/>
    </xf>
    <xf numFmtId="1" fontId="22" fillId="0" borderId="2" xfId="0" applyNumberFormat="1" applyFont="1" applyBorder="1" applyAlignment="1">
      <alignment vertical="center" wrapText="1"/>
    </xf>
    <xf numFmtId="44" fontId="22" fillId="0" borderId="0" xfId="1" applyFont="1" applyAlignment="1">
      <alignment horizontal="left" vertical="center" wrapText="1"/>
    </xf>
    <xf numFmtId="0" fontId="22" fillId="0" borderId="1" xfId="0" applyFont="1" applyBorder="1" applyAlignment="1">
      <alignment horizontal="center" vertical="center" wrapText="1"/>
    </xf>
    <xf numFmtId="0" fontId="22" fillId="0" borderId="0" xfId="0" applyFont="1" applyAlignment="1">
      <alignment horizontal="left" vertical="top"/>
    </xf>
    <xf numFmtId="0" fontId="23" fillId="2" borderId="6" xfId="0" applyFont="1" applyFill="1" applyBorder="1" applyAlignment="1">
      <alignment horizontal="center" vertical="center" wrapText="1"/>
    </xf>
    <xf numFmtId="0" fontId="31" fillId="2" borderId="6" xfId="0" applyFont="1" applyFill="1" applyBorder="1" applyAlignment="1">
      <alignment horizontal="center" vertical="center" wrapText="1"/>
    </xf>
    <xf numFmtId="1" fontId="23" fillId="2" borderId="6" xfId="0" applyNumberFormat="1" applyFont="1" applyFill="1" applyBorder="1" applyAlignment="1">
      <alignment horizontal="center" vertical="center" wrapText="1"/>
    </xf>
    <xf numFmtId="1" fontId="29" fillId="2" borderId="6" xfId="0" applyNumberFormat="1" applyFont="1" applyFill="1" applyBorder="1" applyAlignment="1">
      <alignment horizontal="center" vertical="center" wrapText="1"/>
    </xf>
    <xf numFmtId="179" fontId="23" fillId="2" borderId="6" xfId="0" applyNumberFormat="1" applyFont="1" applyFill="1" applyBorder="1" applyAlignment="1">
      <alignment horizontal="center" vertical="center" wrapText="1"/>
    </xf>
    <xf numFmtId="0" fontId="23" fillId="2" borderId="6" xfId="0" quotePrefix="1" applyFont="1" applyFill="1" applyBorder="1" applyAlignment="1">
      <alignment horizontal="center" vertical="center" wrapText="1"/>
    </xf>
    <xf numFmtId="0" fontId="22" fillId="2" borderId="6" xfId="0" applyFont="1" applyFill="1" applyBorder="1" applyAlignment="1">
      <alignment horizontal="center" vertical="center" wrapText="1"/>
    </xf>
    <xf numFmtId="0" fontId="22" fillId="0" borderId="0" xfId="0" applyFont="1" applyAlignment="1">
      <alignment horizontal="center" vertical="top"/>
    </xf>
    <xf numFmtId="0" fontId="22" fillId="4" borderId="2" xfId="0" applyFont="1" applyFill="1" applyBorder="1" applyAlignment="1">
      <alignment horizontal="center" vertical="center" wrapText="1"/>
    </xf>
    <xf numFmtId="0" fontId="22" fillId="18" borderId="2" xfId="0" applyFont="1" applyFill="1" applyBorder="1" applyAlignment="1">
      <alignment horizontal="left" vertical="center" wrapText="1"/>
    </xf>
    <xf numFmtId="0" fontId="22" fillId="3" borderId="4" xfId="0" applyFont="1" applyFill="1" applyBorder="1" applyAlignment="1">
      <alignment horizontal="left" vertical="center" wrapText="1"/>
    </xf>
    <xf numFmtId="0" fontId="14" fillId="10" borderId="0" xfId="0" applyFont="1" applyFill="1" applyAlignment="1">
      <alignment vertical="top" wrapText="1"/>
    </xf>
    <xf numFmtId="0" fontId="22" fillId="0" borderId="2" xfId="2" applyFont="1" applyBorder="1" applyAlignment="1">
      <alignment horizontal="center" vertical="center" wrapText="1"/>
    </xf>
    <xf numFmtId="0" fontId="22" fillId="21" borderId="2" xfId="0" applyFont="1" applyFill="1" applyBorder="1" applyAlignment="1">
      <alignment horizontal="left" vertical="center" wrapText="1"/>
    </xf>
    <xf numFmtId="0" fontId="22" fillId="7" borderId="2" xfId="0" applyFont="1" applyFill="1" applyBorder="1" applyAlignment="1">
      <alignment horizontal="left" vertical="center" wrapText="1"/>
    </xf>
    <xf numFmtId="0" fontId="22" fillId="7" borderId="2" xfId="0" applyFont="1" applyFill="1" applyBorder="1" applyAlignment="1">
      <alignment vertical="center" wrapText="1"/>
    </xf>
    <xf numFmtId="0" fontId="22" fillId="7" borderId="2" xfId="2" applyFont="1" applyFill="1" applyBorder="1" applyAlignment="1">
      <alignment horizontal="left" vertical="center" wrapText="1"/>
    </xf>
    <xf numFmtId="14" fontId="22" fillId="7" borderId="2" xfId="0" applyNumberFormat="1" applyFont="1" applyFill="1" applyBorder="1" applyAlignment="1">
      <alignment horizontal="left" vertical="center" wrapText="1"/>
    </xf>
    <xf numFmtId="0" fontId="38" fillId="0" borderId="0" xfId="0" applyFont="1" applyAlignment="1">
      <alignment vertical="top" wrapText="1"/>
    </xf>
    <xf numFmtId="0" fontId="38" fillId="9" borderId="0" xfId="0" applyFont="1" applyFill="1" applyAlignment="1">
      <alignment vertical="top" wrapText="1"/>
    </xf>
    <xf numFmtId="0" fontId="22" fillId="19" borderId="2" xfId="0" applyFont="1" applyFill="1" applyBorder="1" applyAlignment="1">
      <alignment horizontal="center" vertical="center" wrapText="1"/>
    </xf>
    <xf numFmtId="0" fontId="22" fillId="3" borderId="2" xfId="0" applyFont="1" applyFill="1" applyBorder="1" applyAlignment="1">
      <alignment horizontal="center" vertical="center" wrapText="1"/>
    </xf>
    <xf numFmtId="0" fontId="22" fillId="12" borderId="4" xfId="0" applyFont="1" applyFill="1" applyBorder="1" applyAlignment="1">
      <alignment horizontal="left" vertical="center" wrapText="1"/>
    </xf>
    <xf numFmtId="0" fontId="22" fillId="10" borderId="2" xfId="0" applyFont="1" applyFill="1" applyBorder="1" applyAlignment="1">
      <alignment horizontal="left" vertical="center" wrapText="1"/>
    </xf>
    <xf numFmtId="0" fontId="22" fillId="10" borderId="2" xfId="0" applyFont="1" applyFill="1" applyBorder="1" applyAlignment="1">
      <alignment horizontal="center" vertical="center" wrapText="1"/>
    </xf>
    <xf numFmtId="180" fontId="2" fillId="13" borderId="11" xfId="0" applyNumberFormat="1" applyFont="1" applyFill="1" applyBorder="1"/>
    <xf numFmtId="0" fontId="4" fillId="0" borderId="2" xfId="2" applyBorder="1" applyAlignment="1">
      <alignment horizontal="left" vertical="center" wrapText="1"/>
    </xf>
    <xf numFmtId="0" fontId="36" fillId="0" borderId="2" xfId="0" applyFont="1" applyBorder="1" applyAlignment="1">
      <alignment vertical="center" wrapText="1"/>
    </xf>
    <xf numFmtId="0" fontId="35" fillId="0" borderId="2" xfId="2" applyFont="1" applyBorder="1" applyAlignment="1">
      <alignment vertical="center" wrapText="1"/>
    </xf>
    <xf numFmtId="44" fontId="22" fillId="0" borderId="4" xfId="1" applyFont="1" applyFill="1" applyBorder="1" applyAlignment="1">
      <alignment horizontal="left" vertical="center" wrapText="1"/>
    </xf>
    <xf numFmtId="44" fontId="22" fillId="0" borderId="2" xfId="1" applyFont="1" applyFill="1" applyBorder="1" applyAlignment="1">
      <alignment horizontal="center" vertical="center" wrapText="1"/>
    </xf>
    <xf numFmtId="0" fontId="22" fillId="20" borderId="2" xfId="0" applyFont="1" applyFill="1" applyBorder="1" applyAlignment="1">
      <alignment horizontal="left" vertical="center" wrapText="1"/>
    </xf>
    <xf numFmtId="0" fontId="25" fillId="10" borderId="0" xfId="0" applyFont="1" applyFill="1" applyAlignment="1">
      <alignment vertical="top" wrapText="1"/>
    </xf>
    <xf numFmtId="0" fontId="0" fillId="5" borderId="3" xfId="0" applyFill="1" applyBorder="1" applyAlignment="1">
      <alignment horizontal="left" indent="1"/>
    </xf>
    <xf numFmtId="177" fontId="0" fillId="5" borderId="3" xfId="1" applyNumberFormat="1" applyFont="1" applyFill="1" applyBorder="1" applyAlignment="1">
      <alignment horizontal="left" indent="1"/>
    </xf>
    <xf numFmtId="177" fontId="34" fillId="5" borderId="3" xfId="1" applyNumberFormat="1" applyFont="1" applyFill="1" applyBorder="1" applyAlignment="1">
      <alignment horizontal="left" indent="1"/>
    </xf>
    <xf numFmtId="176" fontId="33" fillId="5" borderId="3" xfId="0" applyNumberFormat="1" applyFont="1" applyFill="1" applyBorder="1" applyAlignment="1">
      <alignment horizontal="left" indent="1"/>
    </xf>
    <xf numFmtId="0" fontId="22" fillId="10" borderId="4" xfId="0" applyFont="1" applyFill="1" applyBorder="1" applyAlignment="1">
      <alignment horizontal="left" vertical="center" wrapText="1"/>
    </xf>
    <xf numFmtId="0" fontId="22" fillId="0" borderId="4" xfId="2" applyFont="1" applyBorder="1" applyAlignment="1">
      <alignment horizontal="left" vertical="center" wrapText="1"/>
    </xf>
    <xf numFmtId="14" fontId="22" fillId="0" borderId="4" xfId="0" applyNumberFormat="1" applyFont="1" applyBorder="1" applyAlignment="1">
      <alignment horizontal="left" vertical="center" wrapText="1"/>
    </xf>
    <xf numFmtId="44" fontId="22" fillId="0" borderId="0" xfId="1" applyFont="1" applyBorder="1" applyAlignment="1">
      <alignment horizontal="left" vertical="center" wrapText="1"/>
    </xf>
    <xf numFmtId="0" fontId="22" fillId="22" borderId="2" xfId="0" applyFont="1" applyFill="1" applyBorder="1" applyAlignment="1">
      <alignment horizontal="left" vertical="center" wrapText="1"/>
    </xf>
    <xf numFmtId="44" fontId="28" fillId="0" borderId="2" xfId="1" applyFont="1" applyFill="1" applyBorder="1" applyAlignment="1">
      <alignment horizontal="left" vertical="center" wrapText="1"/>
    </xf>
    <xf numFmtId="0" fontId="30" fillId="12" borderId="2" xfId="0" applyFont="1" applyFill="1" applyBorder="1" applyAlignment="1">
      <alignment horizontal="left" vertical="center" wrapText="1"/>
    </xf>
    <xf numFmtId="44" fontId="22" fillId="0" borderId="1" xfId="1" applyFont="1" applyBorder="1" applyAlignment="1">
      <alignment horizontal="left" vertical="center" wrapText="1"/>
    </xf>
    <xf numFmtId="0" fontId="22" fillId="21" borderId="4" xfId="0" applyFont="1" applyFill="1" applyBorder="1" applyAlignment="1">
      <alignment horizontal="left" vertical="center" wrapText="1"/>
    </xf>
    <xf numFmtId="0" fontId="22" fillId="22" borderId="4" xfId="0" applyFont="1" applyFill="1" applyBorder="1" applyAlignment="1">
      <alignment horizontal="left" vertical="center" wrapText="1"/>
    </xf>
    <xf numFmtId="0" fontId="22" fillId="7" borderId="4" xfId="0" applyFont="1" applyFill="1" applyBorder="1" applyAlignment="1">
      <alignment horizontal="left" vertical="center" wrapText="1"/>
    </xf>
    <xf numFmtId="1" fontId="22" fillId="7" borderId="2" xfId="0" applyNumberFormat="1" applyFont="1" applyFill="1" applyBorder="1" applyAlignment="1">
      <alignment horizontal="left" vertical="center" wrapText="1"/>
    </xf>
    <xf numFmtId="179" fontId="22" fillId="7" borderId="2" xfId="0" applyNumberFormat="1" applyFont="1" applyFill="1" applyBorder="1" applyAlignment="1">
      <alignment horizontal="left" vertical="center" wrapText="1"/>
    </xf>
    <xf numFmtId="44" fontId="22" fillId="7" borderId="2" xfId="1" applyFont="1" applyFill="1" applyBorder="1" applyAlignment="1">
      <alignment horizontal="left" vertical="center" wrapText="1"/>
    </xf>
    <xf numFmtId="0" fontId="30" fillId="7" borderId="2" xfId="0" applyFont="1" applyFill="1" applyBorder="1" applyAlignment="1">
      <alignment horizontal="left" vertical="center" wrapText="1"/>
    </xf>
    <xf numFmtId="0" fontId="22" fillId="7" borderId="2" xfId="0" applyFont="1" applyFill="1" applyBorder="1" applyAlignment="1">
      <alignment horizontal="center" vertical="center" wrapText="1"/>
    </xf>
    <xf numFmtId="0" fontId="22" fillId="0" borderId="4" xfId="2" applyFont="1" applyBorder="1" applyAlignment="1">
      <alignment horizontal="center" vertical="center" wrapText="1"/>
    </xf>
    <xf numFmtId="44" fontId="28" fillId="0" borderId="0" xfId="1" applyFont="1" applyFill="1" applyBorder="1" applyAlignment="1">
      <alignment horizontal="left" vertical="center" wrapText="1"/>
    </xf>
    <xf numFmtId="2" fontId="23" fillId="2" borderId="6" xfId="0" applyNumberFormat="1" applyFont="1" applyFill="1" applyBorder="1" applyAlignment="1">
      <alignment horizontal="center" vertical="center" wrapText="1"/>
    </xf>
    <xf numFmtId="1" fontId="22" fillId="0" borderId="2" xfId="0" applyNumberFormat="1" applyFont="1" applyBorder="1" applyAlignment="1">
      <alignment horizontal="center" vertical="center" wrapText="1"/>
    </xf>
    <xf numFmtId="0" fontId="22" fillId="19" borderId="2" xfId="0" quotePrefix="1" applyFont="1" applyFill="1" applyBorder="1" applyAlignment="1">
      <alignment horizontal="left" vertical="center" wrapText="1"/>
    </xf>
    <xf numFmtId="0" fontId="4" fillId="0" borderId="4" xfId="2" applyBorder="1" applyAlignment="1">
      <alignment horizontal="left" vertical="center" wrapText="1"/>
    </xf>
    <xf numFmtId="0" fontId="4" fillId="0" borderId="2" xfId="2" quotePrefix="1" applyBorder="1" applyAlignment="1">
      <alignment horizontal="left" vertical="center" wrapText="1"/>
    </xf>
    <xf numFmtId="0" fontId="4" fillId="7" borderId="2" xfId="2" applyFill="1" applyBorder="1" applyAlignment="1">
      <alignment horizontal="left" vertical="center" wrapText="1"/>
    </xf>
    <xf numFmtId="0" fontId="22" fillId="16" borderId="2" xfId="0" applyFont="1" applyFill="1" applyBorder="1" applyAlignment="1">
      <alignment horizontal="center" vertical="center" wrapText="1"/>
    </xf>
    <xf numFmtId="0" fontId="22" fillId="24" borderId="4" xfId="0" applyFont="1" applyFill="1" applyBorder="1" applyAlignment="1">
      <alignment horizontal="left" vertical="center" wrapText="1"/>
    </xf>
    <xf numFmtId="0" fontId="2" fillId="25" borderId="0" xfId="0" applyFont="1" applyFill="1"/>
    <xf numFmtId="6" fontId="25" fillId="0" borderId="0" xfId="0" applyNumberFormat="1" applyFont="1" applyAlignment="1">
      <alignment vertical="top"/>
    </xf>
    <xf numFmtId="3" fontId="25" fillId="0" borderId="0" xfId="0" applyNumberFormat="1" applyFont="1" applyAlignment="1">
      <alignment vertical="top"/>
    </xf>
    <xf numFmtId="177" fontId="3" fillId="0" borderId="0" xfId="1" applyNumberFormat="1" applyFont="1" applyAlignment="1">
      <alignment vertical="top" wrapText="1"/>
    </xf>
    <xf numFmtId="44" fontId="0" fillId="0" borderId="0" xfId="0" applyNumberFormat="1"/>
    <xf numFmtId="9" fontId="0" fillId="0" borderId="0" xfId="3" applyFont="1"/>
    <xf numFmtId="0" fontId="41" fillId="10" borderId="0" xfId="0" applyFont="1" applyFill="1" applyAlignment="1">
      <alignment vertical="top" wrapText="1"/>
    </xf>
    <xf numFmtId="0" fontId="42" fillId="10" borderId="0" xfId="0" applyFont="1" applyFill="1" applyAlignment="1">
      <alignment vertical="top" wrapText="1"/>
    </xf>
    <xf numFmtId="0" fontId="41" fillId="0" borderId="0" xfId="0" applyFont="1" applyAlignment="1">
      <alignment vertical="top" wrapText="1"/>
    </xf>
    <xf numFmtId="177" fontId="41" fillId="0" borderId="0" xfId="1" applyNumberFormat="1" applyFont="1" applyAlignment="1">
      <alignment vertical="top" wrapText="1"/>
    </xf>
    <xf numFmtId="0" fontId="42" fillId="0" borderId="0" xfId="0" applyFont="1" applyAlignment="1">
      <alignment vertical="top" wrapText="1"/>
    </xf>
    <xf numFmtId="0" fontId="40" fillId="10" borderId="0" xfId="0" applyFont="1" applyFill="1" applyAlignment="1">
      <alignment vertical="top" wrapText="1"/>
    </xf>
    <xf numFmtId="0" fontId="3" fillId="9" borderId="0" xfId="0" applyFont="1" applyFill="1" applyAlignment="1">
      <alignment vertical="top" wrapText="1"/>
    </xf>
    <xf numFmtId="0" fontId="43" fillId="10" borderId="0" xfId="0" applyFont="1" applyFill="1" applyAlignment="1">
      <alignment vertical="top" wrapText="1"/>
    </xf>
    <xf numFmtId="0" fontId="44" fillId="10" borderId="0" xfId="0" applyFont="1" applyFill="1" applyAlignment="1">
      <alignment vertical="top" wrapText="1"/>
    </xf>
    <xf numFmtId="0" fontId="43" fillId="0" borderId="0" xfId="0" applyFont="1" applyAlignment="1">
      <alignment vertical="top" wrapText="1"/>
    </xf>
    <xf numFmtId="177" fontId="43" fillId="0" borderId="0" xfId="1" applyNumberFormat="1" applyFont="1" applyAlignment="1">
      <alignment vertical="top" wrapText="1"/>
    </xf>
    <xf numFmtId="0" fontId="45" fillId="0" borderId="0" xfId="0" applyFont="1" applyAlignment="1">
      <alignment vertical="top" wrapText="1"/>
    </xf>
    <xf numFmtId="0" fontId="46" fillId="0" borderId="0" xfId="0" applyFont="1" applyAlignment="1">
      <alignment vertical="top" wrapText="1"/>
    </xf>
    <xf numFmtId="0" fontId="47" fillId="0" borderId="0" xfId="0" applyFont="1" applyAlignment="1">
      <alignment vertical="top" wrapText="1"/>
    </xf>
    <xf numFmtId="0" fontId="22" fillId="26" borderId="0" xfId="0" applyFont="1" applyFill="1" applyAlignment="1">
      <alignment horizontal="left" vertical="center" wrapText="1"/>
    </xf>
    <xf numFmtId="0" fontId="22" fillId="26" borderId="2" xfId="0" applyFont="1" applyFill="1" applyBorder="1" applyAlignment="1">
      <alignment horizontal="left" vertical="center" wrapText="1"/>
    </xf>
    <xf numFmtId="0" fontId="37" fillId="0" borderId="4" xfId="0" applyFont="1" applyBorder="1" applyAlignment="1">
      <alignment horizontal="left" vertical="center" wrapText="1"/>
    </xf>
    <xf numFmtId="0" fontId="22" fillId="7" borderId="1" xfId="0" applyFont="1" applyFill="1" applyBorder="1" applyAlignment="1">
      <alignment horizontal="left" vertical="center" wrapText="1"/>
    </xf>
    <xf numFmtId="0" fontId="22" fillId="23" borderId="2" xfId="0" applyFont="1" applyFill="1" applyBorder="1" applyAlignment="1">
      <alignment horizontal="left" vertical="center" wrapText="1"/>
    </xf>
    <xf numFmtId="44" fontId="22" fillId="0" borderId="4" xfId="1" applyFont="1" applyFill="1" applyBorder="1" applyAlignment="1">
      <alignment horizontal="center" vertical="center" wrapText="1"/>
    </xf>
    <xf numFmtId="0" fontId="22" fillId="26" borderId="4" xfId="0" applyFont="1" applyFill="1" applyBorder="1" applyAlignment="1">
      <alignment horizontal="left" vertical="center" wrapText="1"/>
    </xf>
    <xf numFmtId="0" fontId="22" fillId="4" borderId="4" xfId="0" quotePrefix="1" applyFont="1" applyFill="1" applyBorder="1" applyAlignment="1">
      <alignment horizontal="left" vertical="center" wrapText="1"/>
    </xf>
    <xf numFmtId="0" fontId="22" fillId="7" borderId="4" xfId="2" applyFont="1" applyFill="1" applyBorder="1" applyAlignment="1">
      <alignment horizontal="left" vertical="center" wrapText="1"/>
    </xf>
    <xf numFmtId="0" fontId="35" fillId="0" borderId="0" xfId="2" applyFont="1" applyBorder="1" applyAlignment="1">
      <alignment vertical="center"/>
    </xf>
    <xf numFmtId="0" fontId="22" fillId="24" borderId="2" xfId="0" applyFont="1" applyFill="1" applyBorder="1" applyAlignment="1">
      <alignment horizontal="left" vertical="center" wrapText="1"/>
    </xf>
    <xf numFmtId="1" fontId="22" fillId="7" borderId="4" xfId="0" applyNumberFormat="1" applyFont="1" applyFill="1" applyBorder="1" applyAlignment="1">
      <alignment horizontal="left" vertical="center" wrapText="1"/>
    </xf>
    <xf numFmtId="0" fontId="0" fillId="0" borderId="3" xfId="0" applyBorder="1" applyAlignment="1">
      <alignment vertical="center"/>
    </xf>
    <xf numFmtId="0" fontId="1" fillId="0" borderId="4" xfId="2" applyFont="1" applyFill="1" applyBorder="1" applyAlignment="1">
      <alignment horizontal="left" vertical="center" wrapText="1"/>
    </xf>
    <xf numFmtId="179" fontId="22" fillId="7" borderId="4" xfId="0" applyNumberFormat="1" applyFont="1" applyFill="1" applyBorder="1" applyAlignment="1">
      <alignment horizontal="left" vertical="center" wrapText="1"/>
    </xf>
    <xf numFmtId="44" fontId="22" fillId="12" borderId="1" xfId="1" applyFont="1" applyFill="1" applyBorder="1" applyAlignment="1">
      <alignment horizontal="left" vertical="center" wrapText="1"/>
    </xf>
    <xf numFmtId="44" fontId="22" fillId="7" borderId="4" xfId="1" applyFont="1" applyFill="1" applyBorder="1" applyAlignment="1">
      <alignment horizontal="left" vertical="center" wrapText="1"/>
    </xf>
    <xf numFmtId="0" fontId="30" fillId="7" borderId="4" xfId="0" applyFont="1" applyFill="1" applyBorder="1" applyAlignment="1">
      <alignment horizontal="left" vertical="center" wrapText="1"/>
    </xf>
    <xf numFmtId="14" fontId="22" fillId="7" borderId="4" xfId="0" applyNumberFormat="1" applyFont="1" applyFill="1" applyBorder="1" applyAlignment="1">
      <alignment horizontal="left" vertical="center" wrapText="1"/>
    </xf>
    <xf numFmtId="0" fontId="22" fillId="7" borderId="4" xfId="0" applyFont="1" applyFill="1" applyBorder="1" applyAlignment="1">
      <alignment horizontal="center" vertical="center" wrapText="1"/>
    </xf>
    <xf numFmtId="0" fontId="22" fillId="7" borderId="4" xfId="0" applyFont="1" applyFill="1" applyBorder="1" applyAlignment="1">
      <alignment vertical="center" wrapText="1"/>
    </xf>
    <xf numFmtId="0" fontId="22" fillId="17" borderId="4" xfId="0" applyFont="1" applyFill="1" applyBorder="1" applyAlignment="1">
      <alignment horizontal="left" vertical="center" wrapText="1"/>
    </xf>
    <xf numFmtId="0" fontId="22" fillId="27" borderId="2" xfId="0" applyFont="1" applyFill="1" applyBorder="1" applyAlignment="1">
      <alignment horizontal="left" vertical="center" wrapText="1"/>
    </xf>
    <xf numFmtId="0" fontId="22" fillId="27" borderId="4" xfId="0" applyFont="1" applyFill="1" applyBorder="1" applyAlignment="1">
      <alignment horizontal="left" vertical="center" wrapText="1"/>
    </xf>
    <xf numFmtId="0" fontId="22" fillId="21" borderId="2" xfId="0" applyFont="1" applyFill="1" applyBorder="1" applyAlignment="1">
      <alignment vertical="center" wrapText="1"/>
    </xf>
    <xf numFmtId="0" fontId="22" fillId="28" borderId="2" xfId="0" applyFont="1" applyFill="1" applyBorder="1" applyAlignment="1">
      <alignment vertical="center" wrapText="1"/>
    </xf>
    <xf numFmtId="0" fontId="22" fillId="28" borderId="2" xfId="0" applyFont="1" applyFill="1" applyBorder="1" applyAlignment="1">
      <alignment horizontal="center" vertical="center" wrapText="1"/>
    </xf>
    <xf numFmtId="0" fontId="22" fillId="28" borderId="2" xfId="0" applyFont="1" applyFill="1" applyBorder="1" applyAlignment="1">
      <alignment horizontal="left" vertical="center" wrapText="1"/>
    </xf>
    <xf numFmtId="0" fontId="22" fillId="28" borderId="4" xfId="0" applyFont="1" applyFill="1" applyBorder="1" applyAlignment="1">
      <alignment horizontal="left" vertical="center" wrapText="1"/>
    </xf>
    <xf numFmtId="0" fontId="22" fillId="27" borderId="0" xfId="0" applyFont="1" applyFill="1" applyAlignment="1">
      <alignment horizontal="left" vertical="center" wrapText="1"/>
    </xf>
    <xf numFmtId="0" fontId="22" fillId="0" borderId="0" xfId="0" applyFont="1" applyAlignment="1">
      <alignment horizontal="left" vertical="center" wrapText="1" indent="1"/>
    </xf>
    <xf numFmtId="0" fontId="8" fillId="0" borderId="0" xfId="0" applyFont="1"/>
    <xf numFmtId="0" fontId="36" fillId="0" borderId="0" xfId="0" applyFont="1"/>
    <xf numFmtId="0" fontId="0" fillId="0" borderId="0" xfId="0" applyAlignment="1">
      <alignment vertical="center"/>
    </xf>
    <xf numFmtId="0" fontId="48" fillId="0" borderId="2" xfId="0" applyFont="1" applyBorder="1" applyAlignment="1">
      <alignment horizontal="left" vertical="center" wrapText="1"/>
    </xf>
    <xf numFmtId="0" fontId="48" fillId="0" borderId="2" xfId="2" applyFont="1" applyBorder="1" applyAlignment="1">
      <alignment horizontal="left" vertical="center" wrapText="1"/>
    </xf>
    <xf numFmtId="0" fontId="48" fillId="0" borderId="2" xfId="0" applyFont="1" applyBorder="1" applyAlignment="1">
      <alignment horizontal="center" vertical="center" wrapText="1"/>
    </xf>
    <xf numFmtId="1" fontId="49" fillId="0" borderId="2" xfId="0" applyNumberFormat="1" applyFont="1" applyBorder="1" applyAlignment="1">
      <alignment horizontal="left" vertical="center" wrapText="1"/>
    </xf>
    <xf numFmtId="1" fontId="48" fillId="0" borderId="2" xfId="0" applyNumberFormat="1" applyFont="1" applyBorder="1" applyAlignment="1">
      <alignment horizontal="left" vertical="center" wrapText="1"/>
    </xf>
    <xf numFmtId="0" fontId="48" fillId="0" borderId="1" xfId="0" applyFont="1" applyBorder="1" applyAlignment="1">
      <alignment horizontal="left" vertical="center" wrapText="1"/>
    </xf>
    <xf numFmtId="1" fontId="50" fillId="0" borderId="2" xfId="0" applyNumberFormat="1" applyFont="1" applyBorder="1" applyAlignment="1">
      <alignment horizontal="left" vertical="center" wrapText="1"/>
    </xf>
    <xf numFmtId="0" fontId="48" fillId="0" borderId="4" xfId="0" applyFont="1" applyBorder="1" applyAlignment="1">
      <alignment horizontal="left" vertical="center" wrapText="1"/>
    </xf>
    <xf numFmtId="179" fontId="48" fillId="0" borderId="2" xfId="0" applyNumberFormat="1" applyFont="1" applyBorder="1" applyAlignment="1">
      <alignment horizontal="left" vertical="center" wrapText="1"/>
    </xf>
    <xf numFmtId="44" fontId="48" fillId="0" borderId="2" xfId="1" applyFont="1" applyBorder="1" applyAlignment="1">
      <alignment horizontal="left" vertical="center" wrapText="1"/>
    </xf>
    <xf numFmtId="0" fontId="49" fillId="0" borderId="2" xfId="0" applyFont="1" applyBorder="1" applyAlignment="1">
      <alignment horizontal="left" vertical="center" wrapText="1"/>
    </xf>
    <xf numFmtId="0" fontId="48" fillId="0" borderId="2" xfId="0" applyFont="1" applyBorder="1" applyAlignment="1">
      <alignment vertical="center" wrapText="1"/>
    </xf>
    <xf numFmtId="0" fontId="48" fillId="28" borderId="2" xfId="0" applyFont="1" applyFill="1" applyBorder="1" applyAlignment="1">
      <alignment horizontal="left" vertical="center" wrapText="1"/>
    </xf>
    <xf numFmtId="0" fontId="48" fillId="0" borderId="4" xfId="0" applyFont="1" applyBorder="1" applyAlignment="1">
      <alignment horizontal="center" vertical="center" wrapText="1"/>
    </xf>
    <xf numFmtId="0" fontId="48" fillId="12" borderId="2" xfId="0" applyFont="1" applyFill="1" applyBorder="1" applyAlignment="1">
      <alignment horizontal="left" vertical="center" wrapText="1"/>
    </xf>
    <xf numFmtId="0" fontId="48" fillId="0" borderId="8" xfId="0" applyFont="1" applyBorder="1" applyAlignment="1">
      <alignment horizontal="left" vertical="center" wrapText="1"/>
    </xf>
    <xf numFmtId="14" fontId="48" fillId="0" borderId="2" xfId="0" applyNumberFormat="1" applyFont="1" applyBorder="1" applyAlignment="1">
      <alignment horizontal="left" vertical="center" wrapText="1"/>
    </xf>
    <xf numFmtId="1" fontId="48" fillId="0" borderId="4" xfId="0" applyNumberFormat="1" applyFont="1" applyBorder="1" applyAlignment="1">
      <alignment horizontal="left" vertical="center" wrapText="1"/>
    </xf>
    <xf numFmtId="179" fontId="48" fillId="0" borderId="4" xfId="0" applyNumberFormat="1" applyFont="1" applyBorder="1" applyAlignment="1">
      <alignment horizontal="left" vertical="center" wrapText="1"/>
    </xf>
    <xf numFmtId="44" fontId="48" fillId="0" borderId="4" xfId="1" applyFont="1" applyBorder="1" applyAlignment="1">
      <alignment horizontal="left" vertical="center" wrapText="1"/>
    </xf>
    <xf numFmtId="0" fontId="49" fillId="0" borderId="4" xfId="0" applyFont="1" applyBorder="1" applyAlignment="1">
      <alignment horizontal="left" vertical="center" wrapText="1"/>
    </xf>
    <xf numFmtId="0" fontId="48" fillId="0" borderId="4" xfId="0" applyFont="1" applyBorder="1" applyAlignment="1">
      <alignment vertical="center" wrapText="1"/>
    </xf>
    <xf numFmtId="177" fontId="25" fillId="0" borderId="0" xfId="1" applyNumberFormat="1" applyFont="1" applyFill="1" applyAlignment="1">
      <alignment vertical="top" wrapText="1"/>
    </xf>
    <xf numFmtId="177" fontId="3" fillId="0" borderId="0" xfId="1" applyNumberFormat="1" applyFont="1" applyFill="1" applyAlignment="1">
      <alignment vertical="top" wrapText="1"/>
    </xf>
    <xf numFmtId="0" fontId="0" fillId="0" borderId="0" xfId="0" applyAlignment="1">
      <alignment wrapText="1"/>
    </xf>
    <xf numFmtId="6" fontId="25" fillId="0" borderId="0" xfId="0" applyNumberFormat="1" applyFont="1" applyAlignment="1">
      <alignment vertical="top" wrapText="1"/>
    </xf>
    <xf numFmtId="0" fontId="51" fillId="10" borderId="0" xfId="0" applyFont="1" applyFill="1" applyAlignment="1">
      <alignment vertical="top" wrapText="1"/>
    </xf>
    <xf numFmtId="0" fontId="52" fillId="10" borderId="0" xfId="0" applyFont="1" applyFill="1" applyAlignment="1">
      <alignment vertical="top" wrapText="1"/>
    </xf>
    <xf numFmtId="0" fontId="51" fillId="0" borderId="0" xfId="0" applyFont="1" applyAlignment="1">
      <alignment vertical="top" wrapText="1"/>
    </xf>
    <xf numFmtId="177" fontId="51" fillId="0" borderId="0" xfId="1" applyNumberFormat="1" applyFont="1" applyFill="1" applyAlignment="1">
      <alignment vertical="top" wrapText="1"/>
    </xf>
    <xf numFmtId="0" fontId="48" fillId="28" borderId="4" xfId="0" applyFont="1" applyFill="1" applyBorder="1" applyAlignment="1">
      <alignment horizontal="left" vertical="center" wrapText="1"/>
    </xf>
    <xf numFmtId="1" fontId="49" fillId="0" borderId="4" xfId="0" applyNumberFormat="1" applyFont="1" applyBorder="1" applyAlignment="1">
      <alignment horizontal="left" vertical="center" wrapText="1"/>
    </xf>
    <xf numFmtId="0" fontId="4" fillId="0" borderId="0" xfId="2"/>
    <xf numFmtId="177" fontId="2" fillId="11" borderId="0" xfId="1" applyNumberFormat="1" applyFont="1" applyFill="1" applyAlignment="1">
      <alignment vertical="top" wrapText="1"/>
    </xf>
    <xf numFmtId="177" fontId="13" fillId="0" borderId="0" xfId="1" applyNumberFormat="1" applyFont="1" applyFill="1" applyAlignment="1">
      <alignment vertical="top" wrapText="1"/>
    </xf>
    <xf numFmtId="177" fontId="13" fillId="0" borderId="0" xfId="1" applyNumberFormat="1" applyFont="1" applyAlignment="1">
      <alignment vertical="top" wrapText="1"/>
    </xf>
    <xf numFmtId="177" fontId="19" fillId="0" borderId="0" xfId="1" applyNumberFormat="1" applyFont="1" applyAlignment="1">
      <alignment vertical="top" wrapText="1"/>
    </xf>
    <xf numFmtId="177" fontId="2" fillId="0" borderId="0" xfId="1" applyNumberFormat="1" applyFont="1" applyAlignment="1">
      <alignment vertical="top" wrapText="1"/>
    </xf>
    <xf numFmtId="180" fontId="53" fillId="7" borderId="0" xfId="1" applyNumberFormat="1" applyFont="1" applyFill="1" applyBorder="1" applyAlignment="1" applyProtection="1">
      <alignment vertical="top" wrapText="1"/>
    </xf>
    <xf numFmtId="177" fontId="42" fillId="0" borderId="0" xfId="1" applyNumberFormat="1" applyFont="1" applyAlignment="1">
      <alignment vertical="top" wrapText="1"/>
    </xf>
    <xf numFmtId="177" fontId="44" fillId="0" borderId="0" xfId="1" applyNumberFormat="1" applyFont="1" applyAlignment="1">
      <alignment vertical="top" wrapText="1"/>
    </xf>
    <xf numFmtId="177" fontId="40" fillId="0" borderId="0" xfId="1" applyNumberFormat="1" applyFont="1" applyAlignment="1">
      <alignment vertical="top" wrapText="1"/>
    </xf>
    <xf numFmtId="177" fontId="16" fillId="0" borderId="0" xfId="1" applyNumberFormat="1" applyFont="1" applyFill="1" applyAlignment="1">
      <alignment vertical="top" wrapText="1"/>
    </xf>
    <xf numFmtId="177" fontId="52" fillId="0" borderId="0" xfId="1" applyNumberFormat="1" applyFont="1" applyFill="1" applyAlignment="1">
      <alignment vertical="top" wrapText="1"/>
    </xf>
    <xf numFmtId="177" fontId="40" fillId="0" borderId="0" xfId="1" applyNumberFormat="1" applyFont="1" applyFill="1" applyAlignment="1">
      <alignment vertical="top" wrapText="1"/>
    </xf>
    <xf numFmtId="0" fontId="2" fillId="17" borderId="0" xfId="0" applyFont="1" applyFill="1" applyAlignment="1">
      <alignment vertical="top" wrapText="1"/>
    </xf>
    <xf numFmtId="0" fontId="22" fillId="11" borderId="2" xfId="0" applyFont="1" applyFill="1" applyBorder="1" applyAlignment="1">
      <alignment horizontal="left" vertical="center" wrapText="1"/>
    </xf>
    <xf numFmtId="0" fontId="48" fillId="11" borderId="2" xfId="0" applyFont="1" applyFill="1" applyBorder="1" applyAlignment="1">
      <alignment horizontal="left" vertical="center" wrapText="1"/>
    </xf>
    <xf numFmtId="0" fontId="22" fillId="11" borderId="4" xfId="0" applyFont="1" applyFill="1" applyBorder="1" applyAlignment="1">
      <alignment horizontal="left" vertical="center" wrapText="1"/>
    </xf>
    <xf numFmtId="0" fontId="48" fillId="11" borderId="4" xfId="0" applyFont="1" applyFill="1" applyBorder="1" applyAlignment="1">
      <alignment horizontal="left" vertical="center" wrapText="1"/>
    </xf>
    <xf numFmtId="0" fontId="54" fillId="0" borderId="2" xfId="0" applyFont="1" applyBorder="1" applyAlignment="1">
      <alignment horizontal="left" vertical="center" wrapText="1"/>
    </xf>
    <xf numFmtId="0" fontId="54" fillId="0" borderId="2" xfId="0" applyFont="1" applyBorder="1" applyAlignment="1">
      <alignment horizontal="center" vertical="center" wrapText="1"/>
    </xf>
    <xf numFmtId="1" fontId="55" fillId="0" borderId="2" xfId="0" applyNumberFormat="1" applyFont="1" applyBorder="1" applyAlignment="1">
      <alignment horizontal="left" vertical="center" wrapText="1"/>
    </xf>
    <xf numFmtId="1" fontId="54" fillId="0" borderId="2" xfId="0" applyNumberFormat="1" applyFont="1" applyBorder="1" applyAlignment="1">
      <alignment horizontal="left" vertical="center" wrapText="1"/>
    </xf>
    <xf numFmtId="0" fontId="54" fillId="0" borderId="1" xfId="0" applyFont="1" applyBorder="1" applyAlignment="1">
      <alignment horizontal="left" vertical="center" wrapText="1"/>
    </xf>
    <xf numFmtId="0" fontId="54" fillId="0" borderId="4" xfId="0" applyFont="1" applyBorder="1" applyAlignment="1">
      <alignment horizontal="left" vertical="center" wrapText="1"/>
    </xf>
    <xf numFmtId="179" fontId="54" fillId="0" borderId="2" xfId="0" applyNumberFormat="1" applyFont="1" applyBorder="1" applyAlignment="1">
      <alignment horizontal="left" vertical="center" wrapText="1"/>
    </xf>
    <xf numFmtId="44" fontId="54" fillId="0" borderId="2" xfId="1" applyFont="1" applyBorder="1" applyAlignment="1">
      <alignment horizontal="left" vertical="center" wrapText="1"/>
    </xf>
    <xf numFmtId="0" fontId="55" fillId="0" borderId="2" xfId="0" applyFont="1" applyBorder="1" applyAlignment="1">
      <alignment horizontal="left" vertical="center" wrapText="1"/>
    </xf>
    <xf numFmtId="0" fontId="54" fillId="0" borderId="2" xfId="0" applyFont="1" applyBorder="1" applyAlignment="1">
      <alignment vertical="center" wrapText="1"/>
    </xf>
    <xf numFmtId="0" fontId="54" fillId="0" borderId="4" xfId="0" applyFont="1" applyBorder="1" applyAlignment="1">
      <alignment horizontal="center" vertical="center" wrapText="1"/>
    </xf>
    <xf numFmtId="1" fontId="55" fillId="0" borderId="4" xfId="0" applyNumberFormat="1" applyFont="1" applyBorder="1" applyAlignment="1">
      <alignment horizontal="left" vertical="center" wrapText="1"/>
    </xf>
    <xf numFmtId="1" fontId="54" fillId="0" borderId="4" xfId="0" applyNumberFormat="1" applyFont="1" applyBorder="1" applyAlignment="1">
      <alignment horizontal="left" vertical="center" wrapText="1"/>
    </xf>
    <xf numFmtId="0" fontId="54" fillId="0" borderId="8" xfId="0" applyFont="1" applyBorder="1" applyAlignment="1">
      <alignment horizontal="left" vertical="center" wrapText="1"/>
    </xf>
    <xf numFmtId="179" fontId="54" fillId="0" borderId="4" xfId="0" applyNumberFormat="1" applyFont="1" applyBorder="1" applyAlignment="1">
      <alignment horizontal="left" vertical="center" wrapText="1"/>
    </xf>
    <xf numFmtId="44" fontId="54" fillId="0" borderId="4" xfId="1" applyFont="1" applyBorder="1" applyAlignment="1">
      <alignment horizontal="left" vertical="center" wrapText="1"/>
    </xf>
    <xf numFmtId="0" fontId="55" fillId="0" borderId="4" xfId="0" applyFont="1" applyBorder="1" applyAlignment="1">
      <alignment horizontal="left" vertical="center" wrapText="1"/>
    </xf>
    <xf numFmtId="0" fontId="54" fillId="0" borderId="4" xfId="0" applyFont="1" applyBorder="1" applyAlignment="1">
      <alignment vertical="center" wrapText="1"/>
    </xf>
    <xf numFmtId="14" fontId="54" fillId="0" borderId="4" xfId="0" applyNumberFormat="1" applyFont="1" applyBorder="1" applyAlignment="1">
      <alignment horizontal="left" vertical="center" wrapText="1"/>
    </xf>
    <xf numFmtId="14" fontId="54" fillId="0" borderId="2" xfId="0" applyNumberFormat="1" applyFont="1" applyBorder="1" applyAlignment="1">
      <alignment horizontal="left" vertical="center" wrapText="1"/>
    </xf>
    <xf numFmtId="0" fontId="56" fillId="0" borderId="2" xfId="0" applyFont="1" applyBorder="1" applyAlignment="1">
      <alignment horizontal="left" vertical="center" wrapText="1"/>
    </xf>
    <xf numFmtId="0" fontId="56" fillId="0" borderId="2" xfId="0" applyFont="1" applyBorder="1" applyAlignment="1">
      <alignment horizontal="center" vertical="center" wrapText="1"/>
    </xf>
    <xf numFmtId="1" fontId="57" fillId="0" borderId="2" xfId="0" applyNumberFormat="1" applyFont="1" applyBorder="1" applyAlignment="1">
      <alignment horizontal="left" vertical="center" wrapText="1"/>
    </xf>
    <xf numFmtId="1" fontId="56" fillId="0" borderId="2" xfId="0" applyNumberFormat="1" applyFont="1" applyBorder="1" applyAlignment="1">
      <alignment horizontal="left" vertical="center" wrapText="1"/>
    </xf>
    <xf numFmtId="0" fontId="56" fillId="0" borderId="1" xfId="0" applyFont="1" applyBorder="1" applyAlignment="1">
      <alignment horizontal="left" vertical="center" wrapText="1"/>
    </xf>
    <xf numFmtId="0" fontId="56" fillId="0" borderId="4" xfId="0" applyFont="1" applyBorder="1" applyAlignment="1">
      <alignment horizontal="left" vertical="center" wrapText="1"/>
    </xf>
    <xf numFmtId="179" fontId="56" fillId="0" borderId="2" xfId="0" applyNumberFormat="1" applyFont="1" applyBorder="1" applyAlignment="1">
      <alignment horizontal="left" vertical="center" wrapText="1"/>
    </xf>
    <xf numFmtId="44" fontId="56" fillId="0" borderId="2" xfId="1" applyFont="1" applyBorder="1" applyAlignment="1">
      <alignment horizontal="left" vertical="center" wrapText="1"/>
    </xf>
    <xf numFmtId="0" fontId="57" fillId="0" borderId="2" xfId="0" applyFont="1" applyBorder="1" applyAlignment="1">
      <alignment horizontal="left" vertical="center" wrapText="1"/>
    </xf>
    <xf numFmtId="0" fontId="56" fillId="0" borderId="2" xfId="0" applyFont="1" applyBorder="1" applyAlignment="1">
      <alignment vertical="center" wrapText="1"/>
    </xf>
    <xf numFmtId="0" fontId="56" fillId="0" borderId="4" xfId="0" applyFont="1" applyBorder="1" applyAlignment="1">
      <alignment horizontal="center" vertical="center" wrapText="1"/>
    </xf>
    <xf numFmtId="1" fontId="57" fillId="0" borderId="4" xfId="0" applyNumberFormat="1" applyFont="1" applyBorder="1" applyAlignment="1">
      <alignment horizontal="left" vertical="center" wrapText="1"/>
    </xf>
    <xf numFmtId="1" fontId="56" fillId="0" borderId="4" xfId="0" applyNumberFormat="1" applyFont="1" applyBorder="1" applyAlignment="1">
      <alignment horizontal="left" vertical="center" wrapText="1"/>
    </xf>
    <xf numFmtId="179" fontId="56" fillId="0" borderId="4" xfId="0" applyNumberFormat="1" applyFont="1" applyBorder="1" applyAlignment="1">
      <alignment horizontal="left" vertical="center" wrapText="1"/>
    </xf>
    <xf numFmtId="44" fontId="56" fillId="0" borderId="4" xfId="1" applyFont="1" applyBorder="1" applyAlignment="1">
      <alignment horizontal="left" vertical="center" wrapText="1"/>
    </xf>
    <xf numFmtId="0" fontId="57" fillId="0" borderId="4" xfId="0" applyFont="1" applyBorder="1" applyAlignment="1">
      <alignment horizontal="left" vertical="center" wrapText="1"/>
    </xf>
    <xf numFmtId="0" fontId="56" fillId="0" borderId="4" xfId="0" applyFont="1" applyBorder="1" applyAlignment="1">
      <alignment vertical="center" wrapText="1"/>
    </xf>
    <xf numFmtId="0" fontId="22" fillId="29" borderId="2" xfId="0" applyFont="1" applyFill="1" applyBorder="1" applyAlignment="1">
      <alignment horizontal="left" vertical="center" wrapText="1"/>
    </xf>
    <xf numFmtId="0" fontId="56" fillId="29" borderId="2" xfId="0" applyFont="1" applyFill="1" applyBorder="1" applyAlignment="1">
      <alignment horizontal="left" vertical="center" wrapText="1"/>
    </xf>
    <xf numFmtId="0" fontId="56" fillId="29" borderId="4" xfId="0" applyFont="1" applyFill="1" applyBorder="1" applyAlignment="1">
      <alignment horizontal="left" vertical="center" wrapText="1"/>
    </xf>
    <xf numFmtId="181" fontId="14" fillId="0" borderId="0" xfId="1" applyNumberFormat="1" applyFont="1" applyAlignment="1">
      <alignment vertical="top" wrapText="1"/>
    </xf>
    <xf numFmtId="181" fontId="16" fillId="0" borderId="0" xfId="1" applyNumberFormat="1" applyFont="1" applyAlignment="1">
      <alignment vertical="top" wrapText="1"/>
    </xf>
    <xf numFmtId="181" fontId="20" fillId="0" borderId="0" xfId="1" applyNumberFormat="1" applyFont="1" applyAlignment="1">
      <alignment vertical="top" wrapText="1"/>
    </xf>
    <xf numFmtId="181" fontId="0" fillId="0" borderId="0" xfId="1" applyNumberFormat="1" applyFont="1" applyAlignment="1">
      <alignment vertical="top" wrapText="1"/>
    </xf>
    <xf numFmtId="181" fontId="25" fillId="0" borderId="0" xfId="1" applyNumberFormat="1" applyFont="1" applyAlignment="1">
      <alignment vertical="top" wrapText="1"/>
    </xf>
    <xf numFmtId="181" fontId="41" fillId="0" borderId="0" xfId="1" applyNumberFormat="1" applyFont="1" applyAlignment="1">
      <alignment vertical="top" wrapText="1"/>
    </xf>
    <xf numFmtId="181" fontId="43" fillId="0" borderId="0" xfId="1" applyNumberFormat="1" applyFont="1" applyAlignment="1">
      <alignment vertical="top" wrapText="1"/>
    </xf>
    <xf numFmtId="181" fontId="3" fillId="0" borderId="0" xfId="1" applyNumberFormat="1" applyFont="1" applyAlignment="1">
      <alignment vertical="top" wrapText="1"/>
    </xf>
    <xf numFmtId="181" fontId="51" fillId="0" borderId="0" xfId="1" applyNumberFormat="1" applyFont="1" applyAlignment="1">
      <alignment vertical="top" wrapText="1"/>
    </xf>
    <xf numFmtId="0" fontId="22" fillId="30" borderId="2" xfId="0" applyFont="1" applyFill="1" applyBorder="1" applyAlignment="1">
      <alignment horizontal="left" vertical="center" wrapText="1"/>
    </xf>
    <xf numFmtId="0" fontId="58" fillId="0" borderId="2" xfId="0" applyFont="1" applyBorder="1" applyAlignment="1">
      <alignment horizontal="left" vertical="center" wrapText="1"/>
    </xf>
    <xf numFmtId="0" fontId="58" fillId="0" borderId="2" xfId="0" applyFont="1" applyBorder="1" applyAlignment="1">
      <alignment horizontal="center" vertical="center" wrapText="1"/>
    </xf>
    <xf numFmtId="1" fontId="58" fillId="0" borderId="2" xfId="0" applyNumberFormat="1" applyFont="1" applyBorder="1" applyAlignment="1">
      <alignment horizontal="left" vertical="center" wrapText="1"/>
    </xf>
    <xf numFmtId="0" fontId="58" fillId="0" borderId="1" xfId="0" applyFont="1" applyBorder="1" applyAlignment="1">
      <alignment horizontal="left" vertical="center" wrapText="1"/>
    </xf>
    <xf numFmtId="1" fontId="60" fillId="0" borderId="2" xfId="0" applyNumberFormat="1" applyFont="1" applyBorder="1" applyAlignment="1">
      <alignment horizontal="left" vertical="center" wrapText="1"/>
    </xf>
    <xf numFmtId="0" fontId="58" fillId="0" borderId="4" xfId="0" applyFont="1" applyBorder="1" applyAlignment="1">
      <alignment horizontal="left" vertical="center" wrapText="1"/>
    </xf>
    <xf numFmtId="179" fontId="58" fillId="0" borderId="2" xfId="0" applyNumberFormat="1" applyFont="1" applyBorder="1" applyAlignment="1">
      <alignment horizontal="left" vertical="center" wrapText="1"/>
    </xf>
    <xf numFmtId="44" fontId="58" fillId="0" borderId="2" xfId="1" applyFont="1" applyBorder="1" applyAlignment="1">
      <alignment horizontal="left" vertical="center" wrapText="1"/>
    </xf>
    <xf numFmtId="0" fontId="59" fillId="0" borderId="2" xfId="0" applyFont="1" applyBorder="1" applyAlignment="1">
      <alignment horizontal="left" vertical="center" wrapText="1"/>
    </xf>
    <xf numFmtId="14" fontId="58" fillId="0" borderId="2" xfId="0" applyNumberFormat="1" applyFont="1" applyBorder="1" applyAlignment="1">
      <alignment horizontal="left" vertical="center" wrapText="1"/>
    </xf>
    <xf numFmtId="0" fontId="58" fillId="0" borderId="2" xfId="0" applyFont="1" applyBorder="1" applyAlignment="1">
      <alignment vertical="center" wrapText="1"/>
    </xf>
    <xf numFmtId="0" fontId="0" fillId="19" borderId="0" xfId="0" applyFill="1"/>
    <xf numFmtId="0" fontId="2" fillId="19" borderId="0" xfId="0" applyFont="1" applyFill="1"/>
    <xf numFmtId="0" fontId="2" fillId="0" borderId="0" xfId="0" applyFont="1"/>
    <xf numFmtId="0" fontId="0" fillId="31" borderId="0" xfId="0" applyFill="1"/>
    <xf numFmtId="0" fontId="2" fillId="31" borderId="0" xfId="0" applyFont="1" applyFill="1"/>
    <xf numFmtId="0" fontId="0" fillId="18" borderId="13" xfId="0" applyFill="1" applyBorder="1"/>
    <xf numFmtId="0" fontId="2" fillId="18" borderId="14" xfId="0" applyFont="1" applyFill="1" applyBorder="1"/>
    <xf numFmtId="0" fontId="2" fillId="18" borderId="16" xfId="0" applyFont="1" applyFill="1" applyBorder="1"/>
    <xf numFmtId="0" fontId="0" fillId="18" borderId="0" xfId="0" applyFill="1"/>
    <xf numFmtId="0" fontId="0" fillId="0" borderId="17" xfId="0" applyBorder="1"/>
    <xf numFmtId="0" fontId="0" fillId="0" borderId="16" xfId="0" applyBorder="1"/>
    <xf numFmtId="0" fontId="2" fillId="0" borderId="16" xfId="0" pivotButton="1" applyFont="1" applyBorder="1"/>
    <xf numFmtId="0" fontId="2" fillId="0" borderId="17" xfId="0" applyFont="1" applyBorder="1"/>
    <xf numFmtId="0" fontId="0" fillId="0" borderId="16" xfId="0" applyBorder="1" applyAlignment="1">
      <alignment horizontal="left"/>
    </xf>
    <xf numFmtId="0" fontId="0" fillId="0" borderId="17" xfId="0" applyBorder="1" applyAlignment="1">
      <alignment horizontal="left"/>
    </xf>
    <xf numFmtId="0" fontId="0" fillId="18" borderId="0" xfId="0" applyFill="1" applyAlignment="1">
      <alignment horizontal="left"/>
    </xf>
    <xf numFmtId="0" fontId="0" fillId="18" borderId="16" xfId="0" applyFill="1" applyBorder="1" applyAlignment="1">
      <alignment horizontal="left"/>
    </xf>
    <xf numFmtId="0" fontId="0" fillId="0" borderId="18" xfId="0" applyBorder="1"/>
    <xf numFmtId="0" fontId="0" fillId="0" borderId="19" xfId="0" applyBorder="1"/>
    <xf numFmtId="0" fontId="0" fillId="0" borderId="20" xfId="0" applyBorder="1" applyAlignment="1">
      <alignment horizontal="left"/>
    </xf>
    <xf numFmtId="0" fontId="2" fillId="18" borderId="0" xfId="0" applyFont="1" applyFill="1"/>
    <xf numFmtId="0" fontId="0" fillId="18" borderId="14" xfId="0" applyFill="1" applyBorder="1"/>
    <xf numFmtId="0" fontId="0" fillId="18" borderId="15" xfId="0" applyFill="1" applyBorder="1"/>
    <xf numFmtId="0" fontId="0" fillId="18" borderId="17" xfId="0" applyFill="1" applyBorder="1"/>
    <xf numFmtId="0" fontId="0" fillId="32" borderId="13" xfId="0" applyFill="1" applyBorder="1"/>
    <xf numFmtId="0" fontId="2" fillId="32" borderId="14" xfId="0" applyFont="1" applyFill="1" applyBorder="1"/>
    <xf numFmtId="0" fontId="0" fillId="32" borderId="14" xfId="0" applyFill="1" applyBorder="1"/>
    <xf numFmtId="0" fontId="0" fillId="32" borderId="15" xfId="0" applyFill="1" applyBorder="1"/>
    <xf numFmtId="0" fontId="2" fillId="32" borderId="16" xfId="0" applyFont="1" applyFill="1" applyBorder="1"/>
    <xf numFmtId="0" fontId="2" fillId="32" borderId="0" xfId="0" applyFont="1" applyFill="1"/>
    <xf numFmtId="0" fontId="0" fillId="32" borderId="0" xfId="0" applyFill="1"/>
    <xf numFmtId="0" fontId="0" fillId="32" borderId="17" xfId="0" applyFill="1" applyBorder="1"/>
    <xf numFmtId="0" fontId="0" fillId="32" borderId="0" xfId="0" applyFill="1" applyAlignment="1">
      <alignment horizontal="left"/>
    </xf>
    <xf numFmtId="1" fontId="59" fillId="0" borderId="2" xfId="0" applyNumberFormat="1" applyFont="1" applyBorder="1" applyAlignment="1">
      <alignment horizontal="left" vertical="center" wrapText="1"/>
    </xf>
    <xf numFmtId="14" fontId="56" fillId="0" borderId="2" xfId="0" applyNumberFormat="1" applyFont="1" applyBorder="1" applyAlignment="1">
      <alignment horizontal="left" vertical="center" wrapText="1"/>
    </xf>
    <xf numFmtId="0" fontId="58" fillId="0" borderId="4" xfId="0" applyFont="1" applyBorder="1" applyAlignment="1">
      <alignment horizontal="center" vertical="center" wrapText="1"/>
    </xf>
    <xf numFmtId="1" fontId="59" fillId="0" borderId="4" xfId="0" applyNumberFormat="1" applyFont="1" applyBorder="1" applyAlignment="1">
      <alignment horizontal="left" vertical="center" wrapText="1"/>
    </xf>
    <xf numFmtId="1" fontId="58" fillId="0" borderId="4" xfId="0" applyNumberFormat="1" applyFont="1" applyBorder="1" applyAlignment="1">
      <alignment horizontal="left" vertical="center" wrapText="1"/>
    </xf>
    <xf numFmtId="1" fontId="60" fillId="0" borderId="4" xfId="0" applyNumberFormat="1" applyFont="1" applyBorder="1" applyAlignment="1">
      <alignment horizontal="left" vertical="center" wrapText="1"/>
    </xf>
    <xf numFmtId="179" fontId="58" fillId="0" borderId="4" xfId="0" applyNumberFormat="1" applyFont="1" applyBorder="1" applyAlignment="1">
      <alignment horizontal="left" vertical="center" wrapText="1"/>
    </xf>
    <xf numFmtId="44" fontId="58" fillId="0" borderId="4" xfId="1" applyFont="1" applyBorder="1" applyAlignment="1">
      <alignment horizontal="left" vertical="center" wrapText="1"/>
    </xf>
    <xf numFmtId="0" fontId="59" fillId="0" borderId="4" xfId="0" applyFont="1" applyBorder="1" applyAlignment="1">
      <alignment horizontal="left" vertical="center" wrapText="1"/>
    </xf>
    <xf numFmtId="0" fontId="58" fillId="0" borderId="4" xfId="0" applyFont="1" applyBorder="1" applyAlignment="1">
      <alignment vertical="center" wrapText="1"/>
    </xf>
    <xf numFmtId="0" fontId="61" fillId="0" borderId="2" xfId="0" applyFont="1" applyBorder="1" applyAlignment="1">
      <alignment horizontal="left" vertical="center" wrapText="1"/>
    </xf>
    <xf numFmtId="0" fontId="61" fillId="0" borderId="2" xfId="0" applyFont="1" applyBorder="1" applyAlignment="1">
      <alignment horizontal="center" vertical="center" wrapText="1"/>
    </xf>
    <xf numFmtId="1" fontId="62" fillId="0" borderId="2" xfId="0" applyNumberFormat="1" applyFont="1" applyBorder="1" applyAlignment="1">
      <alignment horizontal="left" vertical="center" wrapText="1"/>
    </xf>
    <xf numFmtId="1" fontId="61" fillId="0" borderId="2" xfId="0" applyNumberFormat="1" applyFont="1" applyBorder="1" applyAlignment="1">
      <alignment horizontal="left" vertical="center" wrapText="1"/>
    </xf>
    <xf numFmtId="0" fontId="61" fillId="0" borderId="1" xfId="0" applyFont="1" applyBorder="1" applyAlignment="1">
      <alignment horizontal="left" vertical="center" wrapText="1"/>
    </xf>
    <xf numFmtId="1" fontId="63" fillId="0" borderId="2" xfId="0" applyNumberFormat="1" applyFont="1" applyBorder="1" applyAlignment="1">
      <alignment horizontal="left" vertical="center" wrapText="1"/>
    </xf>
    <xf numFmtId="0" fontId="61" fillId="0" borderId="4" xfId="0" applyFont="1" applyBorder="1" applyAlignment="1">
      <alignment horizontal="left" vertical="center" wrapText="1"/>
    </xf>
    <xf numFmtId="179" fontId="61" fillId="0" borderId="2" xfId="0" applyNumberFormat="1" applyFont="1" applyBorder="1" applyAlignment="1">
      <alignment horizontal="left" vertical="center" wrapText="1"/>
    </xf>
    <xf numFmtId="44" fontId="61" fillId="0" borderId="2" xfId="1" applyFont="1" applyBorder="1" applyAlignment="1">
      <alignment horizontal="left" vertical="center" wrapText="1"/>
    </xf>
    <xf numFmtId="0" fontId="62" fillId="0" borderId="2" xfId="0" applyFont="1" applyBorder="1" applyAlignment="1">
      <alignment horizontal="left" vertical="center" wrapText="1"/>
    </xf>
    <xf numFmtId="0" fontId="61" fillId="0" borderId="2" xfId="0" applyFont="1" applyBorder="1" applyAlignment="1">
      <alignment vertical="center" wrapText="1"/>
    </xf>
    <xf numFmtId="0" fontId="3" fillId="0" borderId="0" xfId="0" applyFont="1"/>
    <xf numFmtId="182" fontId="22" fillId="0" borderId="2" xfId="0" applyNumberFormat="1" applyFont="1" applyBorder="1" applyAlignment="1">
      <alignment horizontal="left" vertical="center" wrapText="1"/>
    </xf>
    <xf numFmtId="0" fontId="64" fillId="0" borderId="2" xfId="0" applyFont="1" applyBorder="1" applyAlignment="1">
      <alignment horizontal="left" vertical="center" wrapText="1"/>
    </xf>
    <xf numFmtId="0" fontId="64" fillId="0" borderId="2" xfId="0" applyFont="1" applyBorder="1" applyAlignment="1">
      <alignment horizontal="center" vertical="center" wrapText="1"/>
    </xf>
    <xf numFmtId="1" fontId="65" fillId="0" borderId="2" xfId="0" applyNumberFormat="1" applyFont="1" applyBorder="1" applyAlignment="1">
      <alignment horizontal="left" vertical="center" wrapText="1"/>
    </xf>
    <xf numFmtId="1" fontId="64" fillId="0" borderId="2" xfId="0" applyNumberFormat="1" applyFont="1" applyBorder="1" applyAlignment="1">
      <alignment horizontal="left" vertical="center" wrapText="1"/>
    </xf>
    <xf numFmtId="0" fontId="64" fillId="0" borderId="1" xfId="0" applyFont="1" applyBorder="1" applyAlignment="1">
      <alignment horizontal="left" vertical="center" wrapText="1"/>
    </xf>
    <xf numFmtId="1" fontId="66" fillId="0" borderId="2" xfId="0" applyNumberFormat="1" applyFont="1" applyBorder="1" applyAlignment="1">
      <alignment horizontal="left" vertical="center" wrapText="1"/>
    </xf>
    <xf numFmtId="0" fontId="64" fillId="0" borderId="4" xfId="0" applyFont="1" applyBorder="1" applyAlignment="1">
      <alignment horizontal="left" vertical="center" wrapText="1"/>
    </xf>
    <xf numFmtId="179" fontId="64" fillId="0" borderId="2" xfId="0" applyNumberFormat="1" applyFont="1" applyBorder="1" applyAlignment="1">
      <alignment horizontal="left" vertical="center" wrapText="1"/>
    </xf>
    <xf numFmtId="44" fontId="64" fillId="0" borderId="2" xfId="1" applyFont="1" applyBorder="1" applyAlignment="1">
      <alignment horizontal="left" vertical="center" wrapText="1"/>
    </xf>
    <xf numFmtId="0" fontId="65" fillId="0" borderId="2" xfId="0" applyFont="1" applyBorder="1" applyAlignment="1">
      <alignment horizontal="left" vertical="center" wrapText="1"/>
    </xf>
    <xf numFmtId="0" fontId="64" fillId="0" borderId="2" xfId="0" applyFont="1" applyBorder="1" applyAlignment="1">
      <alignment vertical="center" wrapText="1"/>
    </xf>
    <xf numFmtId="0" fontId="64" fillId="0" borderId="4" xfId="0" applyFont="1" applyBorder="1" applyAlignment="1">
      <alignment horizontal="center" vertical="center" wrapText="1"/>
    </xf>
    <xf numFmtId="1" fontId="65" fillId="0" borderId="4" xfId="0" applyNumberFormat="1" applyFont="1" applyBorder="1" applyAlignment="1">
      <alignment horizontal="left" vertical="center" wrapText="1"/>
    </xf>
    <xf numFmtId="1" fontId="64" fillId="0" borderId="4" xfId="0" applyNumberFormat="1" applyFont="1" applyBorder="1" applyAlignment="1">
      <alignment horizontal="left" vertical="center" wrapText="1"/>
    </xf>
    <xf numFmtId="0" fontId="64" fillId="0" borderId="8" xfId="0" applyFont="1" applyBorder="1" applyAlignment="1">
      <alignment horizontal="left" vertical="center" wrapText="1"/>
    </xf>
    <xf numFmtId="1" fontId="66" fillId="0" borderId="4" xfId="0" applyNumberFormat="1" applyFont="1" applyBorder="1" applyAlignment="1">
      <alignment horizontal="left" vertical="center" wrapText="1"/>
    </xf>
    <xf numFmtId="179" fontId="64" fillId="0" borderId="4" xfId="0" applyNumberFormat="1" applyFont="1" applyBorder="1" applyAlignment="1">
      <alignment horizontal="left" vertical="center" wrapText="1"/>
    </xf>
    <xf numFmtId="44" fontId="64" fillId="0" borderId="4" xfId="1" applyFont="1" applyBorder="1" applyAlignment="1">
      <alignment horizontal="left" vertical="center" wrapText="1"/>
    </xf>
    <xf numFmtId="0" fontId="65" fillId="0" borderId="4" xfId="0" applyFont="1" applyBorder="1" applyAlignment="1">
      <alignment horizontal="left" vertical="center" wrapText="1"/>
    </xf>
    <xf numFmtId="0" fontId="64" fillId="0" borderId="4" xfId="0" applyFont="1" applyBorder="1" applyAlignment="1">
      <alignment vertical="center" wrapText="1"/>
    </xf>
    <xf numFmtId="0" fontId="22" fillId="29" borderId="4" xfId="0" applyFont="1" applyFill="1" applyBorder="1" applyAlignment="1">
      <alignment horizontal="left" vertical="center" wrapText="1"/>
    </xf>
    <xf numFmtId="0" fontId="64" fillId="29" borderId="4" xfId="0" applyFont="1" applyFill="1" applyBorder="1" applyAlignment="1">
      <alignment horizontal="left" vertical="center" wrapText="1"/>
    </xf>
    <xf numFmtId="0" fontId="67" fillId="0" borderId="2" xfId="0" applyFont="1" applyBorder="1" applyAlignment="1">
      <alignment horizontal="center" vertical="center" wrapText="1"/>
    </xf>
    <xf numFmtId="0" fontId="67" fillId="0" borderId="4" xfId="0" applyFont="1" applyBorder="1" applyAlignment="1">
      <alignment horizontal="left" vertical="center" wrapText="1"/>
    </xf>
    <xf numFmtId="0" fontId="67" fillId="0" borderId="4" xfId="0" applyFont="1" applyBorder="1" applyAlignment="1">
      <alignment horizontal="center" vertical="center" wrapText="1"/>
    </xf>
    <xf numFmtId="1" fontId="68" fillId="0" borderId="4" xfId="0" applyNumberFormat="1" applyFont="1" applyBorder="1" applyAlignment="1">
      <alignment horizontal="left" vertical="center" wrapText="1"/>
    </xf>
    <xf numFmtId="1" fontId="67" fillId="0" borderId="4" xfId="0" applyNumberFormat="1" applyFont="1" applyBorder="1" applyAlignment="1">
      <alignment horizontal="left" vertical="center" wrapText="1"/>
    </xf>
    <xf numFmtId="0" fontId="67" fillId="0" borderId="8" xfId="0" applyFont="1" applyBorder="1" applyAlignment="1">
      <alignment horizontal="left" vertical="center" wrapText="1"/>
    </xf>
    <xf numFmtId="179" fontId="67" fillId="0" borderId="4" xfId="0" applyNumberFormat="1" applyFont="1" applyBorder="1" applyAlignment="1">
      <alignment horizontal="left" vertical="center" wrapText="1"/>
    </xf>
    <xf numFmtId="44" fontId="67" fillId="0" borderId="4" xfId="1" applyFont="1" applyBorder="1" applyAlignment="1">
      <alignment horizontal="left" vertical="center" wrapText="1"/>
    </xf>
    <xf numFmtId="0" fontId="68" fillId="0" borderId="4" xfId="0" applyFont="1" applyBorder="1" applyAlignment="1">
      <alignment horizontal="left" vertical="center" wrapText="1"/>
    </xf>
    <xf numFmtId="0" fontId="67" fillId="0" borderId="4" xfId="0" applyFont="1" applyBorder="1" applyAlignment="1">
      <alignment vertical="center" wrapText="1"/>
    </xf>
    <xf numFmtId="0" fontId="67" fillId="0" borderId="2" xfId="0" applyFont="1" applyBorder="1" applyAlignment="1">
      <alignment horizontal="left" vertical="center" wrapText="1"/>
    </xf>
    <xf numFmtId="1" fontId="69" fillId="0" borderId="4" xfId="0" applyNumberFormat="1" applyFont="1" applyBorder="1" applyAlignment="1">
      <alignment horizontal="left" vertical="center" wrapText="1"/>
    </xf>
    <xf numFmtId="0" fontId="70" fillId="0" borderId="2" xfId="0" applyFont="1" applyBorder="1" applyAlignment="1">
      <alignment horizontal="left" vertical="center" wrapText="1"/>
    </xf>
    <xf numFmtId="0" fontId="70" fillId="0" borderId="2" xfId="0" applyFont="1" applyBorder="1" applyAlignment="1">
      <alignment horizontal="center" vertical="center" wrapText="1"/>
    </xf>
    <xf numFmtId="1" fontId="71" fillId="0" borderId="2" xfId="0" applyNumberFormat="1" applyFont="1" applyBorder="1" applyAlignment="1">
      <alignment horizontal="left" vertical="center" wrapText="1"/>
    </xf>
    <xf numFmtId="1" fontId="70" fillId="0" borderId="2" xfId="0" applyNumberFormat="1" applyFont="1" applyBorder="1" applyAlignment="1">
      <alignment horizontal="left" vertical="center" wrapText="1"/>
    </xf>
    <xf numFmtId="1" fontId="72" fillId="0" borderId="2" xfId="0" applyNumberFormat="1" applyFont="1" applyBorder="1" applyAlignment="1">
      <alignment horizontal="left" vertical="center" wrapText="1"/>
    </xf>
    <xf numFmtId="0" fontId="70" fillId="0" borderId="4" xfId="0" applyFont="1" applyBorder="1" applyAlignment="1">
      <alignment horizontal="left" vertical="center" wrapText="1"/>
    </xf>
    <xf numFmtId="179" fontId="70" fillId="0" borderId="2" xfId="0" applyNumberFormat="1" applyFont="1" applyBorder="1" applyAlignment="1">
      <alignment horizontal="left" vertical="center" wrapText="1"/>
    </xf>
    <xf numFmtId="44" fontId="70" fillId="0" borderId="2" xfId="1" applyFont="1" applyBorder="1" applyAlignment="1">
      <alignment horizontal="left" vertical="center" wrapText="1"/>
    </xf>
    <xf numFmtId="0" fontId="71" fillId="0" borderId="2" xfId="0" applyFont="1" applyBorder="1" applyAlignment="1">
      <alignment horizontal="left" vertical="center" wrapText="1"/>
    </xf>
    <xf numFmtId="0" fontId="70" fillId="0" borderId="2" xfId="0" applyFont="1" applyBorder="1" applyAlignment="1">
      <alignment vertical="center" wrapText="1"/>
    </xf>
    <xf numFmtId="0" fontId="70" fillId="0" borderId="4" xfId="0" applyFont="1" applyBorder="1" applyAlignment="1">
      <alignment horizontal="center" vertical="center" wrapText="1"/>
    </xf>
    <xf numFmtId="1" fontId="71" fillId="0" borderId="4" xfId="0" applyNumberFormat="1" applyFont="1" applyBorder="1" applyAlignment="1">
      <alignment horizontal="left" vertical="center" wrapText="1"/>
    </xf>
    <xf numFmtId="1" fontId="70" fillId="0" borderId="4" xfId="0" applyNumberFormat="1" applyFont="1" applyBorder="1" applyAlignment="1">
      <alignment horizontal="left" vertical="center" wrapText="1"/>
    </xf>
    <xf numFmtId="0" fontId="70" fillId="0" borderId="8" xfId="0" applyFont="1" applyBorder="1" applyAlignment="1">
      <alignment horizontal="left" vertical="center" wrapText="1"/>
    </xf>
    <xf numFmtId="1" fontId="72" fillId="0" borderId="4" xfId="0" applyNumberFormat="1" applyFont="1" applyBorder="1" applyAlignment="1">
      <alignment horizontal="left" vertical="center" wrapText="1"/>
    </xf>
    <xf numFmtId="179" fontId="70" fillId="0" borderId="4" xfId="0" applyNumberFormat="1" applyFont="1" applyBorder="1" applyAlignment="1">
      <alignment horizontal="left" vertical="center" wrapText="1"/>
    </xf>
    <xf numFmtId="44" fontId="70" fillId="0" borderId="4" xfId="1" applyFont="1" applyBorder="1" applyAlignment="1">
      <alignment horizontal="left" vertical="center" wrapText="1"/>
    </xf>
    <xf numFmtId="0" fontId="71" fillId="0" borderId="4" xfId="0" applyFont="1" applyBorder="1" applyAlignment="1">
      <alignment horizontal="left" vertical="center" wrapText="1"/>
    </xf>
    <xf numFmtId="0" fontId="70" fillId="0" borderId="4" xfId="0" applyFont="1" applyBorder="1" applyAlignment="1">
      <alignment vertical="center" wrapText="1"/>
    </xf>
    <xf numFmtId="0" fontId="70" fillId="0" borderId="1" xfId="0" applyFont="1" applyBorder="1" applyAlignment="1">
      <alignment horizontal="left" vertical="center" wrapText="1"/>
    </xf>
    <xf numFmtId="0" fontId="4" fillId="0" borderId="0" xfId="2" applyAlignment="1">
      <alignment vertical="center"/>
    </xf>
    <xf numFmtId="0" fontId="73" fillId="0" borderId="2" xfId="0" applyFont="1" applyBorder="1" applyAlignment="1">
      <alignment horizontal="left" vertical="center" wrapText="1"/>
    </xf>
    <xf numFmtId="0" fontId="73" fillId="0" borderId="2" xfId="2" applyFont="1" applyBorder="1" applyAlignment="1">
      <alignment horizontal="left" vertical="center" wrapText="1"/>
    </xf>
    <xf numFmtId="0" fontId="73" fillId="0" borderId="2" xfId="0" applyFont="1" applyBorder="1" applyAlignment="1">
      <alignment horizontal="center" vertical="center" wrapText="1"/>
    </xf>
    <xf numFmtId="1" fontId="74" fillId="0" borderId="2" xfId="0" applyNumberFormat="1" applyFont="1" applyBorder="1" applyAlignment="1">
      <alignment horizontal="left" vertical="center" wrapText="1"/>
    </xf>
    <xf numFmtId="1" fontId="73" fillId="0" borderId="2" xfId="0" applyNumberFormat="1" applyFont="1" applyBorder="1" applyAlignment="1">
      <alignment horizontal="left" vertical="center" wrapText="1"/>
    </xf>
    <xf numFmtId="0" fontId="73" fillId="0" borderId="1" xfId="0" applyFont="1" applyBorder="1" applyAlignment="1">
      <alignment horizontal="left" vertical="center" wrapText="1"/>
    </xf>
    <xf numFmtId="1" fontId="75" fillId="0" borderId="2" xfId="0" applyNumberFormat="1" applyFont="1" applyBorder="1" applyAlignment="1">
      <alignment horizontal="left" vertical="center" wrapText="1"/>
    </xf>
    <xf numFmtId="0" fontId="73" fillId="0" borderId="4" xfId="0" applyFont="1" applyBorder="1" applyAlignment="1">
      <alignment horizontal="left" vertical="center" wrapText="1"/>
    </xf>
    <xf numFmtId="179" fontId="73" fillId="0" borderId="2" xfId="0" applyNumberFormat="1" applyFont="1" applyBorder="1" applyAlignment="1">
      <alignment horizontal="left" vertical="center" wrapText="1"/>
    </xf>
    <xf numFmtId="44" fontId="73" fillId="0" borderId="2" xfId="1" applyFont="1" applyBorder="1" applyAlignment="1">
      <alignment horizontal="left" vertical="center" wrapText="1"/>
    </xf>
    <xf numFmtId="0" fontId="74" fillId="0" borderId="2" xfId="0" applyFont="1" applyBorder="1" applyAlignment="1">
      <alignment horizontal="left" vertical="center" wrapText="1"/>
    </xf>
    <xf numFmtId="0" fontId="73" fillId="0" borderId="2" xfId="0" applyFont="1" applyBorder="1" applyAlignment="1">
      <alignment vertical="center" wrapText="1"/>
    </xf>
    <xf numFmtId="0" fontId="76" fillId="0" borderId="3" xfId="0" applyFont="1" applyBorder="1" applyAlignment="1">
      <alignment horizontal="left" vertical="top" wrapText="1"/>
    </xf>
    <xf numFmtId="0" fontId="22" fillId="0" borderId="21" xfId="0" applyFont="1" applyBorder="1" applyAlignment="1">
      <alignment horizontal="left" vertical="center" wrapText="1"/>
    </xf>
    <xf numFmtId="0" fontId="70" fillId="0" borderId="21" xfId="0" applyFont="1" applyBorder="1" applyAlignment="1">
      <alignment horizontal="left" vertical="center" wrapText="1"/>
    </xf>
    <xf numFmtId="0" fontId="67" fillId="0" borderId="22" xfId="0" applyFont="1" applyBorder="1" applyAlignment="1">
      <alignment horizontal="left" vertical="center" wrapText="1"/>
    </xf>
    <xf numFmtId="0" fontId="22" fillId="0" borderId="22" xfId="0" applyFont="1" applyBorder="1" applyAlignment="1">
      <alignment horizontal="left" vertical="center" wrapText="1"/>
    </xf>
    <xf numFmtId="0" fontId="70" fillId="0" borderId="22" xfId="0" applyFont="1" applyBorder="1" applyAlignment="1">
      <alignment horizontal="left" vertical="center" wrapText="1"/>
    </xf>
    <xf numFmtId="0" fontId="73" fillId="0" borderId="4" xfId="0" applyFont="1" applyBorder="1" applyAlignment="1">
      <alignment horizontal="center" vertical="center" wrapText="1"/>
    </xf>
    <xf numFmtId="1" fontId="74" fillId="0" borderId="4" xfId="0" applyNumberFormat="1" applyFont="1" applyBorder="1" applyAlignment="1">
      <alignment horizontal="left" vertical="center" wrapText="1"/>
    </xf>
    <xf numFmtId="1" fontId="73" fillId="0" borderId="4" xfId="0" applyNumberFormat="1" applyFont="1" applyBorder="1" applyAlignment="1">
      <alignment horizontal="left" vertical="center" wrapText="1"/>
    </xf>
    <xf numFmtId="0" fontId="73" fillId="0" borderId="8" xfId="0" applyFont="1" applyBorder="1" applyAlignment="1">
      <alignment horizontal="left" vertical="center" wrapText="1"/>
    </xf>
    <xf numFmtId="1" fontId="75" fillId="0" borderId="4" xfId="0" applyNumberFormat="1" applyFont="1" applyBorder="1" applyAlignment="1">
      <alignment horizontal="left" vertical="center" wrapText="1"/>
    </xf>
    <xf numFmtId="179" fontId="73" fillId="0" borderId="4" xfId="0" applyNumberFormat="1" applyFont="1" applyBorder="1" applyAlignment="1">
      <alignment horizontal="left" vertical="center" wrapText="1"/>
    </xf>
    <xf numFmtId="44" fontId="73" fillId="0" borderId="4" xfId="1" applyFont="1" applyBorder="1" applyAlignment="1">
      <alignment horizontal="left" vertical="center" wrapText="1"/>
    </xf>
    <xf numFmtId="0" fontId="74" fillId="0" borderId="4" xfId="0" applyFont="1" applyBorder="1" applyAlignment="1">
      <alignment horizontal="left" vertical="center" wrapText="1"/>
    </xf>
    <xf numFmtId="0" fontId="73" fillId="0" borderId="4" xfId="0" applyFont="1" applyBorder="1" applyAlignment="1">
      <alignment vertical="center" wrapText="1"/>
    </xf>
    <xf numFmtId="0" fontId="73" fillId="0" borderId="4" xfId="2" applyFont="1" applyBorder="1" applyAlignment="1">
      <alignment horizontal="left" vertical="center" wrapText="1"/>
    </xf>
    <xf numFmtId="0" fontId="22" fillId="3" borderId="0" xfId="0" applyFont="1" applyFill="1" applyAlignment="1">
      <alignment horizontal="left" vertical="center" wrapText="1"/>
    </xf>
    <xf numFmtId="177" fontId="2" fillId="25" borderId="0" xfId="1" applyNumberFormat="1" applyFont="1" applyFill="1" applyAlignment="1">
      <alignment horizontal="center" vertical="top" wrapText="1"/>
    </xf>
  </cellXfs>
  <cellStyles count="4">
    <cellStyle name="一般" xfId="0" builtinId="0"/>
    <cellStyle name="百分比" xfId="3" builtinId="5"/>
    <cellStyle name="貨幣" xfId="1" builtinId="4"/>
    <cellStyle name="超連結" xfId="2" builtinId="8"/>
  </cellStyles>
  <dxfs count="120">
    <dxf>
      <numFmt numFmtId="180" formatCode="&quot;$&quot;#,##0"/>
    </dxf>
    <dxf>
      <numFmt numFmtId="180" formatCode="&quot;$&quot;#,##0"/>
    </dxf>
    <dxf>
      <numFmt numFmtId="180" formatCode="&quot;$&quot;#,##0"/>
    </dxf>
    <dxf>
      <alignment wrapText="1"/>
    </dxf>
    <dxf>
      <alignment wrapText="1"/>
    </dxf>
    <dxf>
      <alignment wrapText="1"/>
    </dxf>
    <dxf>
      <alignment wrapText="1"/>
    </dxf>
    <dxf>
      <alignment wrapText="1"/>
    </dxf>
    <dxf>
      <alignment wrapText="1"/>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center"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center"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center"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center"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4" tint="-0.249977111117893"/>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numFmt numFmtId="179" formatCode="[$-409]d\-mmm\-yy;@"/>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numFmt numFmtId="0" formatCode="General"/>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rgb="FF0070C0"/>
        <name val="Calibri"/>
        <scheme val="minor"/>
      </font>
      <numFmt numFmtId="1" formatCode="0"/>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numFmt numFmtId="1" formatCode="0"/>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numFmt numFmtId="1" formatCode="0"/>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numFmt numFmtId="1" formatCode="0"/>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theme="4" tint="-0.249977111117893"/>
        <name val="Calibri"/>
        <scheme val="minor"/>
      </font>
      <numFmt numFmtId="1" formatCode="0"/>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center" vertical="center" textRotation="0" wrapText="1"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style="hair">
          <color auto="1"/>
        </left>
        <right style="hair">
          <color auto="1"/>
        </right>
        <top style="hair">
          <color auto="1"/>
        </top>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border outline="0">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dxf>
    <dxf>
      <border>
        <bottom style="medium">
          <color indexed="64"/>
        </bottom>
      </border>
    </dxf>
    <dxf>
      <font>
        <strike val="0"/>
        <outline val="0"/>
        <shadow val="0"/>
        <vertAlign val="baseline"/>
        <sz val="10"/>
        <color auto="1"/>
        <name val="Calibri"/>
        <scheme val="minor"/>
      </font>
      <alignment horizontal="center" vertical="center" textRotation="0" wrapText="1" indent="0" justifyLastLine="0" shrinkToFit="0" readingOrder="0"/>
      <border diagonalUp="0" diagonalDown="0" outline="0">
        <left style="medium">
          <color indexed="64"/>
        </left>
        <right style="medium">
          <color indexed="64"/>
        </right>
        <top/>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5B8EA"/>
      <color rgb="FFBA8CDC"/>
      <color rgb="FFF474D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pivotSource>
    <c:name>[2023Sample.xlsx]Sheet5!PivotTable5</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Sheet5!$B$4</c:f>
              <c:strCache>
                <c:ptCount val="1"/>
                <c:pt idx="0">
                  <c:v>合計</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Sheet5!$A$5:$A$27</c:f>
              <c:strCache>
                <c:ptCount val="22"/>
                <c:pt idx="0">
                  <c:v>Architectural Technology</c:v>
                </c:pt>
                <c:pt idx="1">
                  <c:v>Community Integration Through Co-operative Education</c:v>
                </c:pt>
                <c:pt idx="2">
                  <c:v>Computer programmer</c:v>
                </c:pt>
                <c:pt idx="3">
                  <c:v>Computer Programmer Analyst</c:v>
                </c:pt>
                <c:pt idx="4">
                  <c:v>CTL</c:v>
                </c:pt>
                <c:pt idx="5">
                  <c:v>Early Childhood Education</c:v>
                </c:pt>
                <c:pt idx="6">
                  <c:v>EETY</c:v>
                </c:pt>
                <c:pt idx="7">
                  <c:v>Electrical Engineering Technology</c:v>
                </c:pt>
                <c:pt idx="8">
                  <c:v>ENTY</c:v>
                </c:pt>
                <c:pt idx="9">
                  <c:v>Environmental technology</c:v>
                </c:pt>
                <c:pt idx="10">
                  <c:v>health Sciences </c:v>
                </c:pt>
                <c:pt idx="11">
                  <c:v>Interactive Media - Web Design</c:v>
                </c:pt>
                <c:pt idx="12">
                  <c:v>Liberal arts</c:v>
                </c:pt>
                <c:pt idx="13">
                  <c:v>Mechanical Engineering Technology</c:v>
                </c:pt>
                <c:pt idx="14">
                  <c:v>Mobile app development</c:v>
                </c:pt>
                <c:pt idx="15">
                  <c:v>N/A</c:v>
                </c:pt>
                <c:pt idx="16">
                  <c:v>Nursing</c:v>
                </c:pt>
                <c:pt idx="17">
                  <c:v>RAPP</c:v>
                </c:pt>
                <c:pt idx="18">
                  <c:v>Research and Innovation</c:v>
                </c:pt>
                <c:pt idx="19">
                  <c:v>Social Service worker</c:v>
                </c:pt>
                <c:pt idx="20">
                  <c:v>(空白)</c:v>
                </c:pt>
                <c:pt idx="21">
                  <c:v>Big Data Analytics</c:v>
                </c:pt>
              </c:strCache>
            </c:strRef>
          </c:cat>
          <c:val>
            <c:numRef>
              <c:f>Sheet5!$B$5:$B$27</c:f>
              <c:numCache>
                <c:formatCode>General</c:formatCode>
                <c:ptCount val="22"/>
                <c:pt idx="0">
                  <c:v>1</c:v>
                </c:pt>
                <c:pt idx="1">
                  <c:v>1</c:v>
                </c:pt>
                <c:pt idx="2">
                  <c:v>2</c:v>
                </c:pt>
                <c:pt idx="3">
                  <c:v>5</c:v>
                </c:pt>
                <c:pt idx="4">
                  <c:v>1</c:v>
                </c:pt>
                <c:pt idx="5">
                  <c:v>1</c:v>
                </c:pt>
                <c:pt idx="6">
                  <c:v>1</c:v>
                </c:pt>
                <c:pt idx="7">
                  <c:v>3</c:v>
                </c:pt>
                <c:pt idx="8">
                  <c:v>1</c:v>
                </c:pt>
                <c:pt idx="9">
                  <c:v>14</c:v>
                </c:pt>
                <c:pt idx="10">
                  <c:v>1</c:v>
                </c:pt>
                <c:pt idx="11">
                  <c:v>2</c:v>
                </c:pt>
                <c:pt idx="12">
                  <c:v>1</c:v>
                </c:pt>
                <c:pt idx="13">
                  <c:v>16</c:v>
                </c:pt>
                <c:pt idx="14">
                  <c:v>2</c:v>
                </c:pt>
                <c:pt idx="15">
                  <c:v>1</c:v>
                </c:pt>
                <c:pt idx="16">
                  <c:v>2</c:v>
                </c:pt>
                <c:pt idx="17">
                  <c:v>16</c:v>
                </c:pt>
                <c:pt idx="18">
                  <c:v>1</c:v>
                </c:pt>
                <c:pt idx="19">
                  <c:v>1</c:v>
                </c:pt>
                <c:pt idx="20">
                  <c:v>2</c:v>
                </c:pt>
                <c:pt idx="21">
                  <c:v>83</c:v>
                </c:pt>
              </c:numCache>
            </c:numRef>
          </c:val>
          <c:extLst>
            <c:ext xmlns:c16="http://schemas.microsoft.com/office/drawing/2014/chart" uri="{C3380CC4-5D6E-409C-BE32-E72D297353CC}">
              <c16:uniqueId val="{00000001-5C92-42BF-B1F8-A45E5163B4B2}"/>
            </c:ext>
          </c:extLst>
        </c:ser>
        <c:dLbls>
          <c:showLegendKey val="0"/>
          <c:showVal val="0"/>
          <c:showCatName val="0"/>
          <c:showSerName val="0"/>
          <c:showPercent val="0"/>
          <c:showBubbleSize val="0"/>
        </c:dLbls>
        <c:gapWidth val="219"/>
        <c:axId val="2084212831"/>
        <c:axId val="2084075167"/>
      </c:barChart>
      <c:catAx>
        <c:axId val="2084212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2084075167"/>
        <c:crosses val="autoZero"/>
        <c:auto val="1"/>
        <c:lblAlgn val="ctr"/>
        <c:lblOffset val="100"/>
        <c:noMultiLvlLbl val="0"/>
      </c:catAx>
      <c:valAx>
        <c:axId val="2084075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208421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R&amp;I</a:t>
            </a:r>
            <a:r>
              <a:rPr lang="en-US" baseline="0"/>
              <a:t> Funding: 2020/21 YTD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barChart>
        <c:barDir val="bar"/>
        <c:grouping val="stacked"/>
        <c:varyColors val="0"/>
        <c:ser>
          <c:idx val="0"/>
          <c:order val="0"/>
          <c:tx>
            <c:strRef>
              <c:f>'Proposals Pivot'!$A$36</c:f>
              <c:strCache>
                <c:ptCount val="1"/>
                <c:pt idx="0">
                  <c:v>Grant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'Proposals Pivot'!$B$35:$D$35</c:f>
              <c:strCache>
                <c:ptCount val="3"/>
                <c:pt idx="0">
                  <c:v>OCI</c:v>
                </c:pt>
                <c:pt idx="1">
                  <c:v>CFI</c:v>
                </c:pt>
                <c:pt idx="2">
                  <c:v>NSERC</c:v>
                </c:pt>
              </c:strCache>
            </c:strRef>
          </c:cat>
          <c:val>
            <c:numRef>
              <c:f>'Proposals Pivot'!$B$36:$D$36</c:f>
              <c:numCache>
                <c:formatCode>"$"#,##0</c:formatCode>
                <c:ptCount val="3"/>
                <c:pt idx="0">
                  <c:v>175000</c:v>
                </c:pt>
                <c:pt idx="1">
                  <c:v>33476</c:v>
                </c:pt>
                <c:pt idx="2">
                  <c:v>218234</c:v>
                </c:pt>
              </c:numCache>
            </c:numRef>
          </c:val>
          <c:extLst>
            <c:ext xmlns:c16="http://schemas.microsoft.com/office/drawing/2014/chart" uri="{C3380CC4-5D6E-409C-BE32-E72D297353CC}">
              <c16:uniqueId val="{00000000-5F2F-4AA4-B5D6-8B4F9A435C7D}"/>
            </c:ext>
          </c:extLst>
        </c:ser>
        <c:ser>
          <c:idx val="1"/>
          <c:order val="1"/>
          <c:tx>
            <c:strRef>
              <c:f>'Proposals Pivot'!$A$37</c:f>
              <c:strCache>
                <c:ptCount val="1"/>
                <c:pt idx="0">
                  <c:v>Industry Cash Contribution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'Proposals Pivot'!$B$35:$D$35</c:f>
              <c:strCache>
                <c:ptCount val="3"/>
                <c:pt idx="0">
                  <c:v>OCI</c:v>
                </c:pt>
                <c:pt idx="1">
                  <c:v>CFI</c:v>
                </c:pt>
                <c:pt idx="2">
                  <c:v>NSERC</c:v>
                </c:pt>
              </c:strCache>
            </c:strRef>
          </c:cat>
          <c:val>
            <c:numRef>
              <c:f>'Proposals Pivot'!$B$37:$D$37</c:f>
              <c:numCache>
                <c:formatCode>"$"#,##0</c:formatCode>
                <c:ptCount val="3"/>
                <c:pt idx="0">
                  <c:v>62500</c:v>
                </c:pt>
              </c:numCache>
            </c:numRef>
          </c:val>
          <c:extLst>
            <c:ext xmlns:c16="http://schemas.microsoft.com/office/drawing/2014/chart" uri="{C3380CC4-5D6E-409C-BE32-E72D297353CC}">
              <c16:uniqueId val="{00000001-5F2F-4AA4-B5D6-8B4F9A435C7D}"/>
            </c:ext>
          </c:extLst>
        </c:ser>
        <c:dLbls>
          <c:showLegendKey val="0"/>
          <c:showVal val="0"/>
          <c:showCatName val="0"/>
          <c:showSerName val="0"/>
          <c:showPercent val="0"/>
          <c:showBubbleSize val="0"/>
        </c:dLbls>
        <c:gapWidth val="150"/>
        <c:overlap val="100"/>
        <c:axId val="1787470368"/>
        <c:axId val="1866685696"/>
      </c:barChart>
      <c:catAx>
        <c:axId val="1787470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866685696"/>
        <c:crosses val="autoZero"/>
        <c:auto val="1"/>
        <c:lblAlgn val="ctr"/>
        <c:lblOffset val="100"/>
        <c:noMultiLvlLbl val="0"/>
      </c:catAx>
      <c:valAx>
        <c:axId val="18666856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787470368"/>
        <c:crosses val="autoZero"/>
        <c:crossBetween val="between"/>
      </c:valAx>
      <c:spPr>
        <a:noFill/>
        <a:ln>
          <a:noFill/>
        </a:ln>
        <a:effectLst/>
      </c:spPr>
    </c:plotArea>
    <c:legend>
      <c:legendPos val="b"/>
      <c:layout>
        <c:manualLayout>
          <c:xMode val="edge"/>
          <c:yMode val="edge"/>
          <c:x val="0.24644685039370079"/>
          <c:y val="0.89409667541557303"/>
          <c:w val="0.53210608048993879"/>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85725</xdr:colOff>
      <xdr:row>6</xdr:row>
      <xdr:rowOff>142875</xdr:rowOff>
    </xdr:from>
    <xdr:to>
      <xdr:col>11</xdr:col>
      <xdr:colOff>390525</xdr:colOff>
      <xdr:row>27</xdr:row>
      <xdr:rowOff>66675</xdr:rowOff>
    </xdr:to>
    <xdr:graphicFrame macro="">
      <xdr:nvGraphicFramePr>
        <xdr:cNvPr id="2" name="Chart 1">
          <a:extLst>
            <a:ext uri="{FF2B5EF4-FFF2-40B4-BE49-F238E27FC236}">
              <a16:creationId xmlns:a16="http://schemas.microsoft.com/office/drawing/2014/main" id="{9BEED948-6E95-4AF9-8CEC-7C0F2D504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211434</xdr:colOff>
      <xdr:row>0</xdr:row>
      <xdr:rowOff>0</xdr:rowOff>
    </xdr:from>
    <xdr:to>
      <xdr:col>15</xdr:col>
      <xdr:colOff>284459</xdr:colOff>
      <xdr:row>948</xdr:row>
      <xdr:rowOff>76785</xdr:rowOff>
    </xdr:to>
    <xdr:pic>
      <xdr:nvPicPr>
        <xdr:cNvPr id="2" name="Picture 1" descr="http://www.esourcecanada.com/images/spacer.gif">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01681" y="0"/>
          <a:ext cx="73025" cy="368343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0</xdr:colOff>
      <xdr:row>4</xdr:row>
      <xdr:rowOff>0</xdr:rowOff>
    </xdr:from>
    <xdr:ext cx="57150" cy="57150"/>
    <xdr:pic>
      <xdr:nvPicPr>
        <xdr:cNvPr id="3" name="Picture 2" descr="http://www.esourcecanada.com/images/spacer.gif">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25517475"/>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xdr:col>
      <xdr:colOff>2562442</xdr:colOff>
      <xdr:row>4</xdr:row>
      <xdr:rowOff>219808</xdr:rowOff>
    </xdr:from>
    <xdr:to>
      <xdr:col>3</xdr:col>
      <xdr:colOff>71875</xdr:colOff>
      <xdr:row>952</xdr:row>
      <xdr:rowOff>258048</xdr:rowOff>
    </xdr:to>
    <xdr:pic>
      <xdr:nvPicPr>
        <xdr:cNvPr id="4" name="Picture 3" descr="http://www.esourcecanada.com/images/spacer.gif">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35717" y="1760555"/>
          <a:ext cx="88510" cy="3662137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0</xdr:colOff>
      <xdr:row>4</xdr:row>
      <xdr:rowOff>0</xdr:rowOff>
    </xdr:from>
    <xdr:ext cx="57150" cy="57150"/>
    <xdr:pic>
      <xdr:nvPicPr>
        <xdr:cNvPr id="5" name="Picture 4" descr="http://www.esourcecanada.com/images/spacer.gif">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25517475"/>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6" name="Picture 5" descr="http://www.esourcecanada.com/images/spacer.gif">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58007250"/>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7" name="Picture 6" descr="http://www.esourcecanada.com/images/spacer.gif">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58007250"/>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8" name="Picture 7" descr="http://www.esourcecanada.com/images/spacer.gif">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83105625"/>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9" name="Picture 8" descr="http://www.esourcecanada.com/images/spacer.gif">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83105625"/>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0" name="Picture 9" descr="http://www.esourcecanada.com/images/spacer.gif">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83286600"/>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1" name="Picture 10" descr="http://www.esourcecanada.com/images/spacer.gif">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83286600"/>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2" name="Picture 11" descr="http://www.esourcecanada.com/images/spacer.gif">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89782650"/>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331</xdr:row>
      <xdr:rowOff>296333</xdr:rowOff>
    </xdr:from>
    <xdr:ext cx="57150" cy="57150"/>
    <xdr:pic>
      <xdr:nvPicPr>
        <xdr:cNvPr id="13" name="Picture 12" descr="http://www.esourcecanada.com/images/spacer.gif">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4733" y="2032000"/>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4" name="Picture 13" descr="http://www.esourcecanada.com/images/spacer.gif">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5" name="Picture 14" descr="http://www.esourcecanada.com/images/spacer.gif">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6" name="Picture 15" descr="http://www.esourcecanada.com/images/spacer.gif">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 name="Picture 16" descr="http://www.esourcecanada.com/images/spacer.gif">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 name="Picture 17" descr="http://www.esourcecanada.com/images/spacer.gif">
          <a:extLst>
            <a:ext uri="{FF2B5EF4-FFF2-40B4-BE49-F238E27FC236}">
              <a16:creationId xmlns:a16="http://schemas.microsoft.com/office/drawing/2014/main" id="{00000000-0008-0000-0100-00001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 name="Picture 18" descr="http://www.esourcecanada.com/images/spacer.gif">
          <a:extLst>
            <a:ext uri="{FF2B5EF4-FFF2-40B4-BE49-F238E27FC236}">
              <a16:creationId xmlns:a16="http://schemas.microsoft.com/office/drawing/2014/main" id="{00000000-0008-0000-01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 name="Picture 19" descr="http://www.esourcecanada.com/images/spacer.gif">
          <a:extLst>
            <a:ext uri="{FF2B5EF4-FFF2-40B4-BE49-F238E27FC236}">
              <a16:creationId xmlns:a16="http://schemas.microsoft.com/office/drawing/2014/main" id="{00000000-0008-0000-0100-00001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1" name="Picture 20" descr="http://www.esourcecanada.com/images/spacer.gif">
          <a:extLst>
            <a:ext uri="{FF2B5EF4-FFF2-40B4-BE49-F238E27FC236}">
              <a16:creationId xmlns:a16="http://schemas.microsoft.com/office/drawing/2014/main" id="{00000000-0008-0000-0100-00001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 name="Picture 21" descr="http://www.esourcecanada.com/images/spacer.gif">
          <a:extLst>
            <a:ext uri="{FF2B5EF4-FFF2-40B4-BE49-F238E27FC236}">
              <a16:creationId xmlns:a16="http://schemas.microsoft.com/office/drawing/2014/main" id="{00000000-0008-0000-0100-00001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 name="Picture 22" descr="http://www.esourcecanada.com/images/spacer.gif">
          <a:extLst>
            <a:ext uri="{FF2B5EF4-FFF2-40B4-BE49-F238E27FC236}">
              <a16:creationId xmlns:a16="http://schemas.microsoft.com/office/drawing/2014/main" id="{00000000-0008-0000-0100-00001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 name="Picture 23" descr="http://www.esourcecanada.com/images/spacer.gif">
          <a:extLst>
            <a:ext uri="{FF2B5EF4-FFF2-40B4-BE49-F238E27FC236}">
              <a16:creationId xmlns:a16="http://schemas.microsoft.com/office/drawing/2014/main" id="{00000000-0008-0000-01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 name="Picture 24" descr="http://www.esourcecanada.com/images/spacer.gif">
          <a:extLst>
            <a:ext uri="{FF2B5EF4-FFF2-40B4-BE49-F238E27FC236}">
              <a16:creationId xmlns:a16="http://schemas.microsoft.com/office/drawing/2014/main" id="{00000000-0008-0000-01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6" name="Picture 25" descr="http://www.esourcecanada.com/images/spacer.gif">
          <a:extLst>
            <a:ext uri="{FF2B5EF4-FFF2-40B4-BE49-F238E27FC236}">
              <a16:creationId xmlns:a16="http://schemas.microsoft.com/office/drawing/2014/main" id="{00000000-0008-0000-01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7" name="Picture 26" descr="http://www.esourcecanada.com/images/spacer.gif">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 name="Picture 27" descr="http://www.esourcecanada.com/images/spacer.gif">
          <a:extLst>
            <a:ext uri="{FF2B5EF4-FFF2-40B4-BE49-F238E27FC236}">
              <a16:creationId xmlns:a16="http://schemas.microsoft.com/office/drawing/2014/main" id="{00000000-0008-0000-0100-00001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 name="Picture 28" descr="http://www.esourcecanada.com/images/spacer.gif">
          <a:extLst>
            <a:ext uri="{FF2B5EF4-FFF2-40B4-BE49-F238E27FC236}">
              <a16:creationId xmlns:a16="http://schemas.microsoft.com/office/drawing/2014/main" id="{00000000-0008-0000-0100-00001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 name="Picture 29" descr="http://www.esourcecanada.com/images/spacer.gif">
          <a:extLst>
            <a:ext uri="{FF2B5EF4-FFF2-40B4-BE49-F238E27FC236}">
              <a16:creationId xmlns:a16="http://schemas.microsoft.com/office/drawing/2014/main" id="{00000000-0008-0000-0100-00001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 name="Picture 30" descr="http://www.esourcecanada.com/images/spacer.gif">
          <a:extLst>
            <a:ext uri="{FF2B5EF4-FFF2-40B4-BE49-F238E27FC236}">
              <a16:creationId xmlns:a16="http://schemas.microsoft.com/office/drawing/2014/main" id="{00000000-0008-0000-0100-00001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2" name="Picture 31" descr="http://www.esourcecanada.com/images/spacer.gif">
          <a:extLst>
            <a:ext uri="{FF2B5EF4-FFF2-40B4-BE49-F238E27FC236}">
              <a16:creationId xmlns:a16="http://schemas.microsoft.com/office/drawing/2014/main" id="{00000000-0008-0000-0100-00002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3" name="Picture 32" descr="http://www.esourcecanada.com/images/spacer.gif">
          <a:extLst>
            <a:ext uri="{FF2B5EF4-FFF2-40B4-BE49-F238E27FC236}">
              <a16:creationId xmlns:a16="http://schemas.microsoft.com/office/drawing/2014/main" id="{00000000-0008-0000-0100-00002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4" name="Picture 33" descr="http://www.esourcecanada.com/images/spacer.gif">
          <a:extLst>
            <a:ext uri="{FF2B5EF4-FFF2-40B4-BE49-F238E27FC236}">
              <a16:creationId xmlns:a16="http://schemas.microsoft.com/office/drawing/2014/main" id="{00000000-0008-0000-0100-00002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5" name="Picture 34" descr="http://www.esourcecanada.com/images/spacer.gif">
          <a:extLst>
            <a:ext uri="{FF2B5EF4-FFF2-40B4-BE49-F238E27FC236}">
              <a16:creationId xmlns:a16="http://schemas.microsoft.com/office/drawing/2014/main" id="{00000000-0008-0000-0100-00002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6" name="Picture 35" descr="http://www.esourcecanada.com/images/spacer.gif">
          <a:extLst>
            <a:ext uri="{FF2B5EF4-FFF2-40B4-BE49-F238E27FC236}">
              <a16:creationId xmlns:a16="http://schemas.microsoft.com/office/drawing/2014/main" id="{00000000-0008-0000-0100-00002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7" name="Picture 36" descr="http://www.esourcecanada.com/images/spacer.gif">
          <a:extLst>
            <a:ext uri="{FF2B5EF4-FFF2-40B4-BE49-F238E27FC236}">
              <a16:creationId xmlns:a16="http://schemas.microsoft.com/office/drawing/2014/main" id="{00000000-0008-0000-0100-00002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8" name="Picture 37" descr="http://www.esourcecanada.com/images/spacer.gif">
          <a:extLst>
            <a:ext uri="{FF2B5EF4-FFF2-40B4-BE49-F238E27FC236}">
              <a16:creationId xmlns:a16="http://schemas.microsoft.com/office/drawing/2014/main" id="{00000000-0008-0000-0100-00002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9" name="Picture 38" descr="http://www.esourcecanada.com/images/spacer.gif">
          <a:extLst>
            <a:ext uri="{FF2B5EF4-FFF2-40B4-BE49-F238E27FC236}">
              <a16:creationId xmlns:a16="http://schemas.microsoft.com/office/drawing/2014/main" id="{00000000-0008-0000-0100-00002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40" name="Picture 39" descr="http://www.esourcecanada.com/images/spacer.gif">
          <a:extLst>
            <a:ext uri="{FF2B5EF4-FFF2-40B4-BE49-F238E27FC236}">
              <a16:creationId xmlns:a16="http://schemas.microsoft.com/office/drawing/2014/main" id="{00000000-0008-0000-0100-00002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41" name="Picture 40" descr="http://www.esourcecanada.com/images/spacer.gif">
          <a:extLst>
            <a:ext uri="{FF2B5EF4-FFF2-40B4-BE49-F238E27FC236}">
              <a16:creationId xmlns:a16="http://schemas.microsoft.com/office/drawing/2014/main" id="{00000000-0008-0000-0100-00002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42" name="Picture 41" descr="http://www.esourcecanada.com/images/spacer.gif">
          <a:extLst>
            <a:ext uri="{FF2B5EF4-FFF2-40B4-BE49-F238E27FC236}">
              <a16:creationId xmlns:a16="http://schemas.microsoft.com/office/drawing/2014/main" id="{00000000-0008-0000-0100-00002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43" name="Picture 42" descr="http://www.esourcecanada.com/images/spacer.gif">
          <a:extLst>
            <a:ext uri="{FF2B5EF4-FFF2-40B4-BE49-F238E27FC236}">
              <a16:creationId xmlns:a16="http://schemas.microsoft.com/office/drawing/2014/main" id="{00000000-0008-0000-0100-00002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44" name="Picture 43" descr="http://www.esourcecanada.com/images/spacer.gif">
          <a:extLst>
            <a:ext uri="{FF2B5EF4-FFF2-40B4-BE49-F238E27FC236}">
              <a16:creationId xmlns:a16="http://schemas.microsoft.com/office/drawing/2014/main" id="{00000000-0008-0000-0100-00002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45" name="Picture 44" descr="http://www.esourcecanada.com/images/spacer.gif">
          <a:extLst>
            <a:ext uri="{FF2B5EF4-FFF2-40B4-BE49-F238E27FC236}">
              <a16:creationId xmlns:a16="http://schemas.microsoft.com/office/drawing/2014/main" id="{00000000-0008-0000-0100-00002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46" name="Picture 45" descr="http://www.esourcecanada.com/images/spacer.gif">
          <a:extLst>
            <a:ext uri="{FF2B5EF4-FFF2-40B4-BE49-F238E27FC236}">
              <a16:creationId xmlns:a16="http://schemas.microsoft.com/office/drawing/2014/main" id="{00000000-0008-0000-0100-00002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51</xdr:row>
      <xdr:rowOff>0</xdr:rowOff>
    </xdr:from>
    <xdr:ext cx="57150" cy="57150"/>
    <xdr:pic>
      <xdr:nvPicPr>
        <xdr:cNvPr id="47" name="Picture 46" descr="http://www.esourcecanada.com/images/spacer.gif">
          <a:extLst>
            <a:ext uri="{FF2B5EF4-FFF2-40B4-BE49-F238E27FC236}">
              <a16:creationId xmlns:a16="http://schemas.microsoft.com/office/drawing/2014/main" id="{00000000-0008-0000-0100-00002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51</xdr:row>
      <xdr:rowOff>0</xdr:rowOff>
    </xdr:from>
    <xdr:ext cx="57150" cy="57150"/>
    <xdr:pic>
      <xdr:nvPicPr>
        <xdr:cNvPr id="48" name="Picture 47" descr="http://www.esourcecanada.com/images/spacer.gif">
          <a:extLst>
            <a:ext uri="{FF2B5EF4-FFF2-40B4-BE49-F238E27FC236}">
              <a16:creationId xmlns:a16="http://schemas.microsoft.com/office/drawing/2014/main" id="{00000000-0008-0000-0100-00003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49" name="Picture 48" descr="http://www.esourcecanada.com/images/spacer.gif">
          <a:extLst>
            <a:ext uri="{FF2B5EF4-FFF2-40B4-BE49-F238E27FC236}">
              <a16:creationId xmlns:a16="http://schemas.microsoft.com/office/drawing/2014/main" id="{00000000-0008-0000-0100-00003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51</xdr:row>
      <xdr:rowOff>0</xdr:rowOff>
    </xdr:from>
    <xdr:ext cx="57150" cy="57150"/>
    <xdr:pic>
      <xdr:nvPicPr>
        <xdr:cNvPr id="50" name="Picture 49" descr="http://www.esourcecanada.com/images/spacer.gif">
          <a:extLst>
            <a:ext uri="{FF2B5EF4-FFF2-40B4-BE49-F238E27FC236}">
              <a16:creationId xmlns:a16="http://schemas.microsoft.com/office/drawing/2014/main" id="{00000000-0008-0000-0100-00003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51" name="Picture 50" descr="http://www.esourcecanada.com/images/spacer.gif">
          <a:extLst>
            <a:ext uri="{FF2B5EF4-FFF2-40B4-BE49-F238E27FC236}">
              <a16:creationId xmlns:a16="http://schemas.microsoft.com/office/drawing/2014/main" id="{00000000-0008-0000-0100-00003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2" name="Picture 51" descr="http://www.esourcecanada.com/images/spacer.gif">
          <a:extLst>
            <a:ext uri="{FF2B5EF4-FFF2-40B4-BE49-F238E27FC236}">
              <a16:creationId xmlns:a16="http://schemas.microsoft.com/office/drawing/2014/main" id="{00000000-0008-0000-0100-00003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3" name="Picture 52" descr="http://www.esourcecanada.com/images/spacer.gif">
          <a:extLst>
            <a:ext uri="{FF2B5EF4-FFF2-40B4-BE49-F238E27FC236}">
              <a16:creationId xmlns:a16="http://schemas.microsoft.com/office/drawing/2014/main" id="{00000000-0008-0000-0100-00003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54" name="Picture 53" descr="http://www.esourcecanada.com/images/spacer.gif">
          <a:extLst>
            <a:ext uri="{FF2B5EF4-FFF2-40B4-BE49-F238E27FC236}">
              <a16:creationId xmlns:a16="http://schemas.microsoft.com/office/drawing/2014/main" id="{00000000-0008-0000-0100-00003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5" name="Picture 54" descr="http://www.esourcecanada.com/images/spacer.gif">
          <a:extLst>
            <a:ext uri="{FF2B5EF4-FFF2-40B4-BE49-F238E27FC236}">
              <a16:creationId xmlns:a16="http://schemas.microsoft.com/office/drawing/2014/main" id="{00000000-0008-0000-0100-00003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56" name="Picture 55" descr="http://www.esourcecanada.com/images/spacer.gif">
          <a:extLst>
            <a:ext uri="{FF2B5EF4-FFF2-40B4-BE49-F238E27FC236}">
              <a16:creationId xmlns:a16="http://schemas.microsoft.com/office/drawing/2014/main" id="{00000000-0008-0000-0100-00003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69215" cy="69215"/>
    <xdr:pic>
      <xdr:nvPicPr>
        <xdr:cNvPr id="57" name="Picture 56" descr="http://www.esourcecanada.com/images/spacer.gif">
          <a:extLst>
            <a:ext uri="{FF2B5EF4-FFF2-40B4-BE49-F238E27FC236}">
              <a16:creationId xmlns:a16="http://schemas.microsoft.com/office/drawing/2014/main" id="{95E2D1A2-C9C4-4FD9-B84E-30B610C18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58" name="Picture 57" descr="http://www.esourcecanada.com/images/spacer.gif">
          <a:extLst>
            <a:ext uri="{FF2B5EF4-FFF2-40B4-BE49-F238E27FC236}">
              <a16:creationId xmlns:a16="http://schemas.microsoft.com/office/drawing/2014/main" id="{68EB9EDC-6747-4C8F-A5C3-350D1D2271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69215" cy="69215"/>
    <xdr:pic>
      <xdr:nvPicPr>
        <xdr:cNvPr id="59" name="Picture 58" descr="http://www.esourcecanada.com/images/spacer.gif">
          <a:extLst>
            <a:ext uri="{FF2B5EF4-FFF2-40B4-BE49-F238E27FC236}">
              <a16:creationId xmlns:a16="http://schemas.microsoft.com/office/drawing/2014/main" id="{AAB25039-A269-488F-B9C5-8B92243C80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0" name="Picture 59" descr="http://www.esourcecanada.com/images/spacer.gif">
          <a:extLst>
            <a:ext uri="{FF2B5EF4-FFF2-40B4-BE49-F238E27FC236}">
              <a16:creationId xmlns:a16="http://schemas.microsoft.com/office/drawing/2014/main" id="{B1813A3C-598E-440E-AF04-8C6846A1B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1" name="Picture 60" descr="http://www.esourcecanada.com/images/spacer.gif">
          <a:extLst>
            <a:ext uri="{FF2B5EF4-FFF2-40B4-BE49-F238E27FC236}">
              <a16:creationId xmlns:a16="http://schemas.microsoft.com/office/drawing/2014/main" id="{B5D5716C-8595-4D12-94B4-A9844B0EC4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2" name="Picture 61" descr="http://www.esourcecanada.com/images/spacer.gif">
          <a:extLst>
            <a:ext uri="{FF2B5EF4-FFF2-40B4-BE49-F238E27FC236}">
              <a16:creationId xmlns:a16="http://schemas.microsoft.com/office/drawing/2014/main" id="{6860F117-03D6-4292-91F1-48A6146250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3" name="Picture 62" descr="http://www.esourcecanada.com/images/spacer.gif">
          <a:extLst>
            <a:ext uri="{FF2B5EF4-FFF2-40B4-BE49-F238E27FC236}">
              <a16:creationId xmlns:a16="http://schemas.microsoft.com/office/drawing/2014/main" id="{6C51D3A3-7EBC-4A4E-A239-7EE89D9BD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4" name="Picture 63" descr="http://www.esourcecanada.com/images/spacer.gif">
          <a:extLst>
            <a:ext uri="{FF2B5EF4-FFF2-40B4-BE49-F238E27FC236}">
              <a16:creationId xmlns:a16="http://schemas.microsoft.com/office/drawing/2014/main" id="{1A3A3099-8CD5-4688-ACC8-AD1C6DBB1D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5" name="Picture 64" descr="http://www.esourcecanada.com/images/spacer.gif">
          <a:extLst>
            <a:ext uri="{FF2B5EF4-FFF2-40B4-BE49-F238E27FC236}">
              <a16:creationId xmlns:a16="http://schemas.microsoft.com/office/drawing/2014/main" id="{543E8046-2EDA-47D3-9A44-35F163C97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6" name="Picture 65" descr="http://www.esourcecanada.com/images/spacer.gif">
          <a:extLst>
            <a:ext uri="{FF2B5EF4-FFF2-40B4-BE49-F238E27FC236}">
              <a16:creationId xmlns:a16="http://schemas.microsoft.com/office/drawing/2014/main" id="{868F9DD3-D8E4-46AE-84C2-073D45CA90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7" name="Picture 66" descr="http://www.esourcecanada.com/images/spacer.gif">
          <a:extLst>
            <a:ext uri="{FF2B5EF4-FFF2-40B4-BE49-F238E27FC236}">
              <a16:creationId xmlns:a16="http://schemas.microsoft.com/office/drawing/2014/main" id="{C16DF04B-AAAE-4D72-9F16-78F3EEC4CA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8" name="Picture 67" descr="http://www.esourcecanada.com/images/spacer.gif">
          <a:extLst>
            <a:ext uri="{FF2B5EF4-FFF2-40B4-BE49-F238E27FC236}">
              <a16:creationId xmlns:a16="http://schemas.microsoft.com/office/drawing/2014/main" id="{178C3D8A-C5D1-4DE1-9284-00E75DD07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9" name="Picture 68" descr="http://www.esourcecanada.com/images/spacer.gif">
          <a:extLst>
            <a:ext uri="{FF2B5EF4-FFF2-40B4-BE49-F238E27FC236}">
              <a16:creationId xmlns:a16="http://schemas.microsoft.com/office/drawing/2014/main" id="{F1FCB636-CB65-4299-A80A-B7E9D9F4AD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0" name="Picture 69" descr="http://www.esourcecanada.com/images/spacer.gif">
          <a:extLst>
            <a:ext uri="{FF2B5EF4-FFF2-40B4-BE49-F238E27FC236}">
              <a16:creationId xmlns:a16="http://schemas.microsoft.com/office/drawing/2014/main" id="{AF8E7C39-3EC9-4C26-A0B2-419EB66CC7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1" name="Picture 70" descr="http://www.esourcecanada.com/images/spacer.gif">
          <a:extLst>
            <a:ext uri="{FF2B5EF4-FFF2-40B4-BE49-F238E27FC236}">
              <a16:creationId xmlns:a16="http://schemas.microsoft.com/office/drawing/2014/main" id="{8C5C0F24-89D7-47B7-BB79-FE60BA36E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2" name="Picture 71" descr="http://www.esourcecanada.com/images/spacer.gif">
          <a:extLst>
            <a:ext uri="{FF2B5EF4-FFF2-40B4-BE49-F238E27FC236}">
              <a16:creationId xmlns:a16="http://schemas.microsoft.com/office/drawing/2014/main" id="{33B56188-6599-46CF-B62E-5C4C387C9F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3" name="Picture 72" descr="http://www.esourcecanada.com/images/spacer.gif">
          <a:extLst>
            <a:ext uri="{FF2B5EF4-FFF2-40B4-BE49-F238E27FC236}">
              <a16:creationId xmlns:a16="http://schemas.microsoft.com/office/drawing/2014/main" id="{4DD252A4-7940-4387-83E4-464D04000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4" name="Picture 73" descr="http://www.esourcecanada.com/images/spacer.gif">
          <a:extLst>
            <a:ext uri="{FF2B5EF4-FFF2-40B4-BE49-F238E27FC236}">
              <a16:creationId xmlns:a16="http://schemas.microsoft.com/office/drawing/2014/main" id="{4C5202B6-9224-4DF0-8E7E-578107AF6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5" name="Picture 74" descr="http://www.esourcecanada.com/images/spacer.gif">
          <a:extLst>
            <a:ext uri="{FF2B5EF4-FFF2-40B4-BE49-F238E27FC236}">
              <a16:creationId xmlns:a16="http://schemas.microsoft.com/office/drawing/2014/main" id="{154537A6-3322-40BC-ACF4-7EFE308AB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6" name="Picture 75" descr="http://www.esourcecanada.com/images/spacer.gif">
          <a:extLst>
            <a:ext uri="{FF2B5EF4-FFF2-40B4-BE49-F238E27FC236}">
              <a16:creationId xmlns:a16="http://schemas.microsoft.com/office/drawing/2014/main" id="{B79B7C54-9688-45F4-863E-1812DCFDF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7" name="Picture 76" descr="http://www.esourcecanada.com/images/spacer.gif">
          <a:extLst>
            <a:ext uri="{FF2B5EF4-FFF2-40B4-BE49-F238E27FC236}">
              <a16:creationId xmlns:a16="http://schemas.microsoft.com/office/drawing/2014/main" id="{3CCA00E9-6E30-4DD5-887E-1302C76A03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8" name="Picture 77" descr="http://www.esourcecanada.com/images/spacer.gif">
          <a:extLst>
            <a:ext uri="{FF2B5EF4-FFF2-40B4-BE49-F238E27FC236}">
              <a16:creationId xmlns:a16="http://schemas.microsoft.com/office/drawing/2014/main" id="{20857437-4756-434C-A290-768EF375AA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9" name="Picture 78" descr="http://www.esourcecanada.com/images/spacer.gif">
          <a:extLst>
            <a:ext uri="{FF2B5EF4-FFF2-40B4-BE49-F238E27FC236}">
              <a16:creationId xmlns:a16="http://schemas.microsoft.com/office/drawing/2014/main" id="{D4F2CBCF-9590-4292-B5C4-E3539D8E37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0" name="Picture 79" descr="http://www.esourcecanada.com/images/spacer.gif">
          <a:extLst>
            <a:ext uri="{FF2B5EF4-FFF2-40B4-BE49-F238E27FC236}">
              <a16:creationId xmlns:a16="http://schemas.microsoft.com/office/drawing/2014/main" id="{396A5E71-40F6-4C12-BF8B-FB67273C2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1" name="Picture 80" descr="http://www.esourcecanada.com/images/spacer.gif">
          <a:extLst>
            <a:ext uri="{FF2B5EF4-FFF2-40B4-BE49-F238E27FC236}">
              <a16:creationId xmlns:a16="http://schemas.microsoft.com/office/drawing/2014/main" id="{8EC20D55-FEF2-4F0F-AEFC-E4649CAA0F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2" name="Picture 81" descr="http://www.esourcecanada.com/images/spacer.gif">
          <a:extLst>
            <a:ext uri="{FF2B5EF4-FFF2-40B4-BE49-F238E27FC236}">
              <a16:creationId xmlns:a16="http://schemas.microsoft.com/office/drawing/2014/main" id="{3F71D0EF-EEB7-4C7E-BA69-8CD06337C3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3" name="Picture 82" descr="http://www.esourcecanada.com/images/spacer.gif">
          <a:extLst>
            <a:ext uri="{FF2B5EF4-FFF2-40B4-BE49-F238E27FC236}">
              <a16:creationId xmlns:a16="http://schemas.microsoft.com/office/drawing/2014/main" id="{169ECE5F-14EE-4230-AD74-C3948FD2E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4" name="Picture 83" descr="http://www.esourcecanada.com/images/spacer.gif">
          <a:extLst>
            <a:ext uri="{FF2B5EF4-FFF2-40B4-BE49-F238E27FC236}">
              <a16:creationId xmlns:a16="http://schemas.microsoft.com/office/drawing/2014/main" id="{6E0B628E-8715-43DA-B890-D1D7E08529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5" name="Picture 84" descr="http://www.esourcecanada.com/images/spacer.gif">
          <a:extLst>
            <a:ext uri="{FF2B5EF4-FFF2-40B4-BE49-F238E27FC236}">
              <a16:creationId xmlns:a16="http://schemas.microsoft.com/office/drawing/2014/main" id="{F7992DAB-5BEC-4C45-848A-9FE7923A49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6" name="Picture 85" descr="http://www.esourcecanada.com/images/spacer.gif">
          <a:extLst>
            <a:ext uri="{FF2B5EF4-FFF2-40B4-BE49-F238E27FC236}">
              <a16:creationId xmlns:a16="http://schemas.microsoft.com/office/drawing/2014/main" id="{48737D40-C72B-4D0B-852F-FA3336764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7" name="Picture 86" descr="http://www.esourcecanada.com/images/spacer.gif">
          <a:extLst>
            <a:ext uri="{FF2B5EF4-FFF2-40B4-BE49-F238E27FC236}">
              <a16:creationId xmlns:a16="http://schemas.microsoft.com/office/drawing/2014/main" id="{96C13445-0E06-4C19-B117-DAB4A1431B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8" name="Picture 87" descr="http://www.esourcecanada.com/images/spacer.gif">
          <a:extLst>
            <a:ext uri="{FF2B5EF4-FFF2-40B4-BE49-F238E27FC236}">
              <a16:creationId xmlns:a16="http://schemas.microsoft.com/office/drawing/2014/main" id="{699BB8B6-A363-4AD7-96BF-DFD8ECA45D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9" name="Picture 88" descr="http://www.esourcecanada.com/images/spacer.gif">
          <a:extLst>
            <a:ext uri="{FF2B5EF4-FFF2-40B4-BE49-F238E27FC236}">
              <a16:creationId xmlns:a16="http://schemas.microsoft.com/office/drawing/2014/main" id="{272194EF-E060-46BA-BA58-D9ABF66E2A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0" name="Picture 89" descr="http://www.esourcecanada.com/images/spacer.gif">
          <a:extLst>
            <a:ext uri="{FF2B5EF4-FFF2-40B4-BE49-F238E27FC236}">
              <a16:creationId xmlns:a16="http://schemas.microsoft.com/office/drawing/2014/main" id="{2FB695AC-549F-4E58-BE61-DF7A11BF64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1" name="Picture 90" descr="http://www.esourcecanada.com/images/spacer.gif">
          <a:extLst>
            <a:ext uri="{FF2B5EF4-FFF2-40B4-BE49-F238E27FC236}">
              <a16:creationId xmlns:a16="http://schemas.microsoft.com/office/drawing/2014/main" id="{684DB194-803B-40D2-BF12-0214925C6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2" name="Picture 91" descr="http://www.esourcecanada.com/images/spacer.gif">
          <a:extLst>
            <a:ext uri="{FF2B5EF4-FFF2-40B4-BE49-F238E27FC236}">
              <a16:creationId xmlns:a16="http://schemas.microsoft.com/office/drawing/2014/main" id="{57F7405F-3217-4B46-BF80-32CFA7A367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3" name="Picture 92" descr="http://www.esourcecanada.com/images/spacer.gif">
          <a:extLst>
            <a:ext uri="{FF2B5EF4-FFF2-40B4-BE49-F238E27FC236}">
              <a16:creationId xmlns:a16="http://schemas.microsoft.com/office/drawing/2014/main" id="{28588640-95B1-4A00-A231-0065DD391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4" name="Picture 93" descr="http://www.esourcecanada.com/images/spacer.gif">
          <a:extLst>
            <a:ext uri="{FF2B5EF4-FFF2-40B4-BE49-F238E27FC236}">
              <a16:creationId xmlns:a16="http://schemas.microsoft.com/office/drawing/2014/main" id="{5B0463DF-7D32-4575-97E4-21B85C01C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5" name="Picture 94" descr="http://www.esourcecanada.com/images/spacer.gif">
          <a:extLst>
            <a:ext uri="{FF2B5EF4-FFF2-40B4-BE49-F238E27FC236}">
              <a16:creationId xmlns:a16="http://schemas.microsoft.com/office/drawing/2014/main" id="{559C6745-EEC6-4773-BF0A-CEE5CE8B7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6" name="Picture 95" descr="http://www.esourcecanada.com/images/spacer.gif">
          <a:extLst>
            <a:ext uri="{FF2B5EF4-FFF2-40B4-BE49-F238E27FC236}">
              <a16:creationId xmlns:a16="http://schemas.microsoft.com/office/drawing/2014/main" id="{FD9EB97D-DC63-4640-ADC9-E8FA30759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7" name="Picture 96" descr="http://www.esourcecanada.com/images/spacer.gif">
          <a:extLst>
            <a:ext uri="{FF2B5EF4-FFF2-40B4-BE49-F238E27FC236}">
              <a16:creationId xmlns:a16="http://schemas.microsoft.com/office/drawing/2014/main" id="{54AFDD33-3978-4D8A-A138-F8F55CFE5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8" name="Picture 97" descr="http://www.esourcecanada.com/images/spacer.gif">
          <a:extLst>
            <a:ext uri="{FF2B5EF4-FFF2-40B4-BE49-F238E27FC236}">
              <a16:creationId xmlns:a16="http://schemas.microsoft.com/office/drawing/2014/main" id="{9C56934E-375C-463B-8060-565AACD2D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9" name="Picture 98" descr="http://www.esourcecanada.com/images/spacer.gif">
          <a:extLst>
            <a:ext uri="{FF2B5EF4-FFF2-40B4-BE49-F238E27FC236}">
              <a16:creationId xmlns:a16="http://schemas.microsoft.com/office/drawing/2014/main" id="{E5C3403B-C943-4564-B2F7-DD33DF03A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0" name="Picture 99" descr="http://www.esourcecanada.com/images/spacer.gif">
          <a:extLst>
            <a:ext uri="{FF2B5EF4-FFF2-40B4-BE49-F238E27FC236}">
              <a16:creationId xmlns:a16="http://schemas.microsoft.com/office/drawing/2014/main" id="{35D0DD4E-9EED-464A-BEA5-32DD4CA14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1" name="Picture 100" descr="http://www.esourcecanada.com/images/spacer.gif">
          <a:extLst>
            <a:ext uri="{FF2B5EF4-FFF2-40B4-BE49-F238E27FC236}">
              <a16:creationId xmlns:a16="http://schemas.microsoft.com/office/drawing/2014/main" id="{DE01A45F-C989-4E57-A528-1EC85382E7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2" name="Picture 101" descr="http://www.esourcecanada.com/images/spacer.gif">
          <a:extLst>
            <a:ext uri="{FF2B5EF4-FFF2-40B4-BE49-F238E27FC236}">
              <a16:creationId xmlns:a16="http://schemas.microsoft.com/office/drawing/2014/main" id="{16753415-5CC2-4C74-8195-65FA639674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3" name="Picture 102" descr="http://www.esourcecanada.com/images/spacer.gif">
          <a:extLst>
            <a:ext uri="{FF2B5EF4-FFF2-40B4-BE49-F238E27FC236}">
              <a16:creationId xmlns:a16="http://schemas.microsoft.com/office/drawing/2014/main" id="{DA499A12-D999-4C6C-9853-8D6BB15A5A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4" name="Picture 103" descr="http://www.esourcecanada.com/images/spacer.gif">
          <a:extLst>
            <a:ext uri="{FF2B5EF4-FFF2-40B4-BE49-F238E27FC236}">
              <a16:creationId xmlns:a16="http://schemas.microsoft.com/office/drawing/2014/main" id="{9EE81888-229C-43D9-9219-4E432AA58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5" name="Picture 104" descr="http://www.esourcecanada.com/images/spacer.gif">
          <a:extLst>
            <a:ext uri="{FF2B5EF4-FFF2-40B4-BE49-F238E27FC236}">
              <a16:creationId xmlns:a16="http://schemas.microsoft.com/office/drawing/2014/main" id="{10196705-B8E2-4266-BFFD-00CD501C5E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6" name="Picture 105" descr="http://www.esourcecanada.com/images/spacer.gif">
          <a:extLst>
            <a:ext uri="{FF2B5EF4-FFF2-40B4-BE49-F238E27FC236}">
              <a16:creationId xmlns:a16="http://schemas.microsoft.com/office/drawing/2014/main" id="{D8F7DE6E-F254-4C75-B8FB-E224A81E0E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7" name="Picture 106" descr="http://www.esourcecanada.com/images/spacer.gif">
          <a:extLst>
            <a:ext uri="{FF2B5EF4-FFF2-40B4-BE49-F238E27FC236}">
              <a16:creationId xmlns:a16="http://schemas.microsoft.com/office/drawing/2014/main" id="{347C961B-E3ED-4BEE-9E95-A69038B98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8" name="Picture 107" descr="http://www.esourcecanada.com/images/spacer.gif">
          <a:extLst>
            <a:ext uri="{FF2B5EF4-FFF2-40B4-BE49-F238E27FC236}">
              <a16:creationId xmlns:a16="http://schemas.microsoft.com/office/drawing/2014/main" id="{1C3454BB-6CA8-466A-9225-036C728DD9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9" name="Picture 108" descr="http://www.esourcecanada.com/images/spacer.gif">
          <a:extLst>
            <a:ext uri="{FF2B5EF4-FFF2-40B4-BE49-F238E27FC236}">
              <a16:creationId xmlns:a16="http://schemas.microsoft.com/office/drawing/2014/main" id="{64D8434A-71D4-47C4-926B-526F4AA6F4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0" name="Picture 109" descr="http://www.esourcecanada.com/images/spacer.gif">
          <a:extLst>
            <a:ext uri="{FF2B5EF4-FFF2-40B4-BE49-F238E27FC236}">
              <a16:creationId xmlns:a16="http://schemas.microsoft.com/office/drawing/2014/main" id="{315D2A1E-0511-4E19-B220-0AEA543546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69215" cy="69215"/>
    <xdr:pic>
      <xdr:nvPicPr>
        <xdr:cNvPr id="111" name="Picture 110" descr="http://www.esourcecanada.com/images/spacer.gif">
          <a:extLst>
            <a:ext uri="{FF2B5EF4-FFF2-40B4-BE49-F238E27FC236}">
              <a16:creationId xmlns:a16="http://schemas.microsoft.com/office/drawing/2014/main" id="{436313D4-DCBE-4AC6-98A6-F9F6D2E08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2" name="Picture 111" descr="http://www.esourcecanada.com/images/spacer.gif">
          <a:extLst>
            <a:ext uri="{FF2B5EF4-FFF2-40B4-BE49-F238E27FC236}">
              <a16:creationId xmlns:a16="http://schemas.microsoft.com/office/drawing/2014/main" id="{DD699B8C-0086-40B9-B6E8-ED6FF5AE29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69215" cy="69215"/>
    <xdr:pic>
      <xdr:nvPicPr>
        <xdr:cNvPr id="113" name="Picture 112" descr="http://www.esourcecanada.com/images/spacer.gif">
          <a:extLst>
            <a:ext uri="{FF2B5EF4-FFF2-40B4-BE49-F238E27FC236}">
              <a16:creationId xmlns:a16="http://schemas.microsoft.com/office/drawing/2014/main" id="{D30300A4-6303-4010-A7CE-CA75E22FF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4" name="Picture 113" descr="http://www.esourcecanada.com/images/spacer.gif">
          <a:extLst>
            <a:ext uri="{FF2B5EF4-FFF2-40B4-BE49-F238E27FC236}">
              <a16:creationId xmlns:a16="http://schemas.microsoft.com/office/drawing/2014/main" id="{61767661-5E9F-45CF-8416-AE8DD909CD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5" name="Picture 114" descr="http://www.esourcecanada.com/images/spacer.gif">
          <a:extLst>
            <a:ext uri="{FF2B5EF4-FFF2-40B4-BE49-F238E27FC236}">
              <a16:creationId xmlns:a16="http://schemas.microsoft.com/office/drawing/2014/main" id="{1A6FB4B2-0DE0-4A09-A733-900E9937E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6" name="Picture 115" descr="http://www.esourcecanada.com/images/spacer.gif">
          <a:extLst>
            <a:ext uri="{FF2B5EF4-FFF2-40B4-BE49-F238E27FC236}">
              <a16:creationId xmlns:a16="http://schemas.microsoft.com/office/drawing/2014/main" id="{813D20C7-8F8F-46D6-8B2E-DB151ADC2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7" name="Picture 116" descr="http://www.esourcecanada.com/images/spacer.gif">
          <a:extLst>
            <a:ext uri="{FF2B5EF4-FFF2-40B4-BE49-F238E27FC236}">
              <a16:creationId xmlns:a16="http://schemas.microsoft.com/office/drawing/2014/main" id="{B95E5346-93E5-4A2D-A7A4-8C7F3B6C36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8" name="Picture 117" descr="http://www.esourcecanada.com/images/spacer.gif">
          <a:extLst>
            <a:ext uri="{FF2B5EF4-FFF2-40B4-BE49-F238E27FC236}">
              <a16:creationId xmlns:a16="http://schemas.microsoft.com/office/drawing/2014/main" id="{66ACE4B1-69CF-4FB6-A1F2-432D9D789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9" name="Picture 118" descr="http://www.esourcecanada.com/images/spacer.gif">
          <a:extLst>
            <a:ext uri="{FF2B5EF4-FFF2-40B4-BE49-F238E27FC236}">
              <a16:creationId xmlns:a16="http://schemas.microsoft.com/office/drawing/2014/main" id="{C62BD51B-BECE-4A74-8D73-C6187025EC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0" name="Picture 119" descr="http://www.esourcecanada.com/images/spacer.gif">
          <a:extLst>
            <a:ext uri="{FF2B5EF4-FFF2-40B4-BE49-F238E27FC236}">
              <a16:creationId xmlns:a16="http://schemas.microsoft.com/office/drawing/2014/main" id="{1970B533-5E59-4B81-8897-A2FE2F59FA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1" name="Picture 120" descr="http://www.esourcecanada.com/images/spacer.gif">
          <a:extLst>
            <a:ext uri="{FF2B5EF4-FFF2-40B4-BE49-F238E27FC236}">
              <a16:creationId xmlns:a16="http://schemas.microsoft.com/office/drawing/2014/main" id="{9CDAC562-CEB2-4FFA-AEC1-B8A260D4E7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2" name="Picture 121" descr="http://www.esourcecanada.com/images/spacer.gif">
          <a:extLst>
            <a:ext uri="{FF2B5EF4-FFF2-40B4-BE49-F238E27FC236}">
              <a16:creationId xmlns:a16="http://schemas.microsoft.com/office/drawing/2014/main" id="{E633A969-4C83-4748-A292-57A192234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3" name="Picture 122" descr="http://www.esourcecanada.com/images/spacer.gif">
          <a:extLst>
            <a:ext uri="{FF2B5EF4-FFF2-40B4-BE49-F238E27FC236}">
              <a16:creationId xmlns:a16="http://schemas.microsoft.com/office/drawing/2014/main" id="{19C4978A-8977-4D20-ABB0-5C22F6F9A8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4" name="Picture 123" descr="http://www.esourcecanada.com/images/spacer.gif">
          <a:extLst>
            <a:ext uri="{FF2B5EF4-FFF2-40B4-BE49-F238E27FC236}">
              <a16:creationId xmlns:a16="http://schemas.microsoft.com/office/drawing/2014/main" id="{B41FA601-425B-49E3-812D-26017CF861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5" name="Picture 124" descr="http://www.esourcecanada.com/images/spacer.gif">
          <a:extLst>
            <a:ext uri="{FF2B5EF4-FFF2-40B4-BE49-F238E27FC236}">
              <a16:creationId xmlns:a16="http://schemas.microsoft.com/office/drawing/2014/main" id="{EC115695-A477-4204-87F5-3BD7E4C890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6" name="Picture 125" descr="http://www.esourcecanada.com/images/spacer.gif">
          <a:extLst>
            <a:ext uri="{FF2B5EF4-FFF2-40B4-BE49-F238E27FC236}">
              <a16:creationId xmlns:a16="http://schemas.microsoft.com/office/drawing/2014/main" id="{F70C9DC9-CC07-49EE-817B-290730751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7" name="Picture 126" descr="http://www.esourcecanada.com/images/spacer.gif">
          <a:extLst>
            <a:ext uri="{FF2B5EF4-FFF2-40B4-BE49-F238E27FC236}">
              <a16:creationId xmlns:a16="http://schemas.microsoft.com/office/drawing/2014/main" id="{9CF478FF-5A47-489C-9F89-EE9C3CF9A4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8" name="Picture 127" descr="http://www.esourcecanada.com/images/spacer.gif">
          <a:extLst>
            <a:ext uri="{FF2B5EF4-FFF2-40B4-BE49-F238E27FC236}">
              <a16:creationId xmlns:a16="http://schemas.microsoft.com/office/drawing/2014/main" id="{F87CFAFC-BD51-4267-A5D3-A30A129B78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9" name="Picture 128" descr="http://www.esourcecanada.com/images/spacer.gif">
          <a:extLst>
            <a:ext uri="{FF2B5EF4-FFF2-40B4-BE49-F238E27FC236}">
              <a16:creationId xmlns:a16="http://schemas.microsoft.com/office/drawing/2014/main" id="{98B23F9C-AD17-47BB-8D3F-8905A6C3A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0" name="Picture 129" descr="http://www.esourcecanada.com/images/spacer.gif">
          <a:extLst>
            <a:ext uri="{FF2B5EF4-FFF2-40B4-BE49-F238E27FC236}">
              <a16:creationId xmlns:a16="http://schemas.microsoft.com/office/drawing/2014/main" id="{489AB514-CA05-4CA9-8969-0405D8A7C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1" name="Picture 130" descr="http://www.esourcecanada.com/images/spacer.gif">
          <a:extLst>
            <a:ext uri="{FF2B5EF4-FFF2-40B4-BE49-F238E27FC236}">
              <a16:creationId xmlns:a16="http://schemas.microsoft.com/office/drawing/2014/main" id="{CB098AFD-CF54-4E61-BB6A-2443D6BBCE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2" name="Picture 131" descr="http://www.esourcecanada.com/images/spacer.gif">
          <a:extLst>
            <a:ext uri="{FF2B5EF4-FFF2-40B4-BE49-F238E27FC236}">
              <a16:creationId xmlns:a16="http://schemas.microsoft.com/office/drawing/2014/main" id="{4BC82433-5958-44EE-B28F-741C1BE127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3" name="Picture 132" descr="http://www.esourcecanada.com/images/spacer.gif">
          <a:extLst>
            <a:ext uri="{FF2B5EF4-FFF2-40B4-BE49-F238E27FC236}">
              <a16:creationId xmlns:a16="http://schemas.microsoft.com/office/drawing/2014/main" id="{D841972F-D98C-400F-BC4E-F597DD2A1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4" name="Picture 133" descr="http://www.esourcecanada.com/images/spacer.gif">
          <a:extLst>
            <a:ext uri="{FF2B5EF4-FFF2-40B4-BE49-F238E27FC236}">
              <a16:creationId xmlns:a16="http://schemas.microsoft.com/office/drawing/2014/main" id="{4661BFAF-07F7-44B7-83C9-4C9C43CC30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5" name="Picture 134" descr="http://www.esourcecanada.com/images/spacer.gif">
          <a:extLst>
            <a:ext uri="{FF2B5EF4-FFF2-40B4-BE49-F238E27FC236}">
              <a16:creationId xmlns:a16="http://schemas.microsoft.com/office/drawing/2014/main" id="{D22D20F4-6B24-438D-9D92-966B46C289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6" name="Picture 135" descr="http://www.esourcecanada.com/images/spacer.gif">
          <a:extLst>
            <a:ext uri="{FF2B5EF4-FFF2-40B4-BE49-F238E27FC236}">
              <a16:creationId xmlns:a16="http://schemas.microsoft.com/office/drawing/2014/main" id="{A1524901-E4A4-4851-A9C0-C5060D70E8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7" name="Picture 136" descr="http://www.esourcecanada.com/images/spacer.gif">
          <a:extLst>
            <a:ext uri="{FF2B5EF4-FFF2-40B4-BE49-F238E27FC236}">
              <a16:creationId xmlns:a16="http://schemas.microsoft.com/office/drawing/2014/main" id="{2B27D608-143D-428F-A899-54A00C668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8" name="Picture 137" descr="http://www.esourcecanada.com/images/spacer.gif">
          <a:extLst>
            <a:ext uri="{FF2B5EF4-FFF2-40B4-BE49-F238E27FC236}">
              <a16:creationId xmlns:a16="http://schemas.microsoft.com/office/drawing/2014/main" id="{3E6312D8-351D-473D-9451-AAA02F920A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9" name="Picture 138" descr="http://www.esourcecanada.com/images/spacer.gif">
          <a:extLst>
            <a:ext uri="{FF2B5EF4-FFF2-40B4-BE49-F238E27FC236}">
              <a16:creationId xmlns:a16="http://schemas.microsoft.com/office/drawing/2014/main" id="{F4D00E54-467D-407B-ADD6-0693E16D8A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0" name="Picture 139" descr="http://www.esourcecanada.com/images/spacer.gif">
          <a:extLst>
            <a:ext uri="{FF2B5EF4-FFF2-40B4-BE49-F238E27FC236}">
              <a16:creationId xmlns:a16="http://schemas.microsoft.com/office/drawing/2014/main" id="{B840D435-82AB-413B-A5E9-FAE28A172A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1" name="Picture 140" descr="http://www.esourcecanada.com/images/spacer.gif">
          <a:extLst>
            <a:ext uri="{FF2B5EF4-FFF2-40B4-BE49-F238E27FC236}">
              <a16:creationId xmlns:a16="http://schemas.microsoft.com/office/drawing/2014/main" id="{98B1D2AB-A928-4412-8823-1C7C792998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2" name="Picture 141" descr="http://www.esourcecanada.com/images/spacer.gif">
          <a:extLst>
            <a:ext uri="{FF2B5EF4-FFF2-40B4-BE49-F238E27FC236}">
              <a16:creationId xmlns:a16="http://schemas.microsoft.com/office/drawing/2014/main" id="{6F791631-F5AB-4009-87ED-6FADEE7805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3" name="Picture 142" descr="http://www.esourcecanada.com/images/spacer.gif">
          <a:extLst>
            <a:ext uri="{FF2B5EF4-FFF2-40B4-BE49-F238E27FC236}">
              <a16:creationId xmlns:a16="http://schemas.microsoft.com/office/drawing/2014/main" id="{B267BD52-CA21-4C4E-942D-947AF690C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4" name="Picture 143" descr="http://www.esourcecanada.com/images/spacer.gif">
          <a:extLst>
            <a:ext uri="{FF2B5EF4-FFF2-40B4-BE49-F238E27FC236}">
              <a16:creationId xmlns:a16="http://schemas.microsoft.com/office/drawing/2014/main" id="{6F385AC0-F051-4BE1-A8F4-F3A07FA95A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5" name="Picture 144" descr="http://www.esourcecanada.com/images/spacer.gif">
          <a:extLst>
            <a:ext uri="{FF2B5EF4-FFF2-40B4-BE49-F238E27FC236}">
              <a16:creationId xmlns:a16="http://schemas.microsoft.com/office/drawing/2014/main" id="{889B4C32-D3E8-4FA7-8402-AF607514D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6" name="Picture 145" descr="http://www.esourcecanada.com/images/spacer.gif">
          <a:extLst>
            <a:ext uri="{FF2B5EF4-FFF2-40B4-BE49-F238E27FC236}">
              <a16:creationId xmlns:a16="http://schemas.microsoft.com/office/drawing/2014/main" id="{19304354-3363-4B04-957B-A80CB2A2F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7" name="Picture 146" descr="http://www.esourcecanada.com/images/spacer.gif">
          <a:extLst>
            <a:ext uri="{FF2B5EF4-FFF2-40B4-BE49-F238E27FC236}">
              <a16:creationId xmlns:a16="http://schemas.microsoft.com/office/drawing/2014/main" id="{E1EF44F2-A153-43E2-A855-5E9B57245A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8" name="Picture 147" descr="http://www.esourcecanada.com/images/spacer.gif">
          <a:extLst>
            <a:ext uri="{FF2B5EF4-FFF2-40B4-BE49-F238E27FC236}">
              <a16:creationId xmlns:a16="http://schemas.microsoft.com/office/drawing/2014/main" id="{321F9147-5AAA-429B-83FB-13A3407C0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9" name="Picture 148" descr="http://www.esourcecanada.com/images/spacer.gif">
          <a:extLst>
            <a:ext uri="{FF2B5EF4-FFF2-40B4-BE49-F238E27FC236}">
              <a16:creationId xmlns:a16="http://schemas.microsoft.com/office/drawing/2014/main" id="{D648A0E6-4518-4192-AA46-16CE953609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0" name="Picture 149" descr="http://www.esourcecanada.com/images/spacer.gif">
          <a:extLst>
            <a:ext uri="{FF2B5EF4-FFF2-40B4-BE49-F238E27FC236}">
              <a16:creationId xmlns:a16="http://schemas.microsoft.com/office/drawing/2014/main" id="{CA815EDE-D178-4831-9F5B-FCEE429BB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1" name="Picture 150" descr="http://www.esourcecanada.com/images/spacer.gif">
          <a:extLst>
            <a:ext uri="{FF2B5EF4-FFF2-40B4-BE49-F238E27FC236}">
              <a16:creationId xmlns:a16="http://schemas.microsoft.com/office/drawing/2014/main" id="{3A13EFB3-62B9-4A3E-96A4-49AA951327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2" name="Picture 151" descr="http://www.esourcecanada.com/images/spacer.gif">
          <a:extLst>
            <a:ext uri="{FF2B5EF4-FFF2-40B4-BE49-F238E27FC236}">
              <a16:creationId xmlns:a16="http://schemas.microsoft.com/office/drawing/2014/main" id="{C11B5B88-648E-4235-821D-24763DB9F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3" name="Picture 152" descr="http://www.esourcecanada.com/images/spacer.gif">
          <a:extLst>
            <a:ext uri="{FF2B5EF4-FFF2-40B4-BE49-F238E27FC236}">
              <a16:creationId xmlns:a16="http://schemas.microsoft.com/office/drawing/2014/main" id="{E5B067BD-2344-4633-91B1-449A685AF0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4" name="Picture 153" descr="http://www.esourcecanada.com/images/spacer.gif">
          <a:extLst>
            <a:ext uri="{FF2B5EF4-FFF2-40B4-BE49-F238E27FC236}">
              <a16:creationId xmlns:a16="http://schemas.microsoft.com/office/drawing/2014/main" id="{54E10B75-5704-4B61-B6BD-68E880BD30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5" name="Picture 154" descr="http://www.esourcecanada.com/images/spacer.gif">
          <a:extLst>
            <a:ext uri="{FF2B5EF4-FFF2-40B4-BE49-F238E27FC236}">
              <a16:creationId xmlns:a16="http://schemas.microsoft.com/office/drawing/2014/main" id="{1DBDF6B1-E997-4A51-BF10-D86571EB9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6" name="Picture 155" descr="http://www.esourcecanada.com/images/spacer.gif">
          <a:extLst>
            <a:ext uri="{FF2B5EF4-FFF2-40B4-BE49-F238E27FC236}">
              <a16:creationId xmlns:a16="http://schemas.microsoft.com/office/drawing/2014/main" id="{BBBC6AB1-C8E5-4786-9D23-994BCEEFA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7" name="Picture 156" descr="http://www.esourcecanada.com/images/spacer.gif">
          <a:extLst>
            <a:ext uri="{FF2B5EF4-FFF2-40B4-BE49-F238E27FC236}">
              <a16:creationId xmlns:a16="http://schemas.microsoft.com/office/drawing/2014/main" id="{934EE12B-C47E-4E51-95A0-4CD87764B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8" name="Picture 157" descr="http://www.esourcecanada.com/images/spacer.gif">
          <a:extLst>
            <a:ext uri="{FF2B5EF4-FFF2-40B4-BE49-F238E27FC236}">
              <a16:creationId xmlns:a16="http://schemas.microsoft.com/office/drawing/2014/main" id="{75A9DF0B-4EFC-48C8-BC3E-BF6C7F714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9" name="Picture 158" descr="http://www.esourcecanada.com/images/spacer.gif">
          <a:extLst>
            <a:ext uri="{FF2B5EF4-FFF2-40B4-BE49-F238E27FC236}">
              <a16:creationId xmlns:a16="http://schemas.microsoft.com/office/drawing/2014/main" id="{61BD30A5-41A4-47B5-8E91-7E7271630B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60" name="Picture 159" descr="http://www.esourcecanada.com/images/spacer.gif">
          <a:extLst>
            <a:ext uri="{FF2B5EF4-FFF2-40B4-BE49-F238E27FC236}">
              <a16:creationId xmlns:a16="http://schemas.microsoft.com/office/drawing/2014/main" id="{043E3181-79A4-4FC2-B069-001699B5E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61" name="Picture 160" descr="http://www.esourcecanada.com/images/spacer.gif">
          <a:extLst>
            <a:ext uri="{FF2B5EF4-FFF2-40B4-BE49-F238E27FC236}">
              <a16:creationId xmlns:a16="http://schemas.microsoft.com/office/drawing/2014/main" id="{3B6C61D8-496A-4A4E-B555-874FE4AE4D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62" name="Picture 161" descr="http://www.esourcecanada.com/images/spacer.gif">
          <a:extLst>
            <a:ext uri="{FF2B5EF4-FFF2-40B4-BE49-F238E27FC236}">
              <a16:creationId xmlns:a16="http://schemas.microsoft.com/office/drawing/2014/main" id="{C49961D1-2D90-4E31-A739-0227483959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63" name="Picture 162" descr="http://www.esourcecanada.com/images/spacer.gif">
          <a:extLst>
            <a:ext uri="{FF2B5EF4-FFF2-40B4-BE49-F238E27FC236}">
              <a16:creationId xmlns:a16="http://schemas.microsoft.com/office/drawing/2014/main" id="{AA3CEEF9-2D32-4431-AF61-8B8297A7A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64" name="Picture 163" descr="http://www.esourcecanada.com/images/spacer.gif">
          <a:extLst>
            <a:ext uri="{FF2B5EF4-FFF2-40B4-BE49-F238E27FC236}">
              <a16:creationId xmlns:a16="http://schemas.microsoft.com/office/drawing/2014/main" id="{5E5FF604-4C5F-47BE-A68F-3985547B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69215" cy="69215"/>
    <xdr:pic>
      <xdr:nvPicPr>
        <xdr:cNvPr id="165" name="Picture 164" descr="http://www.esourcecanada.com/images/spacer.gif">
          <a:extLst>
            <a:ext uri="{FF2B5EF4-FFF2-40B4-BE49-F238E27FC236}">
              <a16:creationId xmlns:a16="http://schemas.microsoft.com/office/drawing/2014/main" id="{928D54E3-599B-4052-ADAF-AE8B849618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66" name="Picture 165" descr="http://www.esourcecanada.com/images/spacer.gif">
          <a:extLst>
            <a:ext uri="{FF2B5EF4-FFF2-40B4-BE49-F238E27FC236}">
              <a16:creationId xmlns:a16="http://schemas.microsoft.com/office/drawing/2014/main" id="{AAC4B3AA-890D-458F-BD7B-2B1211CB5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69215" cy="69215"/>
    <xdr:pic>
      <xdr:nvPicPr>
        <xdr:cNvPr id="167" name="Picture 166" descr="http://www.esourcecanada.com/images/spacer.gif">
          <a:extLst>
            <a:ext uri="{FF2B5EF4-FFF2-40B4-BE49-F238E27FC236}">
              <a16:creationId xmlns:a16="http://schemas.microsoft.com/office/drawing/2014/main" id="{B39A580A-7A9A-4D07-A848-D25968F2FD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68" name="Picture 167" descr="http://www.esourcecanada.com/images/spacer.gif">
          <a:extLst>
            <a:ext uri="{FF2B5EF4-FFF2-40B4-BE49-F238E27FC236}">
              <a16:creationId xmlns:a16="http://schemas.microsoft.com/office/drawing/2014/main" id="{99077C2E-EFFC-4A9D-B417-CBCE85CE61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69" name="Picture 168" descr="http://www.esourcecanada.com/images/spacer.gif">
          <a:extLst>
            <a:ext uri="{FF2B5EF4-FFF2-40B4-BE49-F238E27FC236}">
              <a16:creationId xmlns:a16="http://schemas.microsoft.com/office/drawing/2014/main" id="{D5853289-1443-491B-BF6D-275B95771C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0" name="Picture 169" descr="http://www.esourcecanada.com/images/spacer.gif">
          <a:extLst>
            <a:ext uri="{FF2B5EF4-FFF2-40B4-BE49-F238E27FC236}">
              <a16:creationId xmlns:a16="http://schemas.microsoft.com/office/drawing/2014/main" id="{D817BC0A-CEC2-4579-AC20-936603974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1" name="Picture 170" descr="http://www.esourcecanada.com/images/spacer.gif">
          <a:extLst>
            <a:ext uri="{FF2B5EF4-FFF2-40B4-BE49-F238E27FC236}">
              <a16:creationId xmlns:a16="http://schemas.microsoft.com/office/drawing/2014/main" id="{7FAE2DBD-DEFE-40AE-96A9-DDEC6C210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2" name="Picture 171" descr="http://www.esourcecanada.com/images/spacer.gif">
          <a:extLst>
            <a:ext uri="{FF2B5EF4-FFF2-40B4-BE49-F238E27FC236}">
              <a16:creationId xmlns:a16="http://schemas.microsoft.com/office/drawing/2014/main" id="{7FECECC0-BB83-498A-AECA-DC7457A91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3" name="Picture 172" descr="http://www.esourcecanada.com/images/spacer.gif">
          <a:extLst>
            <a:ext uri="{FF2B5EF4-FFF2-40B4-BE49-F238E27FC236}">
              <a16:creationId xmlns:a16="http://schemas.microsoft.com/office/drawing/2014/main" id="{C273DFC3-D2A6-4147-B9E3-2330603721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4" name="Picture 173" descr="http://www.esourcecanada.com/images/spacer.gif">
          <a:extLst>
            <a:ext uri="{FF2B5EF4-FFF2-40B4-BE49-F238E27FC236}">
              <a16:creationId xmlns:a16="http://schemas.microsoft.com/office/drawing/2014/main" id="{84C69911-33CE-4A26-AF2F-11A214AEB3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5" name="Picture 174" descr="http://www.esourcecanada.com/images/spacer.gif">
          <a:extLst>
            <a:ext uri="{FF2B5EF4-FFF2-40B4-BE49-F238E27FC236}">
              <a16:creationId xmlns:a16="http://schemas.microsoft.com/office/drawing/2014/main" id="{4F03D8C7-2072-4AF8-BED3-7E21B0840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6" name="Picture 175" descr="http://www.esourcecanada.com/images/spacer.gif">
          <a:extLst>
            <a:ext uri="{FF2B5EF4-FFF2-40B4-BE49-F238E27FC236}">
              <a16:creationId xmlns:a16="http://schemas.microsoft.com/office/drawing/2014/main" id="{EBDDEBB2-88A3-4702-A7F0-F63B0C0ABC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7" name="Picture 176" descr="http://www.esourcecanada.com/images/spacer.gif">
          <a:extLst>
            <a:ext uri="{FF2B5EF4-FFF2-40B4-BE49-F238E27FC236}">
              <a16:creationId xmlns:a16="http://schemas.microsoft.com/office/drawing/2014/main" id="{976F92C5-A6D0-4E41-AF9D-80EBBE3453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8" name="Picture 177" descr="http://www.esourcecanada.com/images/spacer.gif">
          <a:extLst>
            <a:ext uri="{FF2B5EF4-FFF2-40B4-BE49-F238E27FC236}">
              <a16:creationId xmlns:a16="http://schemas.microsoft.com/office/drawing/2014/main" id="{F415C7E5-9144-4069-BB8F-1BC841A44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9" name="Picture 178" descr="http://www.esourcecanada.com/images/spacer.gif">
          <a:extLst>
            <a:ext uri="{FF2B5EF4-FFF2-40B4-BE49-F238E27FC236}">
              <a16:creationId xmlns:a16="http://schemas.microsoft.com/office/drawing/2014/main" id="{007B9F1B-BA6E-4503-91F6-57A7B2115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0" name="Picture 179" descr="http://www.esourcecanada.com/images/spacer.gif">
          <a:extLst>
            <a:ext uri="{FF2B5EF4-FFF2-40B4-BE49-F238E27FC236}">
              <a16:creationId xmlns:a16="http://schemas.microsoft.com/office/drawing/2014/main" id="{40BB8ED0-4BB3-4695-9165-013294146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1" name="Picture 180" descr="http://www.esourcecanada.com/images/spacer.gif">
          <a:extLst>
            <a:ext uri="{FF2B5EF4-FFF2-40B4-BE49-F238E27FC236}">
              <a16:creationId xmlns:a16="http://schemas.microsoft.com/office/drawing/2014/main" id="{EF084565-79BB-43C5-B8D8-C298C968BA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2" name="Picture 181" descr="http://www.esourcecanada.com/images/spacer.gif">
          <a:extLst>
            <a:ext uri="{FF2B5EF4-FFF2-40B4-BE49-F238E27FC236}">
              <a16:creationId xmlns:a16="http://schemas.microsoft.com/office/drawing/2014/main" id="{D3A9637A-79F8-439A-BF88-E8734C494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3" name="Picture 182" descr="http://www.esourcecanada.com/images/spacer.gif">
          <a:extLst>
            <a:ext uri="{FF2B5EF4-FFF2-40B4-BE49-F238E27FC236}">
              <a16:creationId xmlns:a16="http://schemas.microsoft.com/office/drawing/2014/main" id="{45B42651-8124-4A80-8B2F-2882944CB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4" name="Picture 183" descr="http://www.esourcecanada.com/images/spacer.gif">
          <a:extLst>
            <a:ext uri="{FF2B5EF4-FFF2-40B4-BE49-F238E27FC236}">
              <a16:creationId xmlns:a16="http://schemas.microsoft.com/office/drawing/2014/main" id="{5199E599-727D-4C38-91C7-C21A0C1F73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5" name="Picture 184" descr="http://www.esourcecanada.com/images/spacer.gif">
          <a:extLst>
            <a:ext uri="{FF2B5EF4-FFF2-40B4-BE49-F238E27FC236}">
              <a16:creationId xmlns:a16="http://schemas.microsoft.com/office/drawing/2014/main" id="{660C845A-BAA4-4875-9514-32776A690D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6" name="Picture 185" descr="http://www.esourcecanada.com/images/spacer.gif">
          <a:extLst>
            <a:ext uri="{FF2B5EF4-FFF2-40B4-BE49-F238E27FC236}">
              <a16:creationId xmlns:a16="http://schemas.microsoft.com/office/drawing/2014/main" id="{85412316-8134-4819-AF27-A00FE52F5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7" name="Picture 186" descr="http://www.esourcecanada.com/images/spacer.gif">
          <a:extLst>
            <a:ext uri="{FF2B5EF4-FFF2-40B4-BE49-F238E27FC236}">
              <a16:creationId xmlns:a16="http://schemas.microsoft.com/office/drawing/2014/main" id="{F11D8EDE-C263-444F-8ECF-5412A2A681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8" name="Picture 187" descr="http://www.esourcecanada.com/images/spacer.gif">
          <a:extLst>
            <a:ext uri="{FF2B5EF4-FFF2-40B4-BE49-F238E27FC236}">
              <a16:creationId xmlns:a16="http://schemas.microsoft.com/office/drawing/2014/main" id="{76BF9EAA-7F12-4D93-8F86-BA23E890C4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9" name="Picture 188" descr="http://www.esourcecanada.com/images/spacer.gif">
          <a:extLst>
            <a:ext uri="{FF2B5EF4-FFF2-40B4-BE49-F238E27FC236}">
              <a16:creationId xmlns:a16="http://schemas.microsoft.com/office/drawing/2014/main" id="{D748A551-B0FF-4C5E-9063-BC3C29B08E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0" name="Picture 189" descr="http://www.esourcecanada.com/images/spacer.gif">
          <a:extLst>
            <a:ext uri="{FF2B5EF4-FFF2-40B4-BE49-F238E27FC236}">
              <a16:creationId xmlns:a16="http://schemas.microsoft.com/office/drawing/2014/main" id="{5A625162-0D07-4C81-A0B0-C782F42FB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1" name="Picture 190" descr="http://www.esourcecanada.com/images/spacer.gif">
          <a:extLst>
            <a:ext uri="{FF2B5EF4-FFF2-40B4-BE49-F238E27FC236}">
              <a16:creationId xmlns:a16="http://schemas.microsoft.com/office/drawing/2014/main" id="{B1F57A17-218A-464B-9C6D-D7F94D469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2" name="Picture 191" descr="http://www.esourcecanada.com/images/spacer.gif">
          <a:extLst>
            <a:ext uri="{FF2B5EF4-FFF2-40B4-BE49-F238E27FC236}">
              <a16:creationId xmlns:a16="http://schemas.microsoft.com/office/drawing/2014/main" id="{7AD160A5-D61E-4620-ADE8-D1E35D26A8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3" name="Picture 192" descr="http://www.esourcecanada.com/images/spacer.gif">
          <a:extLst>
            <a:ext uri="{FF2B5EF4-FFF2-40B4-BE49-F238E27FC236}">
              <a16:creationId xmlns:a16="http://schemas.microsoft.com/office/drawing/2014/main" id="{D3D1549C-872F-4A0A-AFED-D0898B4EF3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4" name="Picture 193" descr="http://www.esourcecanada.com/images/spacer.gif">
          <a:extLst>
            <a:ext uri="{FF2B5EF4-FFF2-40B4-BE49-F238E27FC236}">
              <a16:creationId xmlns:a16="http://schemas.microsoft.com/office/drawing/2014/main" id="{1F424F2E-1847-4D61-B689-DBEE7CBC1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5" name="Picture 194" descr="http://www.esourcecanada.com/images/spacer.gif">
          <a:extLst>
            <a:ext uri="{FF2B5EF4-FFF2-40B4-BE49-F238E27FC236}">
              <a16:creationId xmlns:a16="http://schemas.microsoft.com/office/drawing/2014/main" id="{F8A48012-3842-47C8-8C9E-C80799344E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6" name="Picture 195" descr="http://www.esourcecanada.com/images/spacer.gif">
          <a:extLst>
            <a:ext uri="{FF2B5EF4-FFF2-40B4-BE49-F238E27FC236}">
              <a16:creationId xmlns:a16="http://schemas.microsoft.com/office/drawing/2014/main" id="{836717ED-36B0-483C-A77D-A9A2BECBC2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7" name="Picture 196" descr="http://www.esourcecanada.com/images/spacer.gif">
          <a:extLst>
            <a:ext uri="{FF2B5EF4-FFF2-40B4-BE49-F238E27FC236}">
              <a16:creationId xmlns:a16="http://schemas.microsoft.com/office/drawing/2014/main" id="{D1F10178-F155-49AD-A034-C9EDB999F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8" name="Picture 197" descr="http://www.esourcecanada.com/images/spacer.gif">
          <a:extLst>
            <a:ext uri="{FF2B5EF4-FFF2-40B4-BE49-F238E27FC236}">
              <a16:creationId xmlns:a16="http://schemas.microsoft.com/office/drawing/2014/main" id="{33C83BF5-34ED-4244-8C58-AD14AF6CBB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9" name="Picture 198" descr="http://www.esourcecanada.com/images/spacer.gif">
          <a:extLst>
            <a:ext uri="{FF2B5EF4-FFF2-40B4-BE49-F238E27FC236}">
              <a16:creationId xmlns:a16="http://schemas.microsoft.com/office/drawing/2014/main" id="{D5D3EC76-6106-4160-B58E-666E10CE56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0" name="Picture 199" descr="http://www.esourcecanada.com/images/spacer.gif">
          <a:extLst>
            <a:ext uri="{FF2B5EF4-FFF2-40B4-BE49-F238E27FC236}">
              <a16:creationId xmlns:a16="http://schemas.microsoft.com/office/drawing/2014/main" id="{E91D5A7A-40AA-4C99-B10C-65D731D3D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1" name="Picture 200" descr="http://www.esourcecanada.com/images/spacer.gif">
          <a:extLst>
            <a:ext uri="{FF2B5EF4-FFF2-40B4-BE49-F238E27FC236}">
              <a16:creationId xmlns:a16="http://schemas.microsoft.com/office/drawing/2014/main" id="{C58ECDD7-6A7E-4263-BBB6-6D42A704A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2" name="Picture 201" descr="http://www.esourcecanada.com/images/spacer.gif">
          <a:extLst>
            <a:ext uri="{FF2B5EF4-FFF2-40B4-BE49-F238E27FC236}">
              <a16:creationId xmlns:a16="http://schemas.microsoft.com/office/drawing/2014/main" id="{1F3139C3-57E0-4E79-950F-E515D9005F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3" name="Picture 202" descr="http://www.esourcecanada.com/images/spacer.gif">
          <a:extLst>
            <a:ext uri="{FF2B5EF4-FFF2-40B4-BE49-F238E27FC236}">
              <a16:creationId xmlns:a16="http://schemas.microsoft.com/office/drawing/2014/main" id="{730E6D81-20AF-4FFD-A058-1760F4AC9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4" name="Picture 203" descr="http://www.esourcecanada.com/images/spacer.gif">
          <a:extLst>
            <a:ext uri="{FF2B5EF4-FFF2-40B4-BE49-F238E27FC236}">
              <a16:creationId xmlns:a16="http://schemas.microsoft.com/office/drawing/2014/main" id="{08416B93-62A0-48E0-A7FC-E226246C12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5" name="Picture 204" descr="http://www.esourcecanada.com/images/spacer.gif">
          <a:extLst>
            <a:ext uri="{FF2B5EF4-FFF2-40B4-BE49-F238E27FC236}">
              <a16:creationId xmlns:a16="http://schemas.microsoft.com/office/drawing/2014/main" id="{AA495070-9369-4C58-B296-99BD27EDF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6" name="Picture 205" descr="http://www.esourcecanada.com/images/spacer.gif">
          <a:extLst>
            <a:ext uri="{FF2B5EF4-FFF2-40B4-BE49-F238E27FC236}">
              <a16:creationId xmlns:a16="http://schemas.microsoft.com/office/drawing/2014/main" id="{280DC8E3-7FBC-4D54-827D-15CB6416A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7" name="Picture 206" descr="http://www.esourcecanada.com/images/spacer.gif">
          <a:extLst>
            <a:ext uri="{FF2B5EF4-FFF2-40B4-BE49-F238E27FC236}">
              <a16:creationId xmlns:a16="http://schemas.microsoft.com/office/drawing/2014/main" id="{56E76204-C912-4350-B720-88A0A57F3D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8" name="Picture 207" descr="http://www.esourcecanada.com/images/spacer.gif">
          <a:extLst>
            <a:ext uri="{FF2B5EF4-FFF2-40B4-BE49-F238E27FC236}">
              <a16:creationId xmlns:a16="http://schemas.microsoft.com/office/drawing/2014/main" id="{A4EF4D2B-965D-47D7-8C58-F9020F83E8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209" name="Picture 208" descr="http://www.esourcecanada.com/images/spacer.gif">
          <a:extLst>
            <a:ext uri="{FF2B5EF4-FFF2-40B4-BE49-F238E27FC236}">
              <a16:creationId xmlns:a16="http://schemas.microsoft.com/office/drawing/2014/main" id="{47861567-0774-4236-9E7F-3AF63B1A73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210" name="Picture 209" descr="http://www.esourcecanada.com/images/spacer.gif">
          <a:extLst>
            <a:ext uri="{FF2B5EF4-FFF2-40B4-BE49-F238E27FC236}">
              <a16:creationId xmlns:a16="http://schemas.microsoft.com/office/drawing/2014/main" id="{9359DA8D-E84B-4BE2-BB2E-46AE63BB2B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11" name="Picture 210" descr="http://www.esourcecanada.com/images/spacer.gif">
          <a:extLst>
            <a:ext uri="{FF2B5EF4-FFF2-40B4-BE49-F238E27FC236}">
              <a16:creationId xmlns:a16="http://schemas.microsoft.com/office/drawing/2014/main" id="{CDDF2853-7039-48E4-BD25-36B80E78C0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212" name="Picture 211" descr="http://www.esourcecanada.com/images/spacer.gif">
          <a:extLst>
            <a:ext uri="{FF2B5EF4-FFF2-40B4-BE49-F238E27FC236}">
              <a16:creationId xmlns:a16="http://schemas.microsoft.com/office/drawing/2014/main" id="{DA624C3B-F86E-4E91-AA4C-CD9536E09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13" name="Picture 212" descr="http://www.esourcecanada.com/images/spacer.gif">
          <a:extLst>
            <a:ext uri="{FF2B5EF4-FFF2-40B4-BE49-F238E27FC236}">
              <a16:creationId xmlns:a16="http://schemas.microsoft.com/office/drawing/2014/main" id="{7B690437-D5D8-4A5E-92B6-380F44F553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214" name="Picture 213" descr="http://www.esourcecanada.com/images/spacer.gif">
          <a:extLst>
            <a:ext uri="{FF2B5EF4-FFF2-40B4-BE49-F238E27FC236}">
              <a16:creationId xmlns:a16="http://schemas.microsoft.com/office/drawing/2014/main" id="{879FFEDD-F6EA-4487-91DF-8E35501CA7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215" name="Picture 214" descr="http://www.esourcecanada.com/images/spacer.gif">
          <a:extLst>
            <a:ext uri="{FF2B5EF4-FFF2-40B4-BE49-F238E27FC236}">
              <a16:creationId xmlns:a16="http://schemas.microsoft.com/office/drawing/2014/main" id="{12EFE45C-0301-4EB7-8408-179403DE44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16" name="Picture 215" descr="http://www.esourcecanada.com/images/spacer.gif">
          <a:extLst>
            <a:ext uri="{FF2B5EF4-FFF2-40B4-BE49-F238E27FC236}">
              <a16:creationId xmlns:a16="http://schemas.microsoft.com/office/drawing/2014/main" id="{E6F0004E-874A-45D6-A8B1-4441CCE9E4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217" name="Picture 216" descr="http://www.esourcecanada.com/images/spacer.gif">
          <a:extLst>
            <a:ext uri="{FF2B5EF4-FFF2-40B4-BE49-F238E27FC236}">
              <a16:creationId xmlns:a16="http://schemas.microsoft.com/office/drawing/2014/main" id="{CD310D85-F648-4280-9E73-A88DED045F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18" name="Picture 217" descr="http://www.esourcecanada.com/images/spacer.gif">
          <a:extLst>
            <a:ext uri="{FF2B5EF4-FFF2-40B4-BE49-F238E27FC236}">
              <a16:creationId xmlns:a16="http://schemas.microsoft.com/office/drawing/2014/main" id="{1930FA23-986C-4D72-B6ED-D7F203E35C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69215" cy="69215"/>
    <xdr:pic>
      <xdr:nvPicPr>
        <xdr:cNvPr id="219" name="Picture 218" descr="http://www.esourcecanada.com/images/spacer.gif">
          <a:extLst>
            <a:ext uri="{FF2B5EF4-FFF2-40B4-BE49-F238E27FC236}">
              <a16:creationId xmlns:a16="http://schemas.microsoft.com/office/drawing/2014/main" id="{68368785-C082-452F-A579-76137380BD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0" name="Picture 219" descr="http://www.esourcecanada.com/images/spacer.gif">
          <a:extLst>
            <a:ext uri="{FF2B5EF4-FFF2-40B4-BE49-F238E27FC236}">
              <a16:creationId xmlns:a16="http://schemas.microsoft.com/office/drawing/2014/main" id="{F9A805DD-6D3E-4838-A2D9-BADE964D5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69215" cy="69215"/>
    <xdr:pic>
      <xdr:nvPicPr>
        <xdr:cNvPr id="221" name="Picture 220" descr="http://www.esourcecanada.com/images/spacer.gif">
          <a:extLst>
            <a:ext uri="{FF2B5EF4-FFF2-40B4-BE49-F238E27FC236}">
              <a16:creationId xmlns:a16="http://schemas.microsoft.com/office/drawing/2014/main" id="{B9218AEC-1546-485D-BE41-665864C301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2" name="Picture 221" descr="http://www.esourcecanada.com/images/spacer.gif">
          <a:extLst>
            <a:ext uri="{FF2B5EF4-FFF2-40B4-BE49-F238E27FC236}">
              <a16:creationId xmlns:a16="http://schemas.microsoft.com/office/drawing/2014/main" id="{C030CDC9-32B6-409A-9CDC-048CD6E163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3" name="Picture 222" descr="http://www.esourcecanada.com/images/spacer.gif">
          <a:extLst>
            <a:ext uri="{FF2B5EF4-FFF2-40B4-BE49-F238E27FC236}">
              <a16:creationId xmlns:a16="http://schemas.microsoft.com/office/drawing/2014/main" id="{8C3E5F75-A3DE-4CE1-9D10-9BCAFCF3CA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4" name="Picture 223" descr="http://www.esourcecanada.com/images/spacer.gif">
          <a:extLst>
            <a:ext uri="{FF2B5EF4-FFF2-40B4-BE49-F238E27FC236}">
              <a16:creationId xmlns:a16="http://schemas.microsoft.com/office/drawing/2014/main" id="{8F6F4CEC-96B2-43E0-ADE6-DE6D4B8F61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5" name="Picture 224" descr="http://www.esourcecanada.com/images/spacer.gif">
          <a:extLst>
            <a:ext uri="{FF2B5EF4-FFF2-40B4-BE49-F238E27FC236}">
              <a16:creationId xmlns:a16="http://schemas.microsoft.com/office/drawing/2014/main" id="{19BC3742-F4AB-487C-836C-8600831248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6" name="Picture 225" descr="http://www.esourcecanada.com/images/spacer.gif">
          <a:extLst>
            <a:ext uri="{FF2B5EF4-FFF2-40B4-BE49-F238E27FC236}">
              <a16:creationId xmlns:a16="http://schemas.microsoft.com/office/drawing/2014/main" id="{E04A24C9-819F-45DE-8466-2ABDF7BFA9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7" name="Picture 226" descr="http://www.esourcecanada.com/images/spacer.gif">
          <a:extLst>
            <a:ext uri="{FF2B5EF4-FFF2-40B4-BE49-F238E27FC236}">
              <a16:creationId xmlns:a16="http://schemas.microsoft.com/office/drawing/2014/main" id="{9382D7A2-9B14-4A97-9360-27A7DDBBCD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8" name="Picture 227" descr="http://www.esourcecanada.com/images/spacer.gif">
          <a:extLst>
            <a:ext uri="{FF2B5EF4-FFF2-40B4-BE49-F238E27FC236}">
              <a16:creationId xmlns:a16="http://schemas.microsoft.com/office/drawing/2014/main" id="{206F0B49-DECE-434C-B165-C432225F4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9" name="Picture 228" descr="http://www.esourcecanada.com/images/spacer.gif">
          <a:extLst>
            <a:ext uri="{FF2B5EF4-FFF2-40B4-BE49-F238E27FC236}">
              <a16:creationId xmlns:a16="http://schemas.microsoft.com/office/drawing/2014/main" id="{DD46DF4E-D0FB-4D0A-86DE-99A64E757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0" name="Picture 229" descr="http://www.esourcecanada.com/images/spacer.gif">
          <a:extLst>
            <a:ext uri="{FF2B5EF4-FFF2-40B4-BE49-F238E27FC236}">
              <a16:creationId xmlns:a16="http://schemas.microsoft.com/office/drawing/2014/main" id="{9A80B1C0-C457-4937-B264-677783D00C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1" name="Picture 230" descr="http://www.esourcecanada.com/images/spacer.gif">
          <a:extLst>
            <a:ext uri="{FF2B5EF4-FFF2-40B4-BE49-F238E27FC236}">
              <a16:creationId xmlns:a16="http://schemas.microsoft.com/office/drawing/2014/main" id="{A09C74CC-4E4C-47BB-A38A-5BB3E38073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2" name="Picture 231" descr="http://www.esourcecanada.com/images/spacer.gif">
          <a:extLst>
            <a:ext uri="{FF2B5EF4-FFF2-40B4-BE49-F238E27FC236}">
              <a16:creationId xmlns:a16="http://schemas.microsoft.com/office/drawing/2014/main" id="{AC30E5BE-8854-498B-900D-C7577AC28D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3" name="Picture 232" descr="http://www.esourcecanada.com/images/spacer.gif">
          <a:extLst>
            <a:ext uri="{FF2B5EF4-FFF2-40B4-BE49-F238E27FC236}">
              <a16:creationId xmlns:a16="http://schemas.microsoft.com/office/drawing/2014/main" id="{1C6518F8-B2AF-42AB-B7D2-36FDDA98E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4" name="Picture 233" descr="http://www.esourcecanada.com/images/spacer.gif">
          <a:extLst>
            <a:ext uri="{FF2B5EF4-FFF2-40B4-BE49-F238E27FC236}">
              <a16:creationId xmlns:a16="http://schemas.microsoft.com/office/drawing/2014/main" id="{F51D1CD2-DA0C-4111-B9A4-AFC3DDFE3F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5" name="Picture 234" descr="http://www.esourcecanada.com/images/spacer.gif">
          <a:extLst>
            <a:ext uri="{FF2B5EF4-FFF2-40B4-BE49-F238E27FC236}">
              <a16:creationId xmlns:a16="http://schemas.microsoft.com/office/drawing/2014/main" id="{0D32FF3F-8882-478A-9939-5C60BB047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6" name="Picture 235" descr="http://www.esourcecanada.com/images/spacer.gif">
          <a:extLst>
            <a:ext uri="{FF2B5EF4-FFF2-40B4-BE49-F238E27FC236}">
              <a16:creationId xmlns:a16="http://schemas.microsoft.com/office/drawing/2014/main" id="{141AD136-C93F-4DE2-919A-F01162D92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7" name="Picture 236" descr="http://www.esourcecanada.com/images/spacer.gif">
          <a:extLst>
            <a:ext uri="{FF2B5EF4-FFF2-40B4-BE49-F238E27FC236}">
              <a16:creationId xmlns:a16="http://schemas.microsoft.com/office/drawing/2014/main" id="{C8F754E3-F8AD-40D4-97D2-DB612377FC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8" name="Picture 237" descr="http://www.esourcecanada.com/images/spacer.gif">
          <a:extLst>
            <a:ext uri="{FF2B5EF4-FFF2-40B4-BE49-F238E27FC236}">
              <a16:creationId xmlns:a16="http://schemas.microsoft.com/office/drawing/2014/main" id="{D1C7009B-E2AD-4998-B677-8E04AB82B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9" name="Picture 238" descr="http://www.esourcecanada.com/images/spacer.gif">
          <a:extLst>
            <a:ext uri="{FF2B5EF4-FFF2-40B4-BE49-F238E27FC236}">
              <a16:creationId xmlns:a16="http://schemas.microsoft.com/office/drawing/2014/main" id="{E91E2AA0-6292-4789-81E8-808EAAC31F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0" name="Picture 239" descr="http://www.esourcecanada.com/images/spacer.gif">
          <a:extLst>
            <a:ext uri="{FF2B5EF4-FFF2-40B4-BE49-F238E27FC236}">
              <a16:creationId xmlns:a16="http://schemas.microsoft.com/office/drawing/2014/main" id="{5A2981CD-9614-4FEE-9B98-7CCC1171B3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1" name="Picture 240" descr="http://www.esourcecanada.com/images/spacer.gif">
          <a:extLst>
            <a:ext uri="{FF2B5EF4-FFF2-40B4-BE49-F238E27FC236}">
              <a16:creationId xmlns:a16="http://schemas.microsoft.com/office/drawing/2014/main" id="{8333EBC1-5EDF-4491-81C5-0B795CA39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2" name="Picture 241" descr="http://www.esourcecanada.com/images/spacer.gif">
          <a:extLst>
            <a:ext uri="{FF2B5EF4-FFF2-40B4-BE49-F238E27FC236}">
              <a16:creationId xmlns:a16="http://schemas.microsoft.com/office/drawing/2014/main" id="{281410F9-C5FC-4F89-A517-7F98D7F613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3" name="Picture 242" descr="http://www.esourcecanada.com/images/spacer.gif">
          <a:extLst>
            <a:ext uri="{FF2B5EF4-FFF2-40B4-BE49-F238E27FC236}">
              <a16:creationId xmlns:a16="http://schemas.microsoft.com/office/drawing/2014/main" id="{6933E1CE-BE32-47AE-9C29-3B4BF6B76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4" name="Picture 243" descr="http://www.esourcecanada.com/images/spacer.gif">
          <a:extLst>
            <a:ext uri="{FF2B5EF4-FFF2-40B4-BE49-F238E27FC236}">
              <a16:creationId xmlns:a16="http://schemas.microsoft.com/office/drawing/2014/main" id="{B2457128-3097-4520-950F-F5FEC6692D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5" name="Picture 244" descr="http://www.esourcecanada.com/images/spacer.gif">
          <a:extLst>
            <a:ext uri="{FF2B5EF4-FFF2-40B4-BE49-F238E27FC236}">
              <a16:creationId xmlns:a16="http://schemas.microsoft.com/office/drawing/2014/main" id="{EE4BFDA5-4424-4D1E-93FA-826374C38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6" name="Picture 245" descr="http://www.esourcecanada.com/images/spacer.gif">
          <a:extLst>
            <a:ext uri="{FF2B5EF4-FFF2-40B4-BE49-F238E27FC236}">
              <a16:creationId xmlns:a16="http://schemas.microsoft.com/office/drawing/2014/main" id="{B1F9DA32-6BEB-41A8-A40F-9A6D0BB06F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7" name="Picture 246" descr="http://www.esourcecanada.com/images/spacer.gif">
          <a:extLst>
            <a:ext uri="{FF2B5EF4-FFF2-40B4-BE49-F238E27FC236}">
              <a16:creationId xmlns:a16="http://schemas.microsoft.com/office/drawing/2014/main" id="{3CCE057D-D877-4110-B6AE-B1E714B68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8" name="Picture 247" descr="http://www.esourcecanada.com/images/spacer.gif">
          <a:extLst>
            <a:ext uri="{FF2B5EF4-FFF2-40B4-BE49-F238E27FC236}">
              <a16:creationId xmlns:a16="http://schemas.microsoft.com/office/drawing/2014/main" id="{894AC345-C5C3-44C2-AB71-2FC75D8DC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9" name="Picture 248" descr="http://www.esourcecanada.com/images/spacer.gif">
          <a:extLst>
            <a:ext uri="{FF2B5EF4-FFF2-40B4-BE49-F238E27FC236}">
              <a16:creationId xmlns:a16="http://schemas.microsoft.com/office/drawing/2014/main" id="{3D57E3E9-C25D-4587-9525-F451801F1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0" name="Picture 249" descr="http://www.esourcecanada.com/images/spacer.gif">
          <a:extLst>
            <a:ext uri="{FF2B5EF4-FFF2-40B4-BE49-F238E27FC236}">
              <a16:creationId xmlns:a16="http://schemas.microsoft.com/office/drawing/2014/main" id="{9D82680A-A459-4259-8E54-6DB37EF6C5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1" name="Picture 250" descr="http://www.esourcecanada.com/images/spacer.gif">
          <a:extLst>
            <a:ext uri="{FF2B5EF4-FFF2-40B4-BE49-F238E27FC236}">
              <a16:creationId xmlns:a16="http://schemas.microsoft.com/office/drawing/2014/main" id="{FDEA157B-956C-4B0C-9588-6C797C512B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2" name="Picture 251" descr="http://www.esourcecanada.com/images/spacer.gif">
          <a:extLst>
            <a:ext uri="{FF2B5EF4-FFF2-40B4-BE49-F238E27FC236}">
              <a16:creationId xmlns:a16="http://schemas.microsoft.com/office/drawing/2014/main" id="{EA316FA5-ADDA-4BB2-8F21-585F74D81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3" name="Picture 252" descr="http://www.esourcecanada.com/images/spacer.gif">
          <a:extLst>
            <a:ext uri="{FF2B5EF4-FFF2-40B4-BE49-F238E27FC236}">
              <a16:creationId xmlns:a16="http://schemas.microsoft.com/office/drawing/2014/main" id="{2D9EF36A-9A7A-4601-AB60-0119544B76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4" name="Picture 253" descr="http://www.esourcecanada.com/images/spacer.gif">
          <a:extLst>
            <a:ext uri="{FF2B5EF4-FFF2-40B4-BE49-F238E27FC236}">
              <a16:creationId xmlns:a16="http://schemas.microsoft.com/office/drawing/2014/main" id="{9D1F4081-2DE9-4A27-A119-47CDE53DF0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5" name="Picture 254" descr="http://www.esourcecanada.com/images/spacer.gif">
          <a:extLst>
            <a:ext uri="{FF2B5EF4-FFF2-40B4-BE49-F238E27FC236}">
              <a16:creationId xmlns:a16="http://schemas.microsoft.com/office/drawing/2014/main" id="{09780654-A813-4E93-91A8-AFC55E9F3F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6" name="Picture 255" descr="http://www.esourcecanada.com/images/spacer.gif">
          <a:extLst>
            <a:ext uri="{FF2B5EF4-FFF2-40B4-BE49-F238E27FC236}">
              <a16:creationId xmlns:a16="http://schemas.microsoft.com/office/drawing/2014/main" id="{0A9371A7-D780-4E29-BE72-1C4833B46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7" name="Picture 256" descr="http://www.esourcecanada.com/images/spacer.gif">
          <a:extLst>
            <a:ext uri="{FF2B5EF4-FFF2-40B4-BE49-F238E27FC236}">
              <a16:creationId xmlns:a16="http://schemas.microsoft.com/office/drawing/2014/main" id="{8FF953F6-A338-4523-A2C1-10F55626B4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8" name="Picture 257" descr="http://www.esourcecanada.com/images/spacer.gif">
          <a:extLst>
            <a:ext uri="{FF2B5EF4-FFF2-40B4-BE49-F238E27FC236}">
              <a16:creationId xmlns:a16="http://schemas.microsoft.com/office/drawing/2014/main" id="{6A4925CB-A7C4-4DFC-8196-DB15D57FE7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9" name="Picture 258" descr="http://www.esourcecanada.com/images/spacer.gif">
          <a:extLst>
            <a:ext uri="{FF2B5EF4-FFF2-40B4-BE49-F238E27FC236}">
              <a16:creationId xmlns:a16="http://schemas.microsoft.com/office/drawing/2014/main" id="{1EDA61C7-3231-4F48-810E-5C5AEBF2E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60" name="Picture 259" descr="http://www.esourcecanada.com/images/spacer.gif">
          <a:extLst>
            <a:ext uri="{FF2B5EF4-FFF2-40B4-BE49-F238E27FC236}">
              <a16:creationId xmlns:a16="http://schemas.microsoft.com/office/drawing/2014/main" id="{9C10C3E7-7557-4CCD-A8AB-1FD76AE1D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61" name="Picture 260" descr="http://www.esourcecanada.com/images/spacer.gif">
          <a:extLst>
            <a:ext uri="{FF2B5EF4-FFF2-40B4-BE49-F238E27FC236}">
              <a16:creationId xmlns:a16="http://schemas.microsoft.com/office/drawing/2014/main" id="{52A55E5B-EC0E-4BB7-8FBF-32936EF39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62" name="Picture 261" descr="http://www.esourcecanada.com/images/spacer.gif">
          <a:extLst>
            <a:ext uri="{FF2B5EF4-FFF2-40B4-BE49-F238E27FC236}">
              <a16:creationId xmlns:a16="http://schemas.microsoft.com/office/drawing/2014/main" id="{9B7152C6-D266-44C5-9B7B-5D674D273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263" name="Picture 262" descr="http://www.esourcecanada.com/images/spacer.gif">
          <a:extLst>
            <a:ext uri="{FF2B5EF4-FFF2-40B4-BE49-F238E27FC236}">
              <a16:creationId xmlns:a16="http://schemas.microsoft.com/office/drawing/2014/main" id="{35A7B54F-7153-41EE-BFD3-AB727FECB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264" name="Picture 263" descr="http://www.esourcecanada.com/images/spacer.gif">
          <a:extLst>
            <a:ext uri="{FF2B5EF4-FFF2-40B4-BE49-F238E27FC236}">
              <a16:creationId xmlns:a16="http://schemas.microsoft.com/office/drawing/2014/main" id="{9ED3E156-F674-4CED-8CB2-981E4BE88B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265" name="Picture 264" descr="http://www.esourcecanada.com/images/spacer.gif">
          <a:extLst>
            <a:ext uri="{FF2B5EF4-FFF2-40B4-BE49-F238E27FC236}">
              <a16:creationId xmlns:a16="http://schemas.microsoft.com/office/drawing/2014/main" id="{F3205E8B-4EBB-48D4-842C-ACAD5C6CB3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266" name="Picture 265" descr="http://www.esourcecanada.com/images/spacer.gif">
          <a:extLst>
            <a:ext uri="{FF2B5EF4-FFF2-40B4-BE49-F238E27FC236}">
              <a16:creationId xmlns:a16="http://schemas.microsoft.com/office/drawing/2014/main" id="{895A6E6D-C1BD-486A-A10E-BC17EDCBEC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267" name="Picture 266" descr="http://www.esourcecanada.com/images/spacer.gif">
          <a:extLst>
            <a:ext uri="{FF2B5EF4-FFF2-40B4-BE49-F238E27FC236}">
              <a16:creationId xmlns:a16="http://schemas.microsoft.com/office/drawing/2014/main" id="{C4200C3D-CA8E-42F6-A427-DC2F2E9B9E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268" name="Picture 267" descr="http://www.esourcecanada.com/images/spacer.gif">
          <a:extLst>
            <a:ext uri="{FF2B5EF4-FFF2-40B4-BE49-F238E27FC236}">
              <a16:creationId xmlns:a16="http://schemas.microsoft.com/office/drawing/2014/main" id="{798EFF84-4292-498E-8A07-93C354089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269" name="Picture 268" descr="http://www.esourcecanada.com/images/spacer.gif">
          <a:extLst>
            <a:ext uri="{FF2B5EF4-FFF2-40B4-BE49-F238E27FC236}">
              <a16:creationId xmlns:a16="http://schemas.microsoft.com/office/drawing/2014/main" id="{28208DBA-BDAE-455A-A492-C1412D13E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270" name="Picture 269" descr="http://www.esourcecanada.com/images/spacer.gif">
          <a:extLst>
            <a:ext uri="{FF2B5EF4-FFF2-40B4-BE49-F238E27FC236}">
              <a16:creationId xmlns:a16="http://schemas.microsoft.com/office/drawing/2014/main" id="{E87827B0-D03A-4576-8624-251B7A3BA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271" name="Picture 270" descr="http://www.esourcecanada.com/images/spacer.gif">
          <a:extLst>
            <a:ext uri="{FF2B5EF4-FFF2-40B4-BE49-F238E27FC236}">
              <a16:creationId xmlns:a16="http://schemas.microsoft.com/office/drawing/2014/main" id="{202F9B54-AC65-482D-A777-D611DFE8C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272" name="Picture 271" descr="http://www.esourcecanada.com/images/spacer.gif">
          <a:extLst>
            <a:ext uri="{FF2B5EF4-FFF2-40B4-BE49-F238E27FC236}">
              <a16:creationId xmlns:a16="http://schemas.microsoft.com/office/drawing/2014/main" id="{A8CABDCA-520E-4C96-8512-92E906E58B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69215" cy="69215"/>
    <xdr:pic>
      <xdr:nvPicPr>
        <xdr:cNvPr id="273" name="Picture 272" descr="http://www.esourcecanada.com/images/spacer.gif">
          <a:extLst>
            <a:ext uri="{FF2B5EF4-FFF2-40B4-BE49-F238E27FC236}">
              <a16:creationId xmlns:a16="http://schemas.microsoft.com/office/drawing/2014/main" id="{33F2C8B3-C6F0-4A0C-A409-427AC39496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74" name="Picture 273" descr="http://www.esourcecanada.com/images/spacer.gif">
          <a:extLst>
            <a:ext uri="{FF2B5EF4-FFF2-40B4-BE49-F238E27FC236}">
              <a16:creationId xmlns:a16="http://schemas.microsoft.com/office/drawing/2014/main" id="{FBF9311A-BE47-4C3D-BE25-45B3E7A179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69215" cy="69215"/>
    <xdr:pic>
      <xdr:nvPicPr>
        <xdr:cNvPr id="275" name="Picture 274" descr="http://www.esourcecanada.com/images/spacer.gif">
          <a:extLst>
            <a:ext uri="{FF2B5EF4-FFF2-40B4-BE49-F238E27FC236}">
              <a16:creationId xmlns:a16="http://schemas.microsoft.com/office/drawing/2014/main" id="{AC959480-A71E-49F2-B18C-8CF5F016B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76" name="Picture 275" descr="http://www.esourcecanada.com/images/spacer.gif">
          <a:extLst>
            <a:ext uri="{FF2B5EF4-FFF2-40B4-BE49-F238E27FC236}">
              <a16:creationId xmlns:a16="http://schemas.microsoft.com/office/drawing/2014/main" id="{6D280201-11E9-42C2-AE99-FED4032FC0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77" name="Picture 276" descr="http://www.esourcecanada.com/images/spacer.gif">
          <a:extLst>
            <a:ext uri="{FF2B5EF4-FFF2-40B4-BE49-F238E27FC236}">
              <a16:creationId xmlns:a16="http://schemas.microsoft.com/office/drawing/2014/main" id="{FB587A07-82D8-4513-8627-B35CF875D1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78" name="Picture 277" descr="http://www.esourcecanada.com/images/spacer.gif">
          <a:extLst>
            <a:ext uri="{FF2B5EF4-FFF2-40B4-BE49-F238E27FC236}">
              <a16:creationId xmlns:a16="http://schemas.microsoft.com/office/drawing/2014/main" id="{C5934B8F-A19C-4BCB-BF3D-28694E118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79" name="Picture 278" descr="http://www.esourcecanada.com/images/spacer.gif">
          <a:extLst>
            <a:ext uri="{FF2B5EF4-FFF2-40B4-BE49-F238E27FC236}">
              <a16:creationId xmlns:a16="http://schemas.microsoft.com/office/drawing/2014/main" id="{A081E60F-4F19-4B19-8FD1-972674DDC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0" name="Picture 279" descr="http://www.esourcecanada.com/images/spacer.gif">
          <a:extLst>
            <a:ext uri="{FF2B5EF4-FFF2-40B4-BE49-F238E27FC236}">
              <a16:creationId xmlns:a16="http://schemas.microsoft.com/office/drawing/2014/main" id="{6A89D399-C956-465B-8008-1B044189A2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1" name="Picture 280" descr="http://www.esourcecanada.com/images/spacer.gif">
          <a:extLst>
            <a:ext uri="{FF2B5EF4-FFF2-40B4-BE49-F238E27FC236}">
              <a16:creationId xmlns:a16="http://schemas.microsoft.com/office/drawing/2014/main" id="{4B3DD368-280A-4F15-B29E-778606143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2" name="Picture 281" descr="http://www.esourcecanada.com/images/spacer.gif">
          <a:extLst>
            <a:ext uri="{FF2B5EF4-FFF2-40B4-BE49-F238E27FC236}">
              <a16:creationId xmlns:a16="http://schemas.microsoft.com/office/drawing/2014/main" id="{2D94D11E-E34D-458E-9C23-BD12241169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3" name="Picture 282" descr="http://www.esourcecanada.com/images/spacer.gif">
          <a:extLst>
            <a:ext uri="{FF2B5EF4-FFF2-40B4-BE49-F238E27FC236}">
              <a16:creationId xmlns:a16="http://schemas.microsoft.com/office/drawing/2014/main" id="{FF4525D0-8A42-472F-A705-9A788B3200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4" name="Picture 283" descr="http://www.esourcecanada.com/images/spacer.gif">
          <a:extLst>
            <a:ext uri="{FF2B5EF4-FFF2-40B4-BE49-F238E27FC236}">
              <a16:creationId xmlns:a16="http://schemas.microsoft.com/office/drawing/2014/main" id="{81337863-916A-490B-987C-6EE5901D1B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5" name="Picture 284" descr="http://www.esourcecanada.com/images/spacer.gif">
          <a:extLst>
            <a:ext uri="{FF2B5EF4-FFF2-40B4-BE49-F238E27FC236}">
              <a16:creationId xmlns:a16="http://schemas.microsoft.com/office/drawing/2014/main" id="{A3DCA4C3-BE8B-4DC1-A0C0-5FB7425588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6" name="Picture 285" descr="http://www.esourcecanada.com/images/spacer.gif">
          <a:extLst>
            <a:ext uri="{FF2B5EF4-FFF2-40B4-BE49-F238E27FC236}">
              <a16:creationId xmlns:a16="http://schemas.microsoft.com/office/drawing/2014/main" id="{BF5EFAFC-2970-4932-89A5-A6F521804A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7" name="Picture 286" descr="http://www.esourcecanada.com/images/spacer.gif">
          <a:extLst>
            <a:ext uri="{FF2B5EF4-FFF2-40B4-BE49-F238E27FC236}">
              <a16:creationId xmlns:a16="http://schemas.microsoft.com/office/drawing/2014/main" id="{713B5DE0-CA4F-457D-87FD-C867FA00AE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8" name="Picture 287" descr="http://www.esourcecanada.com/images/spacer.gif">
          <a:extLst>
            <a:ext uri="{FF2B5EF4-FFF2-40B4-BE49-F238E27FC236}">
              <a16:creationId xmlns:a16="http://schemas.microsoft.com/office/drawing/2014/main" id="{F3059940-4DFB-4338-B981-EC9C05A2E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9" name="Picture 288" descr="http://www.esourcecanada.com/images/spacer.gif">
          <a:extLst>
            <a:ext uri="{FF2B5EF4-FFF2-40B4-BE49-F238E27FC236}">
              <a16:creationId xmlns:a16="http://schemas.microsoft.com/office/drawing/2014/main" id="{48131AF2-AACE-4A99-A109-9CD746A064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0" name="Picture 289" descr="http://www.esourcecanada.com/images/spacer.gif">
          <a:extLst>
            <a:ext uri="{FF2B5EF4-FFF2-40B4-BE49-F238E27FC236}">
              <a16:creationId xmlns:a16="http://schemas.microsoft.com/office/drawing/2014/main" id="{70404C77-EF13-4381-844F-EAACF8474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1" name="Picture 290" descr="http://www.esourcecanada.com/images/spacer.gif">
          <a:extLst>
            <a:ext uri="{FF2B5EF4-FFF2-40B4-BE49-F238E27FC236}">
              <a16:creationId xmlns:a16="http://schemas.microsoft.com/office/drawing/2014/main" id="{A94AA457-61DF-41E5-BDC9-CD265C5509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2" name="Picture 291" descr="http://www.esourcecanada.com/images/spacer.gif">
          <a:extLst>
            <a:ext uri="{FF2B5EF4-FFF2-40B4-BE49-F238E27FC236}">
              <a16:creationId xmlns:a16="http://schemas.microsoft.com/office/drawing/2014/main" id="{AA095EC5-E0DA-4A0E-A175-ABD72FE07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3" name="Picture 292" descr="http://www.esourcecanada.com/images/spacer.gif">
          <a:extLst>
            <a:ext uri="{FF2B5EF4-FFF2-40B4-BE49-F238E27FC236}">
              <a16:creationId xmlns:a16="http://schemas.microsoft.com/office/drawing/2014/main" id="{92923C7D-09E2-491C-A1F7-F679520576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4" name="Picture 293" descr="http://www.esourcecanada.com/images/spacer.gif">
          <a:extLst>
            <a:ext uri="{FF2B5EF4-FFF2-40B4-BE49-F238E27FC236}">
              <a16:creationId xmlns:a16="http://schemas.microsoft.com/office/drawing/2014/main" id="{9273E927-CA8E-4C82-9D29-849DC1715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5" name="Picture 294" descr="http://www.esourcecanada.com/images/spacer.gif">
          <a:extLst>
            <a:ext uri="{FF2B5EF4-FFF2-40B4-BE49-F238E27FC236}">
              <a16:creationId xmlns:a16="http://schemas.microsoft.com/office/drawing/2014/main" id="{10638D55-8B47-4C35-AC94-8A0B1EBEF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6" name="Picture 295" descr="http://www.esourcecanada.com/images/spacer.gif">
          <a:extLst>
            <a:ext uri="{FF2B5EF4-FFF2-40B4-BE49-F238E27FC236}">
              <a16:creationId xmlns:a16="http://schemas.microsoft.com/office/drawing/2014/main" id="{4FAF4F8D-FB64-4E4E-ADD4-D2C7CACBFB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7" name="Picture 296" descr="http://www.esourcecanada.com/images/spacer.gif">
          <a:extLst>
            <a:ext uri="{FF2B5EF4-FFF2-40B4-BE49-F238E27FC236}">
              <a16:creationId xmlns:a16="http://schemas.microsoft.com/office/drawing/2014/main" id="{DBB87185-72D2-4618-93A9-A1BEB11C2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8" name="Picture 297" descr="http://www.esourcecanada.com/images/spacer.gif">
          <a:extLst>
            <a:ext uri="{FF2B5EF4-FFF2-40B4-BE49-F238E27FC236}">
              <a16:creationId xmlns:a16="http://schemas.microsoft.com/office/drawing/2014/main" id="{F9F472F3-8DD0-43DC-8BCD-6FF24D8EC3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9" name="Picture 298" descr="http://www.esourcecanada.com/images/spacer.gif">
          <a:extLst>
            <a:ext uri="{FF2B5EF4-FFF2-40B4-BE49-F238E27FC236}">
              <a16:creationId xmlns:a16="http://schemas.microsoft.com/office/drawing/2014/main" id="{3C7EE5F3-B763-4B44-AC1D-8AF55EC215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0" name="Picture 299" descr="http://www.esourcecanada.com/images/spacer.gif">
          <a:extLst>
            <a:ext uri="{FF2B5EF4-FFF2-40B4-BE49-F238E27FC236}">
              <a16:creationId xmlns:a16="http://schemas.microsoft.com/office/drawing/2014/main" id="{14DDE8FA-ADB7-452C-BD3F-63757C03C9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1" name="Picture 300" descr="http://www.esourcecanada.com/images/spacer.gif">
          <a:extLst>
            <a:ext uri="{FF2B5EF4-FFF2-40B4-BE49-F238E27FC236}">
              <a16:creationId xmlns:a16="http://schemas.microsoft.com/office/drawing/2014/main" id="{8AADAA0F-0D68-40E1-BD43-3F8DDC2FA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2" name="Picture 301" descr="http://www.esourcecanada.com/images/spacer.gif">
          <a:extLst>
            <a:ext uri="{FF2B5EF4-FFF2-40B4-BE49-F238E27FC236}">
              <a16:creationId xmlns:a16="http://schemas.microsoft.com/office/drawing/2014/main" id="{ED89BC26-C6BD-444C-BDBD-C81A26CF0A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3" name="Picture 302" descr="http://www.esourcecanada.com/images/spacer.gif">
          <a:extLst>
            <a:ext uri="{FF2B5EF4-FFF2-40B4-BE49-F238E27FC236}">
              <a16:creationId xmlns:a16="http://schemas.microsoft.com/office/drawing/2014/main" id="{F0B70EDD-F0E2-49C8-B8B6-D1B683DD29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4" name="Picture 303" descr="http://www.esourcecanada.com/images/spacer.gif">
          <a:extLst>
            <a:ext uri="{FF2B5EF4-FFF2-40B4-BE49-F238E27FC236}">
              <a16:creationId xmlns:a16="http://schemas.microsoft.com/office/drawing/2014/main" id="{101CB193-3D18-4168-B51F-6F7692E53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5" name="Picture 304" descr="http://www.esourcecanada.com/images/spacer.gif">
          <a:extLst>
            <a:ext uri="{FF2B5EF4-FFF2-40B4-BE49-F238E27FC236}">
              <a16:creationId xmlns:a16="http://schemas.microsoft.com/office/drawing/2014/main" id="{C29E30CB-424B-4AB8-98EA-93B9DC589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6" name="Picture 305" descr="http://www.esourcecanada.com/images/spacer.gif">
          <a:extLst>
            <a:ext uri="{FF2B5EF4-FFF2-40B4-BE49-F238E27FC236}">
              <a16:creationId xmlns:a16="http://schemas.microsoft.com/office/drawing/2014/main" id="{5C8362EC-690A-4ABC-B2B7-A15A448FE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7" name="Picture 306" descr="http://www.esourcecanada.com/images/spacer.gif">
          <a:extLst>
            <a:ext uri="{FF2B5EF4-FFF2-40B4-BE49-F238E27FC236}">
              <a16:creationId xmlns:a16="http://schemas.microsoft.com/office/drawing/2014/main" id="{372BE306-EA8F-42C6-A28C-95CA2293F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8" name="Picture 307" descr="http://www.esourcecanada.com/images/spacer.gif">
          <a:extLst>
            <a:ext uri="{FF2B5EF4-FFF2-40B4-BE49-F238E27FC236}">
              <a16:creationId xmlns:a16="http://schemas.microsoft.com/office/drawing/2014/main" id="{37FFB7FE-6054-431C-8F7D-4DB4D1A729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9" name="Picture 308" descr="http://www.esourcecanada.com/images/spacer.gif">
          <a:extLst>
            <a:ext uri="{FF2B5EF4-FFF2-40B4-BE49-F238E27FC236}">
              <a16:creationId xmlns:a16="http://schemas.microsoft.com/office/drawing/2014/main" id="{CD51215E-AF57-48EF-B44D-5B83EAE305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0" name="Picture 309" descr="http://www.esourcecanada.com/images/spacer.gif">
          <a:extLst>
            <a:ext uri="{FF2B5EF4-FFF2-40B4-BE49-F238E27FC236}">
              <a16:creationId xmlns:a16="http://schemas.microsoft.com/office/drawing/2014/main" id="{A19FADBF-AF37-4ADF-A02F-377DD6D9C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1" name="Picture 310" descr="http://www.esourcecanada.com/images/spacer.gif">
          <a:extLst>
            <a:ext uri="{FF2B5EF4-FFF2-40B4-BE49-F238E27FC236}">
              <a16:creationId xmlns:a16="http://schemas.microsoft.com/office/drawing/2014/main" id="{F877E190-CEE2-4332-933F-1BBFC8D9B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2" name="Picture 311" descr="http://www.esourcecanada.com/images/spacer.gif">
          <a:extLst>
            <a:ext uri="{FF2B5EF4-FFF2-40B4-BE49-F238E27FC236}">
              <a16:creationId xmlns:a16="http://schemas.microsoft.com/office/drawing/2014/main" id="{F8BA7881-08C3-45EC-A2AF-721E9CF6DA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3" name="Picture 312" descr="http://www.esourcecanada.com/images/spacer.gif">
          <a:extLst>
            <a:ext uri="{FF2B5EF4-FFF2-40B4-BE49-F238E27FC236}">
              <a16:creationId xmlns:a16="http://schemas.microsoft.com/office/drawing/2014/main" id="{69FAA5F5-AD5A-4E58-9A2B-2383D887D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4" name="Picture 313" descr="http://www.esourcecanada.com/images/spacer.gif">
          <a:extLst>
            <a:ext uri="{FF2B5EF4-FFF2-40B4-BE49-F238E27FC236}">
              <a16:creationId xmlns:a16="http://schemas.microsoft.com/office/drawing/2014/main" id="{95A120DC-FFD7-4CF2-BD48-11A90B7F1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5" name="Picture 314" descr="http://www.esourcecanada.com/images/spacer.gif">
          <a:extLst>
            <a:ext uri="{FF2B5EF4-FFF2-40B4-BE49-F238E27FC236}">
              <a16:creationId xmlns:a16="http://schemas.microsoft.com/office/drawing/2014/main" id="{D7A1A810-F04A-4B97-97E5-7F11FB2F0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6" name="Picture 315" descr="http://www.esourcecanada.com/images/spacer.gif">
          <a:extLst>
            <a:ext uri="{FF2B5EF4-FFF2-40B4-BE49-F238E27FC236}">
              <a16:creationId xmlns:a16="http://schemas.microsoft.com/office/drawing/2014/main" id="{DDECBDEE-EC32-43A8-9D32-55A1A4553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317" name="Picture 316" descr="http://www.esourcecanada.com/images/spacer.gif">
          <a:extLst>
            <a:ext uri="{FF2B5EF4-FFF2-40B4-BE49-F238E27FC236}">
              <a16:creationId xmlns:a16="http://schemas.microsoft.com/office/drawing/2014/main" id="{F9116E12-044D-46E3-A2AA-377F94E37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318" name="Picture 317" descr="http://www.esourcecanada.com/images/spacer.gif">
          <a:extLst>
            <a:ext uri="{FF2B5EF4-FFF2-40B4-BE49-F238E27FC236}">
              <a16:creationId xmlns:a16="http://schemas.microsoft.com/office/drawing/2014/main" id="{4926D680-4343-4E9F-8DA9-0667F1300F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319" name="Picture 318" descr="http://www.esourcecanada.com/images/spacer.gif">
          <a:extLst>
            <a:ext uri="{FF2B5EF4-FFF2-40B4-BE49-F238E27FC236}">
              <a16:creationId xmlns:a16="http://schemas.microsoft.com/office/drawing/2014/main" id="{C0723AA3-E817-4B1E-86FC-309A490D9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320" name="Picture 319" descr="http://www.esourcecanada.com/images/spacer.gif">
          <a:extLst>
            <a:ext uri="{FF2B5EF4-FFF2-40B4-BE49-F238E27FC236}">
              <a16:creationId xmlns:a16="http://schemas.microsoft.com/office/drawing/2014/main" id="{0EBCC90D-0C76-42F6-A494-872BB40E2D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321" name="Picture 320" descr="http://www.esourcecanada.com/images/spacer.gif">
          <a:extLst>
            <a:ext uri="{FF2B5EF4-FFF2-40B4-BE49-F238E27FC236}">
              <a16:creationId xmlns:a16="http://schemas.microsoft.com/office/drawing/2014/main" id="{B6CC1699-C5D6-44DE-B8DB-0678C26FA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322" name="Picture 321" descr="http://www.esourcecanada.com/images/spacer.gif">
          <a:extLst>
            <a:ext uri="{FF2B5EF4-FFF2-40B4-BE49-F238E27FC236}">
              <a16:creationId xmlns:a16="http://schemas.microsoft.com/office/drawing/2014/main" id="{5143FC0B-A799-4BAB-836E-1E3A54486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323" name="Picture 322" descr="http://www.esourcecanada.com/images/spacer.gif">
          <a:extLst>
            <a:ext uri="{FF2B5EF4-FFF2-40B4-BE49-F238E27FC236}">
              <a16:creationId xmlns:a16="http://schemas.microsoft.com/office/drawing/2014/main" id="{9A58C337-C256-4348-85A5-93956E7828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324" name="Picture 323" descr="http://www.esourcecanada.com/images/spacer.gif">
          <a:extLst>
            <a:ext uri="{FF2B5EF4-FFF2-40B4-BE49-F238E27FC236}">
              <a16:creationId xmlns:a16="http://schemas.microsoft.com/office/drawing/2014/main" id="{E1DA9E92-A17E-4BA5-A17F-D27C68EDE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325" name="Picture 324" descr="http://www.esourcecanada.com/images/spacer.gif">
          <a:extLst>
            <a:ext uri="{FF2B5EF4-FFF2-40B4-BE49-F238E27FC236}">
              <a16:creationId xmlns:a16="http://schemas.microsoft.com/office/drawing/2014/main" id="{E360C95E-49A9-4E71-8922-3C8513DB84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326" name="Picture 325" descr="http://www.esourcecanada.com/images/spacer.gif">
          <a:extLst>
            <a:ext uri="{FF2B5EF4-FFF2-40B4-BE49-F238E27FC236}">
              <a16:creationId xmlns:a16="http://schemas.microsoft.com/office/drawing/2014/main" id="{A26DCFD7-6237-49ED-A6AF-15C112A95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331</xdr:row>
      <xdr:rowOff>0</xdr:rowOff>
    </xdr:from>
    <xdr:ext cx="57150" cy="57150"/>
    <xdr:pic>
      <xdr:nvPicPr>
        <xdr:cNvPr id="327" name="Picture 326" descr="http://www.esourcecanada.com/images/spacer.gif">
          <a:extLst>
            <a:ext uri="{FF2B5EF4-FFF2-40B4-BE49-F238E27FC236}">
              <a16:creationId xmlns:a16="http://schemas.microsoft.com/office/drawing/2014/main" id="{8BB86395-A82B-4BBF-8519-D62D20347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7154" y="208973615"/>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331</xdr:row>
      <xdr:rowOff>0</xdr:rowOff>
    </xdr:from>
    <xdr:ext cx="57150" cy="57150"/>
    <xdr:pic>
      <xdr:nvPicPr>
        <xdr:cNvPr id="328" name="Picture 327" descr="http://www.esourcecanada.com/images/spacer.gif">
          <a:extLst>
            <a:ext uri="{FF2B5EF4-FFF2-40B4-BE49-F238E27FC236}">
              <a16:creationId xmlns:a16="http://schemas.microsoft.com/office/drawing/2014/main" id="{2386649A-0053-438C-916E-09AB80E382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7154" y="208973615"/>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29" name="Picture 328" descr="http://www.esourcecanada.com/images/spacer.gif">
          <a:extLst>
            <a:ext uri="{FF2B5EF4-FFF2-40B4-BE49-F238E27FC236}">
              <a16:creationId xmlns:a16="http://schemas.microsoft.com/office/drawing/2014/main" id="{EE6442D9-83B8-4617-B3B0-B508561AF8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0" name="Picture 329" descr="http://www.esourcecanada.com/images/spacer.gif">
          <a:extLst>
            <a:ext uri="{FF2B5EF4-FFF2-40B4-BE49-F238E27FC236}">
              <a16:creationId xmlns:a16="http://schemas.microsoft.com/office/drawing/2014/main" id="{8593883F-08A4-4BA4-84FA-8CAF5317A2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1" name="Picture 330" descr="http://www.esourcecanada.com/images/spacer.gif">
          <a:extLst>
            <a:ext uri="{FF2B5EF4-FFF2-40B4-BE49-F238E27FC236}">
              <a16:creationId xmlns:a16="http://schemas.microsoft.com/office/drawing/2014/main" id="{0628DAA9-9A68-43EE-867C-FBB97C5A29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2" name="Picture 331" descr="http://www.esourcecanada.com/images/spacer.gif">
          <a:extLst>
            <a:ext uri="{FF2B5EF4-FFF2-40B4-BE49-F238E27FC236}">
              <a16:creationId xmlns:a16="http://schemas.microsoft.com/office/drawing/2014/main" id="{F34B93DC-9FFD-4E68-B0A9-7A9D7028A0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3" name="Picture 332" descr="http://www.esourcecanada.com/images/spacer.gif">
          <a:extLst>
            <a:ext uri="{FF2B5EF4-FFF2-40B4-BE49-F238E27FC236}">
              <a16:creationId xmlns:a16="http://schemas.microsoft.com/office/drawing/2014/main" id="{12D6636E-423C-4FA0-B034-5B80D316C1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4" name="Picture 333" descr="http://www.esourcecanada.com/images/spacer.gif">
          <a:extLst>
            <a:ext uri="{FF2B5EF4-FFF2-40B4-BE49-F238E27FC236}">
              <a16:creationId xmlns:a16="http://schemas.microsoft.com/office/drawing/2014/main" id="{CA9439B0-C0BE-442F-BBE4-5DE8E4F5A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5" name="Picture 334" descr="http://www.esourcecanada.com/images/spacer.gif">
          <a:extLst>
            <a:ext uri="{FF2B5EF4-FFF2-40B4-BE49-F238E27FC236}">
              <a16:creationId xmlns:a16="http://schemas.microsoft.com/office/drawing/2014/main" id="{B8F53926-0FD5-4E0B-AA8E-12C62CB1A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6" name="Picture 335" descr="http://www.esourcecanada.com/images/spacer.gif">
          <a:extLst>
            <a:ext uri="{FF2B5EF4-FFF2-40B4-BE49-F238E27FC236}">
              <a16:creationId xmlns:a16="http://schemas.microsoft.com/office/drawing/2014/main" id="{D725B449-B0F5-47E0-AB45-BBFDB23470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7" name="Picture 336" descr="http://www.esourcecanada.com/images/spacer.gif">
          <a:extLst>
            <a:ext uri="{FF2B5EF4-FFF2-40B4-BE49-F238E27FC236}">
              <a16:creationId xmlns:a16="http://schemas.microsoft.com/office/drawing/2014/main" id="{9E06C8F7-E3A9-4B0F-A6AD-6131BDAC7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8" name="Picture 337" descr="http://www.esourcecanada.com/images/spacer.gif">
          <a:extLst>
            <a:ext uri="{FF2B5EF4-FFF2-40B4-BE49-F238E27FC236}">
              <a16:creationId xmlns:a16="http://schemas.microsoft.com/office/drawing/2014/main" id="{87454E39-58B7-4F1E-8FDB-6DF7A96F7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9" name="Picture 338" descr="http://www.esourcecanada.com/images/spacer.gif">
          <a:extLst>
            <a:ext uri="{FF2B5EF4-FFF2-40B4-BE49-F238E27FC236}">
              <a16:creationId xmlns:a16="http://schemas.microsoft.com/office/drawing/2014/main" id="{B2FD8E34-AF54-4235-AEB6-CAD41C792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0" name="Picture 339" descr="http://www.esourcecanada.com/images/spacer.gif">
          <a:extLst>
            <a:ext uri="{FF2B5EF4-FFF2-40B4-BE49-F238E27FC236}">
              <a16:creationId xmlns:a16="http://schemas.microsoft.com/office/drawing/2014/main" id="{ED376D0F-EF43-47B3-8A50-94900943A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1" name="Picture 340" descr="http://www.esourcecanada.com/images/spacer.gif">
          <a:extLst>
            <a:ext uri="{FF2B5EF4-FFF2-40B4-BE49-F238E27FC236}">
              <a16:creationId xmlns:a16="http://schemas.microsoft.com/office/drawing/2014/main" id="{82DE7BF8-5235-4C4A-A2E3-8E4E0626F7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2" name="Picture 341" descr="http://www.esourcecanada.com/images/spacer.gif">
          <a:extLst>
            <a:ext uri="{FF2B5EF4-FFF2-40B4-BE49-F238E27FC236}">
              <a16:creationId xmlns:a16="http://schemas.microsoft.com/office/drawing/2014/main" id="{5155A69E-E4AF-4070-808A-A0BAA317A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3" name="Picture 342" descr="http://www.esourcecanada.com/images/spacer.gif">
          <a:extLst>
            <a:ext uri="{FF2B5EF4-FFF2-40B4-BE49-F238E27FC236}">
              <a16:creationId xmlns:a16="http://schemas.microsoft.com/office/drawing/2014/main" id="{D06763E7-ECB0-486A-B03C-BCBF7F934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4" name="Picture 343" descr="http://www.esourcecanada.com/images/spacer.gif">
          <a:extLst>
            <a:ext uri="{FF2B5EF4-FFF2-40B4-BE49-F238E27FC236}">
              <a16:creationId xmlns:a16="http://schemas.microsoft.com/office/drawing/2014/main" id="{75259581-1053-48AE-8EC7-148CFAFFF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5" name="Picture 344" descr="http://www.esourcecanada.com/images/spacer.gif">
          <a:extLst>
            <a:ext uri="{FF2B5EF4-FFF2-40B4-BE49-F238E27FC236}">
              <a16:creationId xmlns:a16="http://schemas.microsoft.com/office/drawing/2014/main" id="{1767C8CE-9CF3-4895-BA5F-DEE7BA1CD9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6" name="Picture 345" descr="http://www.esourcecanada.com/images/spacer.gif">
          <a:extLst>
            <a:ext uri="{FF2B5EF4-FFF2-40B4-BE49-F238E27FC236}">
              <a16:creationId xmlns:a16="http://schemas.microsoft.com/office/drawing/2014/main" id="{4982C8C2-1B1D-49B3-961B-389AC4D4F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7" name="Picture 346" descr="http://www.esourcecanada.com/images/spacer.gif">
          <a:extLst>
            <a:ext uri="{FF2B5EF4-FFF2-40B4-BE49-F238E27FC236}">
              <a16:creationId xmlns:a16="http://schemas.microsoft.com/office/drawing/2014/main" id="{A1FFBFFA-271F-4EA4-9921-39FF2D7970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8" name="Picture 347" descr="http://www.esourcecanada.com/images/spacer.gif">
          <a:extLst>
            <a:ext uri="{FF2B5EF4-FFF2-40B4-BE49-F238E27FC236}">
              <a16:creationId xmlns:a16="http://schemas.microsoft.com/office/drawing/2014/main" id="{6890C642-C20C-41E3-AA6F-DF54F64566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9" name="Picture 348" descr="http://www.esourcecanada.com/images/spacer.gif">
          <a:extLst>
            <a:ext uri="{FF2B5EF4-FFF2-40B4-BE49-F238E27FC236}">
              <a16:creationId xmlns:a16="http://schemas.microsoft.com/office/drawing/2014/main" id="{AC6A6208-6CD4-465E-A7F4-04347C7615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0" name="Picture 349" descr="http://www.esourcecanada.com/images/spacer.gif">
          <a:extLst>
            <a:ext uri="{FF2B5EF4-FFF2-40B4-BE49-F238E27FC236}">
              <a16:creationId xmlns:a16="http://schemas.microsoft.com/office/drawing/2014/main" id="{CC99D882-7C46-492B-A336-9EC98DED0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1" name="Picture 350" descr="http://www.esourcecanada.com/images/spacer.gif">
          <a:extLst>
            <a:ext uri="{FF2B5EF4-FFF2-40B4-BE49-F238E27FC236}">
              <a16:creationId xmlns:a16="http://schemas.microsoft.com/office/drawing/2014/main" id="{D78F310D-6781-4FF4-A67C-78EB5C24F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2" name="Picture 351" descr="http://www.esourcecanada.com/images/spacer.gif">
          <a:extLst>
            <a:ext uri="{FF2B5EF4-FFF2-40B4-BE49-F238E27FC236}">
              <a16:creationId xmlns:a16="http://schemas.microsoft.com/office/drawing/2014/main" id="{A85A2B68-F116-426A-8802-BD0FD9E77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3" name="Picture 352" descr="http://www.esourcecanada.com/images/spacer.gif">
          <a:extLst>
            <a:ext uri="{FF2B5EF4-FFF2-40B4-BE49-F238E27FC236}">
              <a16:creationId xmlns:a16="http://schemas.microsoft.com/office/drawing/2014/main" id="{7194637A-DC06-4BD0-99B7-BD1290772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4" name="Picture 353" descr="http://www.esourcecanada.com/images/spacer.gif">
          <a:extLst>
            <a:ext uri="{FF2B5EF4-FFF2-40B4-BE49-F238E27FC236}">
              <a16:creationId xmlns:a16="http://schemas.microsoft.com/office/drawing/2014/main" id="{2CB5E109-054A-43A6-8D23-D429B451A8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5" name="Picture 354" descr="http://www.esourcecanada.com/images/spacer.gif">
          <a:extLst>
            <a:ext uri="{FF2B5EF4-FFF2-40B4-BE49-F238E27FC236}">
              <a16:creationId xmlns:a16="http://schemas.microsoft.com/office/drawing/2014/main" id="{9E6BC4E1-61EC-41ED-8F8A-032FA9C85E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6" name="Picture 355" descr="http://www.esourcecanada.com/images/spacer.gif">
          <a:extLst>
            <a:ext uri="{FF2B5EF4-FFF2-40B4-BE49-F238E27FC236}">
              <a16:creationId xmlns:a16="http://schemas.microsoft.com/office/drawing/2014/main" id="{A40E301A-F636-49C9-A395-84BE0CDFB5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7" name="Picture 356" descr="http://www.esourcecanada.com/images/spacer.gif">
          <a:extLst>
            <a:ext uri="{FF2B5EF4-FFF2-40B4-BE49-F238E27FC236}">
              <a16:creationId xmlns:a16="http://schemas.microsoft.com/office/drawing/2014/main" id="{DE753B8C-DB06-4DFB-A748-F6C3545C58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8" name="Picture 357" descr="http://www.esourcecanada.com/images/spacer.gif">
          <a:extLst>
            <a:ext uri="{FF2B5EF4-FFF2-40B4-BE49-F238E27FC236}">
              <a16:creationId xmlns:a16="http://schemas.microsoft.com/office/drawing/2014/main" id="{CA206595-A8B1-446A-BC59-94727BCF55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9" name="Picture 358" descr="http://www.esourcecanada.com/images/spacer.gif">
          <a:extLst>
            <a:ext uri="{FF2B5EF4-FFF2-40B4-BE49-F238E27FC236}">
              <a16:creationId xmlns:a16="http://schemas.microsoft.com/office/drawing/2014/main" id="{FB870847-5325-4D41-B91F-531C76CC21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0" name="Picture 359" descr="http://www.esourcecanada.com/images/spacer.gif">
          <a:extLst>
            <a:ext uri="{FF2B5EF4-FFF2-40B4-BE49-F238E27FC236}">
              <a16:creationId xmlns:a16="http://schemas.microsoft.com/office/drawing/2014/main" id="{9B3C8D18-3956-48CA-B7C2-EE178EBF37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1" name="Picture 360" descr="http://www.esourcecanada.com/images/spacer.gif">
          <a:extLst>
            <a:ext uri="{FF2B5EF4-FFF2-40B4-BE49-F238E27FC236}">
              <a16:creationId xmlns:a16="http://schemas.microsoft.com/office/drawing/2014/main" id="{6C6CA4F3-1B75-46AE-8950-0C39FF6D41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2" name="Picture 361" descr="http://www.esourcecanada.com/images/spacer.gif">
          <a:extLst>
            <a:ext uri="{FF2B5EF4-FFF2-40B4-BE49-F238E27FC236}">
              <a16:creationId xmlns:a16="http://schemas.microsoft.com/office/drawing/2014/main" id="{9414113A-4690-4657-B44F-559456877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3" name="Picture 362" descr="http://www.esourcecanada.com/images/spacer.gif">
          <a:extLst>
            <a:ext uri="{FF2B5EF4-FFF2-40B4-BE49-F238E27FC236}">
              <a16:creationId xmlns:a16="http://schemas.microsoft.com/office/drawing/2014/main" id="{1DCCAE62-9830-4556-80AF-6FA6F0B2AD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4" name="Picture 363" descr="http://www.esourcecanada.com/images/spacer.gif">
          <a:extLst>
            <a:ext uri="{FF2B5EF4-FFF2-40B4-BE49-F238E27FC236}">
              <a16:creationId xmlns:a16="http://schemas.microsoft.com/office/drawing/2014/main" id="{9881E035-02C2-4DD9-B4F2-0586F45C9F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5" name="Picture 364" descr="http://www.esourcecanada.com/images/spacer.gif">
          <a:extLst>
            <a:ext uri="{FF2B5EF4-FFF2-40B4-BE49-F238E27FC236}">
              <a16:creationId xmlns:a16="http://schemas.microsoft.com/office/drawing/2014/main" id="{7ED5065A-E9C5-4961-AB50-659B1D075D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6" name="Picture 365" descr="http://www.esourcecanada.com/images/spacer.gif">
          <a:extLst>
            <a:ext uri="{FF2B5EF4-FFF2-40B4-BE49-F238E27FC236}">
              <a16:creationId xmlns:a16="http://schemas.microsoft.com/office/drawing/2014/main" id="{6C2F0C6B-8E1D-40A5-B863-E9D22BDBBB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7" name="Picture 366" descr="http://www.esourcecanada.com/images/spacer.gif">
          <a:extLst>
            <a:ext uri="{FF2B5EF4-FFF2-40B4-BE49-F238E27FC236}">
              <a16:creationId xmlns:a16="http://schemas.microsoft.com/office/drawing/2014/main" id="{F32EE03C-A157-4D60-9DED-8868DD2E06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8" name="Picture 367" descr="http://www.esourcecanada.com/images/spacer.gif">
          <a:extLst>
            <a:ext uri="{FF2B5EF4-FFF2-40B4-BE49-F238E27FC236}">
              <a16:creationId xmlns:a16="http://schemas.microsoft.com/office/drawing/2014/main" id="{F97C80AC-E9BB-479E-AA85-B50C9B638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9" name="Picture 368" descr="http://www.esourcecanada.com/images/spacer.gif">
          <a:extLst>
            <a:ext uri="{FF2B5EF4-FFF2-40B4-BE49-F238E27FC236}">
              <a16:creationId xmlns:a16="http://schemas.microsoft.com/office/drawing/2014/main" id="{13B86B3A-E6C5-4C55-B5BD-8F8345D798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70" name="Picture 369" descr="http://www.esourcecanada.com/images/spacer.gif">
          <a:extLst>
            <a:ext uri="{FF2B5EF4-FFF2-40B4-BE49-F238E27FC236}">
              <a16:creationId xmlns:a16="http://schemas.microsoft.com/office/drawing/2014/main" id="{E2C90CD1-638C-4857-A3D0-4B5E8968ED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52</xdr:row>
      <xdr:rowOff>0</xdr:rowOff>
    </xdr:from>
    <xdr:ext cx="57150" cy="57150"/>
    <xdr:pic>
      <xdr:nvPicPr>
        <xdr:cNvPr id="371" name="Picture 370" descr="http://www.esourcecanada.com/images/spacer.gif">
          <a:extLst>
            <a:ext uri="{FF2B5EF4-FFF2-40B4-BE49-F238E27FC236}">
              <a16:creationId xmlns:a16="http://schemas.microsoft.com/office/drawing/2014/main" id="{0C757CD3-C983-473D-9F05-F33F0E56F8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52</xdr:row>
      <xdr:rowOff>0</xdr:rowOff>
    </xdr:from>
    <xdr:ext cx="57150" cy="57150"/>
    <xdr:pic>
      <xdr:nvPicPr>
        <xdr:cNvPr id="372" name="Picture 371" descr="http://www.esourcecanada.com/images/spacer.gif">
          <a:extLst>
            <a:ext uri="{FF2B5EF4-FFF2-40B4-BE49-F238E27FC236}">
              <a16:creationId xmlns:a16="http://schemas.microsoft.com/office/drawing/2014/main" id="{98F4AB99-4F44-4ED5-8B05-3A9616FA4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373" name="Picture 372" descr="http://www.esourcecanada.com/images/spacer.gif">
          <a:extLst>
            <a:ext uri="{FF2B5EF4-FFF2-40B4-BE49-F238E27FC236}">
              <a16:creationId xmlns:a16="http://schemas.microsoft.com/office/drawing/2014/main" id="{3840A00E-CF24-4738-BBA8-4106F24017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52</xdr:row>
      <xdr:rowOff>0</xdr:rowOff>
    </xdr:from>
    <xdr:ext cx="57150" cy="57150"/>
    <xdr:pic>
      <xdr:nvPicPr>
        <xdr:cNvPr id="374" name="Picture 373" descr="http://www.esourcecanada.com/images/spacer.gif">
          <a:extLst>
            <a:ext uri="{FF2B5EF4-FFF2-40B4-BE49-F238E27FC236}">
              <a16:creationId xmlns:a16="http://schemas.microsoft.com/office/drawing/2014/main" id="{06F6A54A-B98E-443F-87DD-96C0D7B6DB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375" name="Picture 374" descr="http://www.esourcecanada.com/images/spacer.gif">
          <a:extLst>
            <a:ext uri="{FF2B5EF4-FFF2-40B4-BE49-F238E27FC236}">
              <a16:creationId xmlns:a16="http://schemas.microsoft.com/office/drawing/2014/main" id="{9085D594-8ECC-4C4E-8C05-07F27C9F4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376" name="Picture 375" descr="http://www.esourcecanada.com/images/spacer.gif">
          <a:extLst>
            <a:ext uri="{FF2B5EF4-FFF2-40B4-BE49-F238E27FC236}">
              <a16:creationId xmlns:a16="http://schemas.microsoft.com/office/drawing/2014/main" id="{84E76B52-2663-4512-BA02-DF0BF015FA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377" name="Picture 376" descr="http://www.esourcecanada.com/images/spacer.gif">
          <a:extLst>
            <a:ext uri="{FF2B5EF4-FFF2-40B4-BE49-F238E27FC236}">
              <a16:creationId xmlns:a16="http://schemas.microsoft.com/office/drawing/2014/main" id="{6E3D6DBB-AD35-4E52-B30E-283EE3D44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378" name="Picture 377" descr="http://www.esourcecanada.com/images/spacer.gif">
          <a:extLst>
            <a:ext uri="{FF2B5EF4-FFF2-40B4-BE49-F238E27FC236}">
              <a16:creationId xmlns:a16="http://schemas.microsoft.com/office/drawing/2014/main" id="{EB493647-DCA1-4D68-9DC8-4C85F1606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379" name="Picture 378" descr="http://www.esourcecanada.com/images/spacer.gif">
          <a:extLst>
            <a:ext uri="{FF2B5EF4-FFF2-40B4-BE49-F238E27FC236}">
              <a16:creationId xmlns:a16="http://schemas.microsoft.com/office/drawing/2014/main" id="{9CC9974F-C4A1-4ED8-9B0F-A97632F9B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380" name="Picture 379" descr="http://www.esourcecanada.com/images/spacer.gif">
          <a:extLst>
            <a:ext uri="{FF2B5EF4-FFF2-40B4-BE49-F238E27FC236}">
              <a16:creationId xmlns:a16="http://schemas.microsoft.com/office/drawing/2014/main" id="{1E9668BE-8485-4D76-B524-EE5051296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69215" cy="69215"/>
    <xdr:pic>
      <xdr:nvPicPr>
        <xdr:cNvPr id="381" name="Picture 380" descr="http://www.esourcecanada.com/images/spacer.gif">
          <a:extLst>
            <a:ext uri="{FF2B5EF4-FFF2-40B4-BE49-F238E27FC236}">
              <a16:creationId xmlns:a16="http://schemas.microsoft.com/office/drawing/2014/main" id="{89832BF9-30B3-4B1E-AA85-C09432DED1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82" name="Picture 381" descr="http://www.esourcecanada.com/images/spacer.gif">
          <a:extLst>
            <a:ext uri="{FF2B5EF4-FFF2-40B4-BE49-F238E27FC236}">
              <a16:creationId xmlns:a16="http://schemas.microsoft.com/office/drawing/2014/main" id="{64855DBC-3161-4127-8800-84DFBABC28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69215" cy="69215"/>
    <xdr:pic>
      <xdr:nvPicPr>
        <xdr:cNvPr id="383" name="Picture 382" descr="http://www.esourcecanada.com/images/spacer.gif">
          <a:extLst>
            <a:ext uri="{FF2B5EF4-FFF2-40B4-BE49-F238E27FC236}">
              <a16:creationId xmlns:a16="http://schemas.microsoft.com/office/drawing/2014/main" id="{2CA97111-B05C-489D-81F0-131FFBCFB9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84" name="Picture 383" descr="http://www.esourcecanada.com/images/spacer.gif">
          <a:extLst>
            <a:ext uri="{FF2B5EF4-FFF2-40B4-BE49-F238E27FC236}">
              <a16:creationId xmlns:a16="http://schemas.microsoft.com/office/drawing/2014/main" id="{1D1579E6-F660-4797-802D-101EEEF57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85" name="Picture 384" descr="http://www.esourcecanada.com/images/spacer.gif">
          <a:extLst>
            <a:ext uri="{FF2B5EF4-FFF2-40B4-BE49-F238E27FC236}">
              <a16:creationId xmlns:a16="http://schemas.microsoft.com/office/drawing/2014/main" id="{8F2DAC3E-9622-45A3-8A27-2BC91A060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86" name="Picture 385" descr="http://www.esourcecanada.com/images/spacer.gif">
          <a:extLst>
            <a:ext uri="{FF2B5EF4-FFF2-40B4-BE49-F238E27FC236}">
              <a16:creationId xmlns:a16="http://schemas.microsoft.com/office/drawing/2014/main" id="{3FBD0E85-9A32-4FFD-9A21-1B0F7D3177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87" name="Picture 386" descr="http://www.esourcecanada.com/images/spacer.gif">
          <a:extLst>
            <a:ext uri="{FF2B5EF4-FFF2-40B4-BE49-F238E27FC236}">
              <a16:creationId xmlns:a16="http://schemas.microsoft.com/office/drawing/2014/main" id="{BFFC40F4-E229-4E7E-BFB7-8DD0669FD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88" name="Picture 387" descr="http://www.esourcecanada.com/images/spacer.gif">
          <a:extLst>
            <a:ext uri="{FF2B5EF4-FFF2-40B4-BE49-F238E27FC236}">
              <a16:creationId xmlns:a16="http://schemas.microsoft.com/office/drawing/2014/main" id="{929D5D05-2358-430F-8800-7999ACCE0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89" name="Picture 388" descr="http://www.esourcecanada.com/images/spacer.gif">
          <a:extLst>
            <a:ext uri="{FF2B5EF4-FFF2-40B4-BE49-F238E27FC236}">
              <a16:creationId xmlns:a16="http://schemas.microsoft.com/office/drawing/2014/main" id="{7EAA44C6-1EC1-4945-A49F-A73D6234CD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0" name="Picture 389" descr="http://www.esourcecanada.com/images/spacer.gif">
          <a:extLst>
            <a:ext uri="{FF2B5EF4-FFF2-40B4-BE49-F238E27FC236}">
              <a16:creationId xmlns:a16="http://schemas.microsoft.com/office/drawing/2014/main" id="{151091ED-3071-49DF-84EF-2D10AB488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1" name="Picture 390" descr="http://www.esourcecanada.com/images/spacer.gif">
          <a:extLst>
            <a:ext uri="{FF2B5EF4-FFF2-40B4-BE49-F238E27FC236}">
              <a16:creationId xmlns:a16="http://schemas.microsoft.com/office/drawing/2014/main" id="{CD385215-4C6A-4A75-BABE-09B8406602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2" name="Picture 391" descr="http://www.esourcecanada.com/images/spacer.gif">
          <a:extLst>
            <a:ext uri="{FF2B5EF4-FFF2-40B4-BE49-F238E27FC236}">
              <a16:creationId xmlns:a16="http://schemas.microsoft.com/office/drawing/2014/main" id="{1F7066A4-3CF2-4736-AD50-14E0BC5FC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3" name="Picture 392" descr="http://www.esourcecanada.com/images/spacer.gif">
          <a:extLst>
            <a:ext uri="{FF2B5EF4-FFF2-40B4-BE49-F238E27FC236}">
              <a16:creationId xmlns:a16="http://schemas.microsoft.com/office/drawing/2014/main" id="{1BEE01BA-C3EB-4F20-829E-F10E1EBA7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4" name="Picture 393" descr="http://www.esourcecanada.com/images/spacer.gif">
          <a:extLst>
            <a:ext uri="{FF2B5EF4-FFF2-40B4-BE49-F238E27FC236}">
              <a16:creationId xmlns:a16="http://schemas.microsoft.com/office/drawing/2014/main" id="{D7AA1878-85AD-4C17-93C0-F2DA27DFE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5" name="Picture 394" descr="http://www.esourcecanada.com/images/spacer.gif">
          <a:extLst>
            <a:ext uri="{FF2B5EF4-FFF2-40B4-BE49-F238E27FC236}">
              <a16:creationId xmlns:a16="http://schemas.microsoft.com/office/drawing/2014/main" id="{AC8E1224-D209-44C5-AE54-D27DDF45FF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6" name="Picture 395" descr="http://www.esourcecanada.com/images/spacer.gif">
          <a:extLst>
            <a:ext uri="{FF2B5EF4-FFF2-40B4-BE49-F238E27FC236}">
              <a16:creationId xmlns:a16="http://schemas.microsoft.com/office/drawing/2014/main" id="{0C4831C3-E99D-415B-95B5-7DAF631684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7" name="Picture 396" descr="http://www.esourcecanada.com/images/spacer.gif">
          <a:extLst>
            <a:ext uri="{FF2B5EF4-FFF2-40B4-BE49-F238E27FC236}">
              <a16:creationId xmlns:a16="http://schemas.microsoft.com/office/drawing/2014/main" id="{8B5A804E-1AFF-4ECB-BF77-5F30102B5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8" name="Picture 397" descr="http://www.esourcecanada.com/images/spacer.gif">
          <a:extLst>
            <a:ext uri="{FF2B5EF4-FFF2-40B4-BE49-F238E27FC236}">
              <a16:creationId xmlns:a16="http://schemas.microsoft.com/office/drawing/2014/main" id="{C1B84840-1267-49CC-BAAD-AF510F7C2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9" name="Picture 398" descr="http://www.esourcecanada.com/images/spacer.gif">
          <a:extLst>
            <a:ext uri="{FF2B5EF4-FFF2-40B4-BE49-F238E27FC236}">
              <a16:creationId xmlns:a16="http://schemas.microsoft.com/office/drawing/2014/main" id="{FAFDC253-9325-4EBA-85C7-43D07D2F1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0" name="Picture 399" descr="http://www.esourcecanada.com/images/spacer.gif">
          <a:extLst>
            <a:ext uri="{FF2B5EF4-FFF2-40B4-BE49-F238E27FC236}">
              <a16:creationId xmlns:a16="http://schemas.microsoft.com/office/drawing/2014/main" id="{82DE3339-FE27-45EC-90A5-37D465B2D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1" name="Picture 400" descr="http://www.esourcecanada.com/images/spacer.gif">
          <a:extLst>
            <a:ext uri="{FF2B5EF4-FFF2-40B4-BE49-F238E27FC236}">
              <a16:creationId xmlns:a16="http://schemas.microsoft.com/office/drawing/2014/main" id="{80594500-726D-4831-8A1F-1E4683E41D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2" name="Picture 401" descr="http://www.esourcecanada.com/images/spacer.gif">
          <a:extLst>
            <a:ext uri="{FF2B5EF4-FFF2-40B4-BE49-F238E27FC236}">
              <a16:creationId xmlns:a16="http://schemas.microsoft.com/office/drawing/2014/main" id="{EE3A2B1A-9CEA-40D6-837A-DF588C5C31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3" name="Picture 402" descr="http://www.esourcecanada.com/images/spacer.gif">
          <a:extLst>
            <a:ext uri="{FF2B5EF4-FFF2-40B4-BE49-F238E27FC236}">
              <a16:creationId xmlns:a16="http://schemas.microsoft.com/office/drawing/2014/main" id="{3316E4E6-83E2-4CC0-A870-D55994AD4F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4" name="Picture 403" descr="http://www.esourcecanada.com/images/spacer.gif">
          <a:extLst>
            <a:ext uri="{FF2B5EF4-FFF2-40B4-BE49-F238E27FC236}">
              <a16:creationId xmlns:a16="http://schemas.microsoft.com/office/drawing/2014/main" id="{E556AA03-2D93-4C84-8594-BB157372C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5" name="Picture 404" descr="http://www.esourcecanada.com/images/spacer.gif">
          <a:extLst>
            <a:ext uri="{FF2B5EF4-FFF2-40B4-BE49-F238E27FC236}">
              <a16:creationId xmlns:a16="http://schemas.microsoft.com/office/drawing/2014/main" id="{C067F8F6-E815-431E-9512-FCB3ED38BA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6" name="Picture 405" descr="http://www.esourcecanada.com/images/spacer.gif">
          <a:extLst>
            <a:ext uri="{FF2B5EF4-FFF2-40B4-BE49-F238E27FC236}">
              <a16:creationId xmlns:a16="http://schemas.microsoft.com/office/drawing/2014/main" id="{FA51E6FF-1506-49DE-A00D-2AD172FECE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7" name="Picture 406" descr="http://www.esourcecanada.com/images/spacer.gif">
          <a:extLst>
            <a:ext uri="{FF2B5EF4-FFF2-40B4-BE49-F238E27FC236}">
              <a16:creationId xmlns:a16="http://schemas.microsoft.com/office/drawing/2014/main" id="{4EE67404-7900-4E68-83FC-BD845129D4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8" name="Picture 407" descr="http://www.esourcecanada.com/images/spacer.gif">
          <a:extLst>
            <a:ext uri="{FF2B5EF4-FFF2-40B4-BE49-F238E27FC236}">
              <a16:creationId xmlns:a16="http://schemas.microsoft.com/office/drawing/2014/main" id="{71BED212-D531-4B78-8891-3371BDB5C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9" name="Picture 408" descr="http://www.esourcecanada.com/images/spacer.gif">
          <a:extLst>
            <a:ext uri="{FF2B5EF4-FFF2-40B4-BE49-F238E27FC236}">
              <a16:creationId xmlns:a16="http://schemas.microsoft.com/office/drawing/2014/main" id="{7170936E-4BEF-4263-90CE-5B88C91A24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0" name="Picture 409" descr="http://www.esourcecanada.com/images/spacer.gif">
          <a:extLst>
            <a:ext uri="{FF2B5EF4-FFF2-40B4-BE49-F238E27FC236}">
              <a16:creationId xmlns:a16="http://schemas.microsoft.com/office/drawing/2014/main" id="{03F3E01E-DD92-42EE-826B-9B5F0FFC7F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1" name="Picture 410" descr="http://www.esourcecanada.com/images/spacer.gif">
          <a:extLst>
            <a:ext uri="{FF2B5EF4-FFF2-40B4-BE49-F238E27FC236}">
              <a16:creationId xmlns:a16="http://schemas.microsoft.com/office/drawing/2014/main" id="{A720B2CE-93D0-4C6F-9ED6-282296F13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2" name="Picture 411" descr="http://www.esourcecanada.com/images/spacer.gif">
          <a:extLst>
            <a:ext uri="{FF2B5EF4-FFF2-40B4-BE49-F238E27FC236}">
              <a16:creationId xmlns:a16="http://schemas.microsoft.com/office/drawing/2014/main" id="{D7F59780-8D84-4D04-A1E1-557BB12AC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3" name="Picture 412" descr="http://www.esourcecanada.com/images/spacer.gif">
          <a:extLst>
            <a:ext uri="{FF2B5EF4-FFF2-40B4-BE49-F238E27FC236}">
              <a16:creationId xmlns:a16="http://schemas.microsoft.com/office/drawing/2014/main" id="{92E51442-6718-4CB2-BC57-87A4910ED7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4" name="Picture 413" descr="http://www.esourcecanada.com/images/spacer.gif">
          <a:extLst>
            <a:ext uri="{FF2B5EF4-FFF2-40B4-BE49-F238E27FC236}">
              <a16:creationId xmlns:a16="http://schemas.microsoft.com/office/drawing/2014/main" id="{189D77DC-7094-4A4E-9D19-795D4BD34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5" name="Picture 414" descr="http://www.esourcecanada.com/images/spacer.gif">
          <a:extLst>
            <a:ext uri="{FF2B5EF4-FFF2-40B4-BE49-F238E27FC236}">
              <a16:creationId xmlns:a16="http://schemas.microsoft.com/office/drawing/2014/main" id="{677CB254-F884-4662-A297-4E00199258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6" name="Picture 415" descr="http://www.esourcecanada.com/images/spacer.gif">
          <a:extLst>
            <a:ext uri="{FF2B5EF4-FFF2-40B4-BE49-F238E27FC236}">
              <a16:creationId xmlns:a16="http://schemas.microsoft.com/office/drawing/2014/main" id="{7E717381-4604-43E1-9F2A-7D8332C76F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7" name="Picture 416" descr="http://www.esourcecanada.com/images/spacer.gif">
          <a:extLst>
            <a:ext uri="{FF2B5EF4-FFF2-40B4-BE49-F238E27FC236}">
              <a16:creationId xmlns:a16="http://schemas.microsoft.com/office/drawing/2014/main" id="{C65F2A24-7CBE-4B80-90DE-D2324A926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8" name="Picture 417" descr="http://www.esourcecanada.com/images/spacer.gif">
          <a:extLst>
            <a:ext uri="{FF2B5EF4-FFF2-40B4-BE49-F238E27FC236}">
              <a16:creationId xmlns:a16="http://schemas.microsoft.com/office/drawing/2014/main" id="{96AE9B09-E2DE-476A-8798-FE97C17E41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9" name="Picture 418" descr="http://www.esourcecanada.com/images/spacer.gif">
          <a:extLst>
            <a:ext uri="{FF2B5EF4-FFF2-40B4-BE49-F238E27FC236}">
              <a16:creationId xmlns:a16="http://schemas.microsoft.com/office/drawing/2014/main" id="{023922B9-3898-40D4-898D-1EA965739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20" name="Picture 419" descr="http://www.esourcecanada.com/images/spacer.gif">
          <a:extLst>
            <a:ext uri="{FF2B5EF4-FFF2-40B4-BE49-F238E27FC236}">
              <a16:creationId xmlns:a16="http://schemas.microsoft.com/office/drawing/2014/main" id="{8326C37A-1A4D-491A-BF63-D37456A597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21" name="Picture 420" descr="http://www.esourcecanada.com/images/spacer.gif">
          <a:extLst>
            <a:ext uri="{FF2B5EF4-FFF2-40B4-BE49-F238E27FC236}">
              <a16:creationId xmlns:a16="http://schemas.microsoft.com/office/drawing/2014/main" id="{5EAAECA5-FDC6-47C5-BA49-9743CD190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22" name="Picture 421" descr="http://www.esourcecanada.com/images/spacer.gif">
          <a:extLst>
            <a:ext uri="{FF2B5EF4-FFF2-40B4-BE49-F238E27FC236}">
              <a16:creationId xmlns:a16="http://schemas.microsoft.com/office/drawing/2014/main" id="{05D06882-2FB3-4C06-898B-5AE7374CE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23" name="Picture 422" descr="http://www.esourcecanada.com/images/spacer.gif">
          <a:extLst>
            <a:ext uri="{FF2B5EF4-FFF2-40B4-BE49-F238E27FC236}">
              <a16:creationId xmlns:a16="http://schemas.microsoft.com/office/drawing/2014/main" id="{3F1E0E8C-138E-44F5-B7B7-AA030F3E4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24" name="Picture 423" descr="http://www.esourcecanada.com/images/spacer.gif">
          <a:extLst>
            <a:ext uri="{FF2B5EF4-FFF2-40B4-BE49-F238E27FC236}">
              <a16:creationId xmlns:a16="http://schemas.microsoft.com/office/drawing/2014/main" id="{BAA93218-2C4B-4297-85E0-EE029D4DC9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425" name="Picture 424" descr="http://www.esourcecanada.com/images/spacer.gif">
          <a:extLst>
            <a:ext uri="{FF2B5EF4-FFF2-40B4-BE49-F238E27FC236}">
              <a16:creationId xmlns:a16="http://schemas.microsoft.com/office/drawing/2014/main" id="{64742009-7CBA-4054-8575-6092D6F954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426" name="Picture 425" descr="http://www.esourcecanada.com/images/spacer.gif">
          <a:extLst>
            <a:ext uri="{FF2B5EF4-FFF2-40B4-BE49-F238E27FC236}">
              <a16:creationId xmlns:a16="http://schemas.microsoft.com/office/drawing/2014/main" id="{32B8511E-BA75-45D9-8CC9-B857B7871D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427" name="Picture 426" descr="http://www.esourcecanada.com/images/spacer.gif">
          <a:extLst>
            <a:ext uri="{FF2B5EF4-FFF2-40B4-BE49-F238E27FC236}">
              <a16:creationId xmlns:a16="http://schemas.microsoft.com/office/drawing/2014/main" id="{2E958FAF-4CCD-45B4-902A-4C08105B81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428" name="Picture 427" descr="http://www.esourcecanada.com/images/spacer.gif">
          <a:extLst>
            <a:ext uri="{FF2B5EF4-FFF2-40B4-BE49-F238E27FC236}">
              <a16:creationId xmlns:a16="http://schemas.microsoft.com/office/drawing/2014/main" id="{224BBEBE-F8E4-470C-A175-EC25CB4FA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429" name="Picture 428" descr="http://www.esourcecanada.com/images/spacer.gif">
          <a:extLst>
            <a:ext uri="{FF2B5EF4-FFF2-40B4-BE49-F238E27FC236}">
              <a16:creationId xmlns:a16="http://schemas.microsoft.com/office/drawing/2014/main" id="{272DACBB-E5CC-4A74-BF16-78986F7803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430" name="Picture 429" descr="http://www.esourcecanada.com/images/spacer.gif">
          <a:extLst>
            <a:ext uri="{FF2B5EF4-FFF2-40B4-BE49-F238E27FC236}">
              <a16:creationId xmlns:a16="http://schemas.microsoft.com/office/drawing/2014/main" id="{7B7AC9A3-9460-4BDC-BEC1-554062EC0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431" name="Picture 430" descr="http://www.esourcecanada.com/images/spacer.gif">
          <a:extLst>
            <a:ext uri="{FF2B5EF4-FFF2-40B4-BE49-F238E27FC236}">
              <a16:creationId xmlns:a16="http://schemas.microsoft.com/office/drawing/2014/main" id="{7DC18D53-B165-4103-8DF6-C3457B7444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432" name="Picture 431" descr="http://www.esourcecanada.com/images/spacer.gif">
          <a:extLst>
            <a:ext uri="{FF2B5EF4-FFF2-40B4-BE49-F238E27FC236}">
              <a16:creationId xmlns:a16="http://schemas.microsoft.com/office/drawing/2014/main" id="{A45100A3-18E9-4C20-92C9-0AE9D27846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433" name="Picture 432" descr="http://www.esourcecanada.com/images/spacer.gif">
          <a:extLst>
            <a:ext uri="{FF2B5EF4-FFF2-40B4-BE49-F238E27FC236}">
              <a16:creationId xmlns:a16="http://schemas.microsoft.com/office/drawing/2014/main" id="{C0160FF1-885B-4794-9BD0-E98D9B107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434" name="Picture 433" descr="http://www.esourcecanada.com/images/spacer.gif">
          <a:extLst>
            <a:ext uri="{FF2B5EF4-FFF2-40B4-BE49-F238E27FC236}">
              <a16:creationId xmlns:a16="http://schemas.microsoft.com/office/drawing/2014/main" id="{09D6A0ED-FD5F-480F-81AA-D9A1AFC26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69215" cy="69215"/>
    <xdr:pic>
      <xdr:nvPicPr>
        <xdr:cNvPr id="435" name="Picture 434" descr="http://www.esourcecanada.com/images/spacer.gif">
          <a:extLst>
            <a:ext uri="{FF2B5EF4-FFF2-40B4-BE49-F238E27FC236}">
              <a16:creationId xmlns:a16="http://schemas.microsoft.com/office/drawing/2014/main" id="{ACB6CBD0-D658-4AE8-9882-E835A8B1EF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36" name="Picture 435" descr="http://www.esourcecanada.com/images/spacer.gif">
          <a:extLst>
            <a:ext uri="{FF2B5EF4-FFF2-40B4-BE49-F238E27FC236}">
              <a16:creationId xmlns:a16="http://schemas.microsoft.com/office/drawing/2014/main" id="{3EF03FB5-43AA-4C98-8DA4-B2BFF910D0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69215" cy="69215"/>
    <xdr:pic>
      <xdr:nvPicPr>
        <xdr:cNvPr id="437" name="Picture 436" descr="http://www.esourcecanada.com/images/spacer.gif">
          <a:extLst>
            <a:ext uri="{FF2B5EF4-FFF2-40B4-BE49-F238E27FC236}">
              <a16:creationId xmlns:a16="http://schemas.microsoft.com/office/drawing/2014/main" id="{542D526B-A1FC-46B6-AF08-157769BA51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38" name="Picture 437" descr="http://www.esourcecanada.com/images/spacer.gif">
          <a:extLst>
            <a:ext uri="{FF2B5EF4-FFF2-40B4-BE49-F238E27FC236}">
              <a16:creationId xmlns:a16="http://schemas.microsoft.com/office/drawing/2014/main" id="{8114DDE1-ABC4-4CC5-9F7F-40E48449ED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39" name="Picture 438" descr="http://www.esourcecanada.com/images/spacer.gif">
          <a:extLst>
            <a:ext uri="{FF2B5EF4-FFF2-40B4-BE49-F238E27FC236}">
              <a16:creationId xmlns:a16="http://schemas.microsoft.com/office/drawing/2014/main" id="{184E3FDB-ACCC-4A98-9B47-1F296BB730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0" name="Picture 439" descr="http://www.esourcecanada.com/images/spacer.gif">
          <a:extLst>
            <a:ext uri="{FF2B5EF4-FFF2-40B4-BE49-F238E27FC236}">
              <a16:creationId xmlns:a16="http://schemas.microsoft.com/office/drawing/2014/main" id="{F0F917B9-D57A-4062-A070-730B43D769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1" name="Picture 440" descr="http://www.esourcecanada.com/images/spacer.gif">
          <a:extLst>
            <a:ext uri="{FF2B5EF4-FFF2-40B4-BE49-F238E27FC236}">
              <a16:creationId xmlns:a16="http://schemas.microsoft.com/office/drawing/2014/main" id="{DC2258A1-3A2E-4C10-BDE0-C62B6EB56A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2" name="Picture 441" descr="http://www.esourcecanada.com/images/spacer.gif">
          <a:extLst>
            <a:ext uri="{FF2B5EF4-FFF2-40B4-BE49-F238E27FC236}">
              <a16:creationId xmlns:a16="http://schemas.microsoft.com/office/drawing/2014/main" id="{D176A11F-A6D5-4D28-BEC7-77677D95B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3" name="Picture 442" descr="http://www.esourcecanada.com/images/spacer.gif">
          <a:extLst>
            <a:ext uri="{FF2B5EF4-FFF2-40B4-BE49-F238E27FC236}">
              <a16:creationId xmlns:a16="http://schemas.microsoft.com/office/drawing/2014/main" id="{118D5D35-090E-49E5-B5E9-42787B36CA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4" name="Picture 443" descr="http://www.esourcecanada.com/images/spacer.gif">
          <a:extLst>
            <a:ext uri="{FF2B5EF4-FFF2-40B4-BE49-F238E27FC236}">
              <a16:creationId xmlns:a16="http://schemas.microsoft.com/office/drawing/2014/main" id="{91F2020C-91A8-423C-A896-4AF848844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5" name="Picture 444" descr="http://www.esourcecanada.com/images/spacer.gif">
          <a:extLst>
            <a:ext uri="{FF2B5EF4-FFF2-40B4-BE49-F238E27FC236}">
              <a16:creationId xmlns:a16="http://schemas.microsoft.com/office/drawing/2014/main" id="{A480C38F-DEAB-42FF-AC02-2CE1E72CB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6" name="Picture 445" descr="http://www.esourcecanada.com/images/spacer.gif">
          <a:extLst>
            <a:ext uri="{FF2B5EF4-FFF2-40B4-BE49-F238E27FC236}">
              <a16:creationId xmlns:a16="http://schemas.microsoft.com/office/drawing/2014/main" id="{4F0AE73C-4AE1-410C-904D-7C66180D7C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7" name="Picture 446" descr="http://www.esourcecanada.com/images/spacer.gif">
          <a:extLst>
            <a:ext uri="{FF2B5EF4-FFF2-40B4-BE49-F238E27FC236}">
              <a16:creationId xmlns:a16="http://schemas.microsoft.com/office/drawing/2014/main" id="{EE019D05-0DCB-4868-B463-FE9410D7AA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8" name="Picture 447" descr="http://www.esourcecanada.com/images/spacer.gif">
          <a:extLst>
            <a:ext uri="{FF2B5EF4-FFF2-40B4-BE49-F238E27FC236}">
              <a16:creationId xmlns:a16="http://schemas.microsoft.com/office/drawing/2014/main" id="{34319C06-2E2F-4089-AAD0-B37886DBF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9" name="Picture 448" descr="http://www.esourcecanada.com/images/spacer.gif">
          <a:extLst>
            <a:ext uri="{FF2B5EF4-FFF2-40B4-BE49-F238E27FC236}">
              <a16:creationId xmlns:a16="http://schemas.microsoft.com/office/drawing/2014/main" id="{F945D28E-6A44-4AD2-B733-C91711DC98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0" name="Picture 449" descr="http://www.esourcecanada.com/images/spacer.gif">
          <a:extLst>
            <a:ext uri="{FF2B5EF4-FFF2-40B4-BE49-F238E27FC236}">
              <a16:creationId xmlns:a16="http://schemas.microsoft.com/office/drawing/2014/main" id="{9FBB6FF2-F06E-4133-B2A3-64428CA638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1" name="Picture 450" descr="http://www.esourcecanada.com/images/spacer.gif">
          <a:extLst>
            <a:ext uri="{FF2B5EF4-FFF2-40B4-BE49-F238E27FC236}">
              <a16:creationId xmlns:a16="http://schemas.microsoft.com/office/drawing/2014/main" id="{85065825-21A6-4491-9274-E1C58475B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2" name="Picture 451" descr="http://www.esourcecanada.com/images/spacer.gif">
          <a:extLst>
            <a:ext uri="{FF2B5EF4-FFF2-40B4-BE49-F238E27FC236}">
              <a16:creationId xmlns:a16="http://schemas.microsoft.com/office/drawing/2014/main" id="{A1156647-F7AD-4A75-88AE-9E26E31FE8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3" name="Picture 452" descr="http://www.esourcecanada.com/images/spacer.gif">
          <a:extLst>
            <a:ext uri="{FF2B5EF4-FFF2-40B4-BE49-F238E27FC236}">
              <a16:creationId xmlns:a16="http://schemas.microsoft.com/office/drawing/2014/main" id="{3B693172-29FD-4276-A00C-A64CC21EE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4" name="Picture 453" descr="http://www.esourcecanada.com/images/spacer.gif">
          <a:extLst>
            <a:ext uri="{FF2B5EF4-FFF2-40B4-BE49-F238E27FC236}">
              <a16:creationId xmlns:a16="http://schemas.microsoft.com/office/drawing/2014/main" id="{7EAE396B-930C-46D1-B23A-B3F9726E75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5" name="Picture 454" descr="http://www.esourcecanada.com/images/spacer.gif">
          <a:extLst>
            <a:ext uri="{FF2B5EF4-FFF2-40B4-BE49-F238E27FC236}">
              <a16:creationId xmlns:a16="http://schemas.microsoft.com/office/drawing/2014/main" id="{8EC9708C-0D87-46F6-9435-DF27DF27D2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6" name="Picture 455" descr="http://www.esourcecanada.com/images/spacer.gif">
          <a:extLst>
            <a:ext uri="{FF2B5EF4-FFF2-40B4-BE49-F238E27FC236}">
              <a16:creationId xmlns:a16="http://schemas.microsoft.com/office/drawing/2014/main" id="{6E47BBEB-CC07-4E22-B281-CEE10CCFC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7" name="Picture 456" descr="http://www.esourcecanada.com/images/spacer.gif">
          <a:extLst>
            <a:ext uri="{FF2B5EF4-FFF2-40B4-BE49-F238E27FC236}">
              <a16:creationId xmlns:a16="http://schemas.microsoft.com/office/drawing/2014/main" id="{DCF5FA72-2BB8-4394-B10E-CF09E293B4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8" name="Picture 457" descr="http://www.esourcecanada.com/images/spacer.gif">
          <a:extLst>
            <a:ext uri="{FF2B5EF4-FFF2-40B4-BE49-F238E27FC236}">
              <a16:creationId xmlns:a16="http://schemas.microsoft.com/office/drawing/2014/main" id="{9794839A-C250-4B80-9AC5-27E584F85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9" name="Picture 458" descr="http://www.esourcecanada.com/images/spacer.gif">
          <a:extLst>
            <a:ext uri="{FF2B5EF4-FFF2-40B4-BE49-F238E27FC236}">
              <a16:creationId xmlns:a16="http://schemas.microsoft.com/office/drawing/2014/main" id="{85B27AB9-8C63-4EB7-A6DB-55146A4434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0" name="Picture 459" descr="http://www.esourcecanada.com/images/spacer.gif">
          <a:extLst>
            <a:ext uri="{FF2B5EF4-FFF2-40B4-BE49-F238E27FC236}">
              <a16:creationId xmlns:a16="http://schemas.microsoft.com/office/drawing/2014/main" id="{5AFCED76-D48D-473E-98C3-FD95572CB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1" name="Picture 460" descr="http://www.esourcecanada.com/images/spacer.gif">
          <a:extLst>
            <a:ext uri="{FF2B5EF4-FFF2-40B4-BE49-F238E27FC236}">
              <a16:creationId xmlns:a16="http://schemas.microsoft.com/office/drawing/2014/main" id="{00F42EBC-C196-4559-942B-1A2C0F6C0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2" name="Picture 461" descr="http://www.esourcecanada.com/images/spacer.gif">
          <a:extLst>
            <a:ext uri="{FF2B5EF4-FFF2-40B4-BE49-F238E27FC236}">
              <a16:creationId xmlns:a16="http://schemas.microsoft.com/office/drawing/2014/main" id="{6CAF4916-4BC6-4844-92A9-F598B440F0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3" name="Picture 462" descr="http://www.esourcecanada.com/images/spacer.gif">
          <a:extLst>
            <a:ext uri="{FF2B5EF4-FFF2-40B4-BE49-F238E27FC236}">
              <a16:creationId xmlns:a16="http://schemas.microsoft.com/office/drawing/2014/main" id="{186FA34F-50DE-4527-A3CA-04EA619DA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4" name="Picture 463" descr="http://www.esourcecanada.com/images/spacer.gif">
          <a:extLst>
            <a:ext uri="{FF2B5EF4-FFF2-40B4-BE49-F238E27FC236}">
              <a16:creationId xmlns:a16="http://schemas.microsoft.com/office/drawing/2014/main" id="{8B201D6D-2858-444F-AC3B-38D6B4E1BF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5" name="Picture 464" descr="http://www.esourcecanada.com/images/spacer.gif">
          <a:extLst>
            <a:ext uri="{FF2B5EF4-FFF2-40B4-BE49-F238E27FC236}">
              <a16:creationId xmlns:a16="http://schemas.microsoft.com/office/drawing/2014/main" id="{CE61B70D-16D3-46C6-96ED-D0837D7591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6" name="Picture 465" descr="http://www.esourcecanada.com/images/spacer.gif">
          <a:extLst>
            <a:ext uri="{FF2B5EF4-FFF2-40B4-BE49-F238E27FC236}">
              <a16:creationId xmlns:a16="http://schemas.microsoft.com/office/drawing/2014/main" id="{490A39AF-45EE-45E8-8451-452A95EAC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7" name="Picture 466" descr="http://www.esourcecanada.com/images/spacer.gif">
          <a:extLst>
            <a:ext uri="{FF2B5EF4-FFF2-40B4-BE49-F238E27FC236}">
              <a16:creationId xmlns:a16="http://schemas.microsoft.com/office/drawing/2014/main" id="{3AB60684-68CF-47E8-85B9-C67279F24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8" name="Picture 467" descr="http://www.esourcecanada.com/images/spacer.gif">
          <a:extLst>
            <a:ext uri="{FF2B5EF4-FFF2-40B4-BE49-F238E27FC236}">
              <a16:creationId xmlns:a16="http://schemas.microsoft.com/office/drawing/2014/main" id="{7B64C445-C32A-49D1-986E-7598A98347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9" name="Picture 468" descr="http://www.esourcecanada.com/images/spacer.gif">
          <a:extLst>
            <a:ext uri="{FF2B5EF4-FFF2-40B4-BE49-F238E27FC236}">
              <a16:creationId xmlns:a16="http://schemas.microsoft.com/office/drawing/2014/main" id="{C382EC40-E116-4582-B0CA-8F12FE324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0" name="Picture 469" descr="http://www.esourcecanada.com/images/spacer.gif">
          <a:extLst>
            <a:ext uri="{FF2B5EF4-FFF2-40B4-BE49-F238E27FC236}">
              <a16:creationId xmlns:a16="http://schemas.microsoft.com/office/drawing/2014/main" id="{9E9430CF-18C4-400A-A634-319B5A8FF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1" name="Picture 470" descr="http://www.esourcecanada.com/images/spacer.gif">
          <a:extLst>
            <a:ext uri="{FF2B5EF4-FFF2-40B4-BE49-F238E27FC236}">
              <a16:creationId xmlns:a16="http://schemas.microsoft.com/office/drawing/2014/main" id="{E7D09A12-8BDB-4744-9FEB-543F603FE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2" name="Picture 471" descr="http://www.esourcecanada.com/images/spacer.gif">
          <a:extLst>
            <a:ext uri="{FF2B5EF4-FFF2-40B4-BE49-F238E27FC236}">
              <a16:creationId xmlns:a16="http://schemas.microsoft.com/office/drawing/2014/main" id="{6312E4FA-2AC1-42FD-B814-69A1FA0B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3" name="Picture 472" descr="http://www.esourcecanada.com/images/spacer.gif">
          <a:extLst>
            <a:ext uri="{FF2B5EF4-FFF2-40B4-BE49-F238E27FC236}">
              <a16:creationId xmlns:a16="http://schemas.microsoft.com/office/drawing/2014/main" id="{6B78EE19-3783-4743-9585-9C02A249D9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4" name="Picture 473" descr="http://www.esourcecanada.com/images/spacer.gif">
          <a:extLst>
            <a:ext uri="{FF2B5EF4-FFF2-40B4-BE49-F238E27FC236}">
              <a16:creationId xmlns:a16="http://schemas.microsoft.com/office/drawing/2014/main" id="{F0D3C78D-123E-4371-984B-820D70B18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5" name="Picture 474" descr="http://www.esourcecanada.com/images/spacer.gif">
          <a:extLst>
            <a:ext uri="{FF2B5EF4-FFF2-40B4-BE49-F238E27FC236}">
              <a16:creationId xmlns:a16="http://schemas.microsoft.com/office/drawing/2014/main" id="{8D6E4C7A-2DAF-42F0-A2AE-FB7DFD2EF0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6" name="Picture 475" descr="http://www.esourcecanada.com/images/spacer.gif">
          <a:extLst>
            <a:ext uri="{FF2B5EF4-FFF2-40B4-BE49-F238E27FC236}">
              <a16:creationId xmlns:a16="http://schemas.microsoft.com/office/drawing/2014/main" id="{3AA54450-751D-40F9-8C95-5B9CC8409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7" name="Picture 476" descr="http://www.esourcecanada.com/images/spacer.gif">
          <a:extLst>
            <a:ext uri="{FF2B5EF4-FFF2-40B4-BE49-F238E27FC236}">
              <a16:creationId xmlns:a16="http://schemas.microsoft.com/office/drawing/2014/main" id="{C31EC7BF-8BD6-44E5-9236-78528E6ADD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8" name="Picture 477" descr="http://www.esourcecanada.com/images/spacer.gif">
          <a:extLst>
            <a:ext uri="{FF2B5EF4-FFF2-40B4-BE49-F238E27FC236}">
              <a16:creationId xmlns:a16="http://schemas.microsoft.com/office/drawing/2014/main" id="{0F2E1B41-E3C7-488A-9C95-22F888CC05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479" name="Picture 478" descr="http://www.esourcecanada.com/images/spacer.gif">
          <a:extLst>
            <a:ext uri="{FF2B5EF4-FFF2-40B4-BE49-F238E27FC236}">
              <a16:creationId xmlns:a16="http://schemas.microsoft.com/office/drawing/2014/main" id="{F92C19DE-079F-475E-BA20-84DE4D7002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480" name="Picture 479" descr="http://www.esourcecanada.com/images/spacer.gif">
          <a:extLst>
            <a:ext uri="{FF2B5EF4-FFF2-40B4-BE49-F238E27FC236}">
              <a16:creationId xmlns:a16="http://schemas.microsoft.com/office/drawing/2014/main" id="{84E54973-E6DA-41F9-B271-D83CCFD279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481" name="Picture 480" descr="http://www.esourcecanada.com/images/spacer.gif">
          <a:extLst>
            <a:ext uri="{FF2B5EF4-FFF2-40B4-BE49-F238E27FC236}">
              <a16:creationId xmlns:a16="http://schemas.microsoft.com/office/drawing/2014/main" id="{9AF4DD75-231E-40D8-A7B8-00B87C5226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482" name="Picture 481" descr="http://www.esourcecanada.com/images/spacer.gif">
          <a:extLst>
            <a:ext uri="{FF2B5EF4-FFF2-40B4-BE49-F238E27FC236}">
              <a16:creationId xmlns:a16="http://schemas.microsoft.com/office/drawing/2014/main" id="{CCB499F1-1D17-4F2B-9AE3-6A691B8E97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483" name="Picture 482" descr="http://www.esourcecanada.com/images/spacer.gif">
          <a:extLst>
            <a:ext uri="{FF2B5EF4-FFF2-40B4-BE49-F238E27FC236}">
              <a16:creationId xmlns:a16="http://schemas.microsoft.com/office/drawing/2014/main" id="{65B36F00-904B-4685-B48F-382730A75A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484" name="Picture 483" descr="http://www.esourcecanada.com/images/spacer.gif">
          <a:extLst>
            <a:ext uri="{FF2B5EF4-FFF2-40B4-BE49-F238E27FC236}">
              <a16:creationId xmlns:a16="http://schemas.microsoft.com/office/drawing/2014/main" id="{34FCDC21-81AE-4E85-8588-80417BDB7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485" name="Picture 484" descr="http://www.esourcecanada.com/images/spacer.gif">
          <a:extLst>
            <a:ext uri="{FF2B5EF4-FFF2-40B4-BE49-F238E27FC236}">
              <a16:creationId xmlns:a16="http://schemas.microsoft.com/office/drawing/2014/main" id="{C7BFCBD9-0FB5-4D13-837C-1FA6B40FAD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486" name="Picture 485" descr="http://www.esourcecanada.com/images/spacer.gif">
          <a:extLst>
            <a:ext uri="{FF2B5EF4-FFF2-40B4-BE49-F238E27FC236}">
              <a16:creationId xmlns:a16="http://schemas.microsoft.com/office/drawing/2014/main" id="{F766A00A-DC11-4F6F-B03B-BFC3B1D69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487" name="Picture 486" descr="http://www.esourcecanada.com/images/spacer.gif">
          <a:extLst>
            <a:ext uri="{FF2B5EF4-FFF2-40B4-BE49-F238E27FC236}">
              <a16:creationId xmlns:a16="http://schemas.microsoft.com/office/drawing/2014/main" id="{268B2CBE-1BCB-47BE-AA1D-9A7F35773E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488" name="Picture 487" descr="http://www.esourcecanada.com/images/spacer.gif">
          <a:extLst>
            <a:ext uri="{FF2B5EF4-FFF2-40B4-BE49-F238E27FC236}">
              <a16:creationId xmlns:a16="http://schemas.microsoft.com/office/drawing/2014/main" id="{1882E34F-D5EB-4263-A926-55685FEEB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69215" cy="69215"/>
    <xdr:pic>
      <xdr:nvPicPr>
        <xdr:cNvPr id="489" name="Picture 488" descr="http://www.esourcecanada.com/images/spacer.gif">
          <a:extLst>
            <a:ext uri="{FF2B5EF4-FFF2-40B4-BE49-F238E27FC236}">
              <a16:creationId xmlns:a16="http://schemas.microsoft.com/office/drawing/2014/main" id="{601D891E-473D-4C06-AF6A-59A8C1592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0" name="Picture 489" descr="http://www.esourcecanada.com/images/spacer.gif">
          <a:extLst>
            <a:ext uri="{FF2B5EF4-FFF2-40B4-BE49-F238E27FC236}">
              <a16:creationId xmlns:a16="http://schemas.microsoft.com/office/drawing/2014/main" id="{3710D7CA-333E-4F41-92BC-8AF25D2F5E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69215" cy="69215"/>
    <xdr:pic>
      <xdr:nvPicPr>
        <xdr:cNvPr id="491" name="Picture 490" descr="http://www.esourcecanada.com/images/spacer.gif">
          <a:extLst>
            <a:ext uri="{FF2B5EF4-FFF2-40B4-BE49-F238E27FC236}">
              <a16:creationId xmlns:a16="http://schemas.microsoft.com/office/drawing/2014/main" id="{4EF63BFB-8BD1-4A53-8BDB-C871B390E4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2" name="Picture 491" descr="http://www.esourcecanada.com/images/spacer.gif">
          <a:extLst>
            <a:ext uri="{FF2B5EF4-FFF2-40B4-BE49-F238E27FC236}">
              <a16:creationId xmlns:a16="http://schemas.microsoft.com/office/drawing/2014/main" id="{C6C1956F-AC76-4AC6-8FA0-7CAD550C2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3" name="Picture 492" descr="http://www.esourcecanada.com/images/spacer.gif">
          <a:extLst>
            <a:ext uri="{FF2B5EF4-FFF2-40B4-BE49-F238E27FC236}">
              <a16:creationId xmlns:a16="http://schemas.microsoft.com/office/drawing/2014/main" id="{0E394A27-4C02-4E41-928B-51C3C56B4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4" name="Picture 493" descr="http://www.esourcecanada.com/images/spacer.gif">
          <a:extLst>
            <a:ext uri="{FF2B5EF4-FFF2-40B4-BE49-F238E27FC236}">
              <a16:creationId xmlns:a16="http://schemas.microsoft.com/office/drawing/2014/main" id="{BE7B09C8-227B-4DE1-A35B-D33FDC3B98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5" name="Picture 494" descr="http://www.esourcecanada.com/images/spacer.gif">
          <a:extLst>
            <a:ext uri="{FF2B5EF4-FFF2-40B4-BE49-F238E27FC236}">
              <a16:creationId xmlns:a16="http://schemas.microsoft.com/office/drawing/2014/main" id="{0F53D8ED-5F3D-488C-A8FD-D384A3FAA4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6" name="Picture 495" descr="http://www.esourcecanada.com/images/spacer.gif">
          <a:extLst>
            <a:ext uri="{FF2B5EF4-FFF2-40B4-BE49-F238E27FC236}">
              <a16:creationId xmlns:a16="http://schemas.microsoft.com/office/drawing/2014/main" id="{E3DFF19D-E34D-4899-90D3-75F77158A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7" name="Picture 496" descr="http://www.esourcecanada.com/images/spacer.gif">
          <a:extLst>
            <a:ext uri="{FF2B5EF4-FFF2-40B4-BE49-F238E27FC236}">
              <a16:creationId xmlns:a16="http://schemas.microsoft.com/office/drawing/2014/main" id="{9368F792-4358-4581-A27D-5D8A520FAF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8" name="Picture 497" descr="http://www.esourcecanada.com/images/spacer.gif">
          <a:extLst>
            <a:ext uri="{FF2B5EF4-FFF2-40B4-BE49-F238E27FC236}">
              <a16:creationId xmlns:a16="http://schemas.microsoft.com/office/drawing/2014/main" id="{F39B6E93-46BE-4655-B546-B7B325DFC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9" name="Picture 498" descr="http://www.esourcecanada.com/images/spacer.gif">
          <a:extLst>
            <a:ext uri="{FF2B5EF4-FFF2-40B4-BE49-F238E27FC236}">
              <a16:creationId xmlns:a16="http://schemas.microsoft.com/office/drawing/2014/main" id="{5C67CBB1-3E0B-4194-9273-B5F653DE18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0" name="Picture 499" descr="http://www.esourcecanada.com/images/spacer.gif">
          <a:extLst>
            <a:ext uri="{FF2B5EF4-FFF2-40B4-BE49-F238E27FC236}">
              <a16:creationId xmlns:a16="http://schemas.microsoft.com/office/drawing/2014/main" id="{73E55463-C024-4198-B77A-EE8FAFEA7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1" name="Picture 500" descr="http://www.esourcecanada.com/images/spacer.gif">
          <a:extLst>
            <a:ext uri="{FF2B5EF4-FFF2-40B4-BE49-F238E27FC236}">
              <a16:creationId xmlns:a16="http://schemas.microsoft.com/office/drawing/2014/main" id="{5F8476F3-24F8-4CA3-800C-F93620D9DF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2" name="Picture 501" descr="http://www.esourcecanada.com/images/spacer.gif">
          <a:extLst>
            <a:ext uri="{FF2B5EF4-FFF2-40B4-BE49-F238E27FC236}">
              <a16:creationId xmlns:a16="http://schemas.microsoft.com/office/drawing/2014/main" id="{FB5ECFC9-2B0C-4118-875C-B4A15D7055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3" name="Picture 502" descr="http://www.esourcecanada.com/images/spacer.gif">
          <a:extLst>
            <a:ext uri="{FF2B5EF4-FFF2-40B4-BE49-F238E27FC236}">
              <a16:creationId xmlns:a16="http://schemas.microsoft.com/office/drawing/2014/main" id="{2A7F9E6E-6F7D-41A0-AD12-94CC72E61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4" name="Picture 503" descr="http://www.esourcecanada.com/images/spacer.gif">
          <a:extLst>
            <a:ext uri="{FF2B5EF4-FFF2-40B4-BE49-F238E27FC236}">
              <a16:creationId xmlns:a16="http://schemas.microsoft.com/office/drawing/2014/main" id="{A023741C-BC38-43F5-A902-7ED241D803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5" name="Picture 504" descr="http://www.esourcecanada.com/images/spacer.gif">
          <a:extLst>
            <a:ext uri="{FF2B5EF4-FFF2-40B4-BE49-F238E27FC236}">
              <a16:creationId xmlns:a16="http://schemas.microsoft.com/office/drawing/2014/main" id="{E9DBD1DC-9520-4D29-94B8-3FB9B452D5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6" name="Picture 505" descr="http://www.esourcecanada.com/images/spacer.gif">
          <a:extLst>
            <a:ext uri="{FF2B5EF4-FFF2-40B4-BE49-F238E27FC236}">
              <a16:creationId xmlns:a16="http://schemas.microsoft.com/office/drawing/2014/main" id="{C8F298D8-D7C2-4597-A39D-9E06613DF4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7" name="Picture 506" descr="http://www.esourcecanada.com/images/spacer.gif">
          <a:extLst>
            <a:ext uri="{FF2B5EF4-FFF2-40B4-BE49-F238E27FC236}">
              <a16:creationId xmlns:a16="http://schemas.microsoft.com/office/drawing/2014/main" id="{5C4B0D04-009E-4441-9A7F-818D0503E8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8" name="Picture 507" descr="http://www.esourcecanada.com/images/spacer.gif">
          <a:extLst>
            <a:ext uri="{FF2B5EF4-FFF2-40B4-BE49-F238E27FC236}">
              <a16:creationId xmlns:a16="http://schemas.microsoft.com/office/drawing/2014/main" id="{2CDA8221-F610-4D40-9256-C055B1088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9" name="Picture 508" descr="http://www.esourcecanada.com/images/spacer.gif">
          <a:extLst>
            <a:ext uri="{FF2B5EF4-FFF2-40B4-BE49-F238E27FC236}">
              <a16:creationId xmlns:a16="http://schemas.microsoft.com/office/drawing/2014/main" id="{24E9600D-788A-4732-A453-2CC0BF6024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0" name="Picture 509" descr="http://www.esourcecanada.com/images/spacer.gif">
          <a:extLst>
            <a:ext uri="{FF2B5EF4-FFF2-40B4-BE49-F238E27FC236}">
              <a16:creationId xmlns:a16="http://schemas.microsoft.com/office/drawing/2014/main" id="{E1088AC0-9E8F-4C87-B5B4-BBBD4B024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1" name="Picture 510" descr="http://www.esourcecanada.com/images/spacer.gif">
          <a:extLst>
            <a:ext uri="{FF2B5EF4-FFF2-40B4-BE49-F238E27FC236}">
              <a16:creationId xmlns:a16="http://schemas.microsoft.com/office/drawing/2014/main" id="{5C475133-50A1-4FF6-A3B8-E82000B6E9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2" name="Picture 511" descr="http://www.esourcecanada.com/images/spacer.gif">
          <a:extLst>
            <a:ext uri="{FF2B5EF4-FFF2-40B4-BE49-F238E27FC236}">
              <a16:creationId xmlns:a16="http://schemas.microsoft.com/office/drawing/2014/main" id="{E110C05F-2B64-4E88-BE60-7A887D7B9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3" name="Picture 512" descr="http://www.esourcecanada.com/images/spacer.gif">
          <a:extLst>
            <a:ext uri="{FF2B5EF4-FFF2-40B4-BE49-F238E27FC236}">
              <a16:creationId xmlns:a16="http://schemas.microsoft.com/office/drawing/2014/main" id="{6A4F880A-645F-465E-9EFD-78F43F563E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4" name="Picture 513" descr="http://www.esourcecanada.com/images/spacer.gif">
          <a:extLst>
            <a:ext uri="{FF2B5EF4-FFF2-40B4-BE49-F238E27FC236}">
              <a16:creationId xmlns:a16="http://schemas.microsoft.com/office/drawing/2014/main" id="{D0CFBB89-35C9-4D05-BFC4-8C1F892F3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5" name="Picture 514" descr="http://www.esourcecanada.com/images/spacer.gif">
          <a:extLst>
            <a:ext uri="{FF2B5EF4-FFF2-40B4-BE49-F238E27FC236}">
              <a16:creationId xmlns:a16="http://schemas.microsoft.com/office/drawing/2014/main" id="{951DE17E-18E4-434A-8BEE-A9F78F319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6" name="Picture 515" descr="http://www.esourcecanada.com/images/spacer.gif">
          <a:extLst>
            <a:ext uri="{FF2B5EF4-FFF2-40B4-BE49-F238E27FC236}">
              <a16:creationId xmlns:a16="http://schemas.microsoft.com/office/drawing/2014/main" id="{07D304A4-A43B-46CE-8C54-EEF63A1CE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7" name="Picture 516" descr="http://www.esourcecanada.com/images/spacer.gif">
          <a:extLst>
            <a:ext uri="{FF2B5EF4-FFF2-40B4-BE49-F238E27FC236}">
              <a16:creationId xmlns:a16="http://schemas.microsoft.com/office/drawing/2014/main" id="{93C729ED-5532-4C80-B22F-AA9E4981E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8" name="Picture 517" descr="http://www.esourcecanada.com/images/spacer.gif">
          <a:extLst>
            <a:ext uri="{FF2B5EF4-FFF2-40B4-BE49-F238E27FC236}">
              <a16:creationId xmlns:a16="http://schemas.microsoft.com/office/drawing/2014/main" id="{11556488-0E2E-416C-B89F-BCE396C83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9" name="Picture 518" descr="http://www.esourcecanada.com/images/spacer.gif">
          <a:extLst>
            <a:ext uri="{FF2B5EF4-FFF2-40B4-BE49-F238E27FC236}">
              <a16:creationId xmlns:a16="http://schemas.microsoft.com/office/drawing/2014/main" id="{EBE43986-7100-416A-A709-F3AC5A709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0" name="Picture 519" descr="http://www.esourcecanada.com/images/spacer.gif">
          <a:extLst>
            <a:ext uri="{FF2B5EF4-FFF2-40B4-BE49-F238E27FC236}">
              <a16:creationId xmlns:a16="http://schemas.microsoft.com/office/drawing/2014/main" id="{EEFB9ACC-7147-40FC-82D3-4AE7A6342C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1" name="Picture 520" descr="http://www.esourcecanada.com/images/spacer.gif">
          <a:extLst>
            <a:ext uri="{FF2B5EF4-FFF2-40B4-BE49-F238E27FC236}">
              <a16:creationId xmlns:a16="http://schemas.microsoft.com/office/drawing/2014/main" id="{E184A195-CB3A-49D1-9CA4-FBD5FC4B38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2" name="Picture 521" descr="http://www.esourcecanada.com/images/spacer.gif">
          <a:extLst>
            <a:ext uri="{FF2B5EF4-FFF2-40B4-BE49-F238E27FC236}">
              <a16:creationId xmlns:a16="http://schemas.microsoft.com/office/drawing/2014/main" id="{A2A39147-841F-4464-9545-3E199A997E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3" name="Picture 522" descr="http://www.esourcecanada.com/images/spacer.gif">
          <a:extLst>
            <a:ext uri="{FF2B5EF4-FFF2-40B4-BE49-F238E27FC236}">
              <a16:creationId xmlns:a16="http://schemas.microsoft.com/office/drawing/2014/main" id="{3A233A5D-3A60-4FA1-A2E4-DD1A72769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4" name="Picture 523" descr="http://www.esourcecanada.com/images/spacer.gif">
          <a:extLst>
            <a:ext uri="{FF2B5EF4-FFF2-40B4-BE49-F238E27FC236}">
              <a16:creationId xmlns:a16="http://schemas.microsoft.com/office/drawing/2014/main" id="{9289CD58-DA13-4688-B967-773109DD5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5" name="Picture 524" descr="http://www.esourcecanada.com/images/spacer.gif">
          <a:extLst>
            <a:ext uri="{FF2B5EF4-FFF2-40B4-BE49-F238E27FC236}">
              <a16:creationId xmlns:a16="http://schemas.microsoft.com/office/drawing/2014/main" id="{5D66B1EB-19A3-47A3-B19F-AB4DCA601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6" name="Picture 525" descr="http://www.esourcecanada.com/images/spacer.gif">
          <a:extLst>
            <a:ext uri="{FF2B5EF4-FFF2-40B4-BE49-F238E27FC236}">
              <a16:creationId xmlns:a16="http://schemas.microsoft.com/office/drawing/2014/main" id="{6A7E6243-2123-4F42-9EAA-979E94EC03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7" name="Picture 526" descr="http://www.esourcecanada.com/images/spacer.gif">
          <a:extLst>
            <a:ext uri="{FF2B5EF4-FFF2-40B4-BE49-F238E27FC236}">
              <a16:creationId xmlns:a16="http://schemas.microsoft.com/office/drawing/2014/main" id="{EEEE9441-9DEE-4A77-A6E7-DCD70E019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8" name="Picture 527" descr="http://www.esourcecanada.com/images/spacer.gif">
          <a:extLst>
            <a:ext uri="{FF2B5EF4-FFF2-40B4-BE49-F238E27FC236}">
              <a16:creationId xmlns:a16="http://schemas.microsoft.com/office/drawing/2014/main" id="{435511AF-2CDB-4A17-A946-E286D848A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9" name="Picture 528" descr="http://www.esourcecanada.com/images/spacer.gif">
          <a:extLst>
            <a:ext uri="{FF2B5EF4-FFF2-40B4-BE49-F238E27FC236}">
              <a16:creationId xmlns:a16="http://schemas.microsoft.com/office/drawing/2014/main" id="{69F2270C-2858-460C-A928-3805334F20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30" name="Picture 529" descr="http://www.esourcecanada.com/images/spacer.gif">
          <a:extLst>
            <a:ext uri="{FF2B5EF4-FFF2-40B4-BE49-F238E27FC236}">
              <a16:creationId xmlns:a16="http://schemas.microsoft.com/office/drawing/2014/main" id="{51BAD95C-035C-48B0-A04B-CECB5F97F8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31" name="Picture 530" descr="http://www.esourcecanada.com/images/spacer.gif">
          <a:extLst>
            <a:ext uri="{FF2B5EF4-FFF2-40B4-BE49-F238E27FC236}">
              <a16:creationId xmlns:a16="http://schemas.microsoft.com/office/drawing/2014/main" id="{AEA1303F-A4A3-4B91-963C-640098DFE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32" name="Picture 531" descr="http://www.esourcecanada.com/images/spacer.gif">
          <a:extLst>
            <a:ext uri="{FF2B5EF4-FFF2-40B4-BE49-F238E27FC236}">
              <a16:creationId xmlns:a16="http://schemas.microsoft.com/office/drawing/2014/main" id="{B493A2E8-AC68-4B97-A82F-1EA1958D87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533" name="Picture 532" descr="http://www.esourcecanada.com/images/spacer.gif">
          <a:extLst>
            <a:ext uri="{FF2B5EF4-FFF2-40B4-BE49-F238E27FC236}">
              <a16:creationId xmlns:a16="http://schemas.microsoft.com/office/drawing/2014/main" id="{A23EFA66-DD86-4F42-9A1A-8DEAF290B7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534" name="Picture 533" descr="http://www.esourcecanada.com/images/spacer.gif">
          <a:extLst>
            <a:ext uri="{FF2B5EF4-FFF2-40B4-BE49-F238E27FC236}">
              <a16:creationId xmlns:a16="http://schemas.microsoft.com/office/drawing/2014/main" id="{304E8513-4AD3-40B6-A68A-E58FAF7FBE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35" name="Picture 534" descr="http://www.esourcecanada.com/images/spacer.gif">
          <a:extLst>
            <a:ext uri="{FF2B5EF4-FFF2-40B4-BE49-F238E27FC236}">
              <a16:creationId xmlns:a16="http://schemas.microsoft.com/office/drawing/2014/main" id="{B881028F-2020-4E7A-9E0F-58C52CA8A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536" name="Picture 535" descr="http://www.esourcecanada.com/images/spacer.gif">
          <a:extLst>
            <a:ext uri="{FF2B5EF4-FFF2-40B4-BE49-F238E27FC236}">
              <a16:creationId xmlns:a16="http://schemas.microsoft.com/office/drawing/2014/main" id="{5BEB204E-C7BB-478E-9F3E-DECED732D8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37" name="Picture 536" descr="http://www.esourcecanada.com/images/spacer.gif">
          <a:extLst>
            <a:ext uri="{FF2B5EF4-FFF2-40B4-BE49-F238E27FC236}">
              <a16:creationId xmlns:a16="http://schemas.microsoft.com/office/drawing/2014/main" id="{AEFFD8D3-AB42-4288-805A-EF494077F6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538" name="Picture 537" descr="http://www.esourcecanada.com/images/spacer.gif">
          <a:extLst>
            <a:ext uri="{FF2B5EF4-FFF2-40B4-BE49-F238E27FC236}">
              <a16:creationId xmlns:a16="http://schemas.microsoft.com/office/drawing/2014/main" id="{DA414EE7-2433-4EBC-AD98-00A08CA3C5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539" name="Picture 538" descr="http://www.esourcecanada.com/images/spacer.gif">
          <a:extLst>
            <a:ext uri="{FF2B5EF4-FFF2-40B4-BE49-F238E27FC236}">
              <a16:creationId xmlns:a16="http://schemas.microsoft.com/office/drawing/2014/main" id="{91620026-C1D2-40C2-BF33-167818366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40" name="Picture 539" descr="http://www.esourcecanada.com/images/spacer.gif">
          <a:extLst>
            <a:ext uri="{FF2B5EF4-FFF2-40B4-BE49-F238E27FC236}">
              <a16:creationId xmlns:a16="http://schemas.microsoft.com/office/drawing/2014/main" id="{FFB47E06-6C93-49A6-B191-D62E62364D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541" name="Picture 540" descr="http://www.esourcecanada.com/images/spacer.gif">
          <a:extLst>
            <a:ext uri="{FF2B5EF4-FFF2-40B4-BE49-F238E27FC236}">
              <a16:creationId xmlns:a16="http://schemas.microsoft.com/office/drawing/2014/main" id="{7F5DE8A1-4900-47D9-99B4-EFEB9C0B11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42" name="Picture 541" descr="http://www.esourcecanada.com/images/spacer.gif">
          <a:extLst>
            <a:ext uri="{FF2B5EF4-FFF2-40B4-BE49-F238E27FC236}">
              <a16:creationId xmlns:a16="http://schemas.microsoft.com/office/drawing/2014/main" id="{358E7990-17AB-4A68-B63D-BB76140B78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74" name="Picture 973" descr="http://www.esourcecanada.com/images/spacer.gif">
          <a:extLst>
            <a:ext uri="{FF2B5EF4-FFF2-40B4-BE49-F238E27FC236}">
              <a16:creationId xmlns:a16="http://schemas.microsoft.com/office/drawing/2014/main" id="{97CD3CC6-741B-43CE-B408-1E4820EEC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75" name="Picture 974" descr="http://www.esourcecanada.com/images/spacer.gif">
          <a:extLst>
            <a:ext uri="{FF2B5EF4-FFF2-40B4-BE49-F238E27FC236}">
              <a16:creationId xmlns:a16="http://schemas.microsoft.com/office/drawing/2014/main" id="{314E9D74-EB02-4CA7-B875-DD53B9E135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76" name="Picture 975" descr="http://www.esourcecanada.com/images/spacer.gif">
          <a:extLst>
            <a:ext uri="{FF2B5EF4-FFF2-40B4-BE49-F238E27FC236}">
              <a16:creationId xmlns:a16="http://schemas.microsoft.com/office/drawing/2014/main" id="{AFBC8CF4-4096-4B63-8B52-EADA4386F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77" name="Picture 976" descr="http://www.esourcecanada.com/images/spacer.gif">
          <a:extLst>
            <a:ext uri="{FF2B5EF4-FFF2-40B4-BE49-F238E27FC236}">
              <a16:creationId xmlns:a16="http://schemas.microsoft.com/office/drawing/2014/main" id="{870FEF33-AC8A-48EA-AE02-2BD5E4863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78" name="Picture 977" descr="http://www.esourcecanada.com/images/spacer.gif">
          <a:extLst>
            <a:ext uri="{FF2B5EF4-FFF2-40B4-BE49-F238E27FC236}">
              <a16:creationId xmlns:a16="http://schemas.microsoft.com/office/drawing/2014/main" id="{454BCAF7-1BC0-4E65-B980-6992C54FC7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79" name="Picture 978" descr="http://www.esourcecanada.com/images/spacer.gif">
          <a:extLst>
            <a:ext uri="{FF2B5EF4-FFF2-40B4-BE49-F238E27FC236}">
              <a16:creationId xmlns:a16="http://schemas.microsoft.com/office/drawing/2014/main" id="{4A540107-1E19-4DD6-A550-0D2C196560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0" name="Picture 979" descr="http://www.esourcecanada.com/images/spacer.gif">
          <a:extLst>
            <a:ext uri="{FF2B5EF4-FFF2-40B4-BE49-F238E27FC236}">
              <a16:creationId xmlns:a16="http://schemas.microsoft.com/office/drawing/2014/main" id="{728186B1-3335-493D-BD64-EA5CC0D715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1" name="Picture 980" descr="http://www.esourcecanada.com/images/spacer.gif">
          <a:extLst>
            <a:ext uri="{FF2B5EF4-FFF2-40B4-BE49-F238E27FC236}">
              <a16:creationId xmlns:a16="http://schemas.microsoft.com/office/drawing/2014/main" id="{A178D4A7-2963-48F0-986D-D688E144E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2" name="Picture 981" descr="http://www.esourcecanada.com/images/spacer.gif">
          <a:extLst>
            <a:ext uri="{FF2B5EF4-FFF2-40B4-BE49-F238E27FC236}">
              <a16:creationId xmlns:a16="http://schemas.microsoft.com/office/drawing/2014/main" id="{B596D3C2-6C92-4BA8-B8DC-E1F24D147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336</xdr:row>
      <xdr:rowOff>296333</xdr:rowOff>
    </xdr:from>
    <xdr:ext cx="57150" cy="57150"/>
    <xdr:pic>
      <xdr:nvPicPr>
        <xdr:cNvPr id="983" name="Picture 982" descr="http://www.esourcecanada.com/images/spacer.gif">
          <a:extLst>
            <a:ext uri="{FF2B5EF4-FFF2-40B4-BE49-F238E27FC236}">
              <a16:creationId xmlns:a16="http://schemas.microsoft.com/office/drawing/2014/main" id="{0B94CA52-8C7F-4105-8290-F8E93077E8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4" name="Picture 983" descr="http://www.esourcecanada.com/images/spacer.gif">
          <a:extLst>
            <a:ext uri="{FF2B5EF4-FFF2-40B4-BE49-F238E27FC236}">
              <a16:creationId xmlns:a16="http://schemas.microsoft.com/office/drawing/2014/main" id="{CF4B9E53-2D74-487A-B1BC-5C6B1C243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5" name="Picture 984" descr="http://www.esourcecanada.com/images/spacer.gif">
          <a:extLst>
            <a:ext uri="{FF2B5EF4-FFF2-40B4-BE49-F238E27FC236}">
              <a16:creationId xmlns:a16="http://schemas.microsoft.com/office/drawing/2014/main" id="{3B5506C7-FE80-47BF-BB59-8658549BC3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6" name="Picture 985" descr="http://www.esourcecanada.com/images/spacer.gif">
          <a:extLst>
            <a:ext uri="{FF2B5EF4-FFF2-40B4-BE49-F238E27FC236}">
              <a16:creationId xmlns:a16="http://schemas.microsoft.com/office/drawing/2014/main" id="{7CCA924C-6062-48DE-8725-3166A33A3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7" name="Picture 986" descr="http://www.esourcecanada.com/images/spacer.gif">
          <a:extLst>
            <a:ext uri="{FF2B5EF4-FFF2-40B4-BE49-F238E27FC236}">
              <a16:creationId xmlns:a16="http://schemas.microsoft.com/office/drawing/2014/main" id="{EF7A54EF-4F79-499C-8FFD-C0AC1A0FDD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8" name="Picture 987" descr="http://www.esourcecanada.com/images/spacer.gif">
          <a:extLst>
            <a:ext uri="{FF2B5EF4-FFF2-40B4-BE49-F238E27FC236}">
              <a16:creationId xmlns:a16="http://schemas.microsoft.com/office/drawing/2014/main" id="{5B9E4E2E-624A-4F15-8891-59306B0F0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9" name="Picture 988" descr="http://www.esourcecanada.com/images/spacer.gif">
          <a:extLst>
            <a:ext uri="{FF2B5EF4-FFF2-40B4-BE49-F238E27FC236}">
              <a16:creationId xmlns:a16="http://schemas.microsoft.com/office/drawing/2014/main" id="{8087E07F-1534-4233-A9DF-6B0FA44C2C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0" name="Picture 989" descr="http://www.esourcecanada.com/images/spacer.gif">
          <a:extLst>
            <a:ext uri="{FF2B5EF4-FFF2-40B4-BE49-F238E27FC236}">
              <a16:creationId xmlns:a16="http://schemas.microsoft.com/office/drawing/2014/main" id="{642410C4-589B-4797-8FFA-1F1EB20AA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1" name="Picture 990" descr="http://www.esourcecanada.com/images/spacer.gif">
          <a:extLst>
            <a:ext uri="{FF2B5EF4-FFF2-40B4-BE49-F238E27FC236}">
              <a16:creationId xmlns:a16="http://schemas.microsoft.com/office/drawing/2014/main" id="{58F656AF-60D9-4C0F-BC29-A48672A5BD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2" name="Picture 991" descr="http://www.esourcecanada.com/images/spacer.gif">
          <a:extLst>
            <a:ext uri="{FF2B5EF4-FFF2-40B4-BE49-F238E27FC236}">
              <a16:creationId xmlns:a16="http://schemas.microsoft.com/office/drawing/2014/main" id="{E0EDD923-7D4B-4116-87DC-BBB19F777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3" name="Picture 992" descr="http://www.esourcecanada.com/images/spacer.gif">
          <a:extLst>
            <a:ext uri="{FF2B5EF4-FFF2-40B4-BE49-F238E27FC236}">
              <a16:creationId xmlns:a16="http://schemas.microsoft.com/office/drawing/2014/main" id="{B6738626-0E0C-404A-9CF4-D04040C3DE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4" name="Picture 993" descr="http://www.esourcecanada.com/images/spacer.gif">
          <a:extLst>
            <a:ext uri="{FF2B5EF4-FFF2-40B4-BE49-F238E27FC236}">
              <a16:creationId xmlns:a16="http://schemas.microsoft.com/office/drawing/2014/main" id="{92F5677A-F07B-4F5B-BEC6-8DAB8F2CCD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5" name="Picture 994" descr="http://www.esourcecanada.com/images/spacer.gif">
          <a:extLst>
            <a:ext uri="{FF2B5EF4-FFF2-40B4-BE49-F238E27FC236}">
              <a16:creationId xmlns:a16="http://schemas.microsoft.com/office/drawing/2014/main" id="{AAD90220-EC7E-4E62-9B8A-240114D86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6" name="Picture 995" descr="http://www.esourcecanada.com/images/spacer.gif">
          <a:extLst>
            <a:ext uri="{FF2B5EF4-FFF2-40B4-BE49-F238E27FC236}">
              <a16:creationId xmlns:a16="http://schemas.microsoft.com/office/drawing/2014/main" id="{F78DA4B8-2530-4F20-8A00-DA17024201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7" name="Picture 996" descr="http://www.esourcecanada.com/images/spacer.gif">
          <a:extLst>
            <a:ext uri="{FF2B5EF4-FFF2-40B4-BE49-F238E27FC236}">
              <a16:creationId xmlns:a16="http://schemas.microsoft.com/office/drawing/2014/main" id="{962FC5C8-3B32-4402-92D5-A0865BD0B0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8" name="Picture 997" descr="http://www.esourcecanada.com/images/spacer.gif">
          <a:extLst>
            <a:ext uri="{FF2B5EF4-FFF2-40B4-BE49-F238E27FC236}">
              <a16:creationId xmlns:a16="http://schemas.microsoft.com/office/drawing/2014/main" id="{C1861768-369E-421D-A134-0AAE54C99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9" name="Picture 998" descr="http://www.esourcecanada.com/images/spacer.gif">
          <a:extLst>
            <a:ext uri="{FF2B5EF4-FFF2-40B4-BE49-F238E27FC236}">
              <a16:creationId xmlns:a16="http://schemas.microsoft.com/office/drawing/2014/main" id="{D3F48D13-4167-496F-A3F5-9960CF744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0" name="Picture 999" descr="http://www.esourcecanada.com/images/spacer.gif">
          <a:extLst>
            <a:ext uri="{FF2B5EF4-FFF2-40B4-BE49-F238E27FC236}">
              <a16:creationId xmlns:a16="http://schemas.microsoft.com/office/drawing/2014/main" id="{DC983773-2CBF-4313-813A-71CEFC247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1" name="Picture 1000" descr="http://www.esourcecanada.com/images/spacer.gif">
          <a:extLst>
            <a:ext uri="{FF2B5EF4-FFF2-40B4-BE49-F238E27FC236}">
              <a16:creationId xmlns:a16="http://schemas.microsoft.com/office/drawing/2014/main" id="{4FAE7A38-8151-49A5-BE05-C649E5450A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2" name="Picture 1001" descr="http://www.esourcecanada.com/images/spacer.gif">
          <a:extLst>
            <a:ext uri="{FF2B5EF4-FFF2-40B4-BE49-F238E27FC236}">
              <a16:creationId xmlns:a16="http://schemas.microsoft.com/office/drawing/2014/main" id="{9029C8F6-786A-40F9-9216-8EF012B65D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3" name="Picture 1002" descr="http://www.esourcecanada.com/images/spacer.gif">
          <a:extLst>
            <a:ext uri="{FF2B5EF4-FFF2-40B4-BE49-F238E27FC236}">
              <a16:creationId xmlns:a16="http://schemas.microsoft.com/office/drawing/2014/main" id="{325351B1-5B72-4DB1-9FDB-A39F65198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4" name="Picture 1003" descr="http://www.esourcecanada.com/images/spacer.gif">
          <a:extLst>
            <a:ext uri="{FF2B5EF4-FFF2-40B4-BE49-F238E27FC236}">
              <a16:creationId xmlns:a16="http://schemas.microsoft.com/office/drawing/2014/main" id="{DFF20B39-F0C3-4259-B6CE-03763057E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5" name="Picture 1004" descr="http://www.esourcecanada.com/images/spacer.gif">
          <a:extLst>
            <a:ext uri="{FF2B5EF4-FFF2-40B4-BE49-F238E27FC236}">
              <a16:creationId xmlns:a16="http://schemas.microsoft.com/office/drawing/2014/main" id="{97B479F7-D81D-4A68-B0B3-DDA293D0F9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6" name="Picture 1005" descr="http://www.esourcecanada.com/images/spacer.gif">
          <a:extLst>
            <a:ext uri="{FF2B5EF4-FFF2-40B4-BE49-F238E27FC236}">
              <a16:creationId xmlns:a16="http://schemas.microsoft.com/office/drawing/2014/main" id="{29BE77A0-6F85-49A9-A776-37FDCBE714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7" name="Picture 1006" descr="http://www.esourcecanada.com/images/spacer.gif">
          <a:extLst>
            <a:ext uri="{FF2B5EF4-FFF2-40B4-BE49-F238E27FC236}">
              <a16:creationId xmlns:a16="http://schemas.microsoft.com/office/drawing/2014/main" id="{1406FC70-179F-4548-986A-4E425D5C86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8" name="Picture 1007" descr="http://www.esourcecanada.com/images/spacer.gif">
          <a:extLst>
            <a:ext uri="{FF2B5EF4-FFF2-40B4-BE49-F238E27FC236}">
              <a16:creationId xmlns:a16="http://schemas.microsoft.com/office/drawing/2014/main" id="{08D6D511-9CC2-4F9C-B099-92DECA6499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9" name="Picture 1008" descr="http://www.esourcecanada.com/images/spacer.gif">
          <a:extLst>
            <a:ext uri="{FF2B5EF4-FFF2-40B4-BE49-F238E27FC236}">
              <a16:creationId xmlns:a16="http://schemas.microsoft.com/office/drawing/2014/main" id="{C0D2B2FF-36E6-407A-9B9E-1D7E3C2BF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10" name="Picture 1009" descr="http://www.esourcecanada.com/images/spacer.gif">
          <a:extLst>
            <a:ext uri="{FF2B5EF4-FFF2-40B4-BE49-F238E27FC236}">
              <a16:creationId xmlns:a16="http://schemas.microsoft.com/office/drawing/2014/main" id="{11C81E60-BAB8-4090-8BC1-2BDA79555D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11" name="Picture 1010" descr="http://www.esourcecanada.com/images/spacer.gif">
          <a:extLst>
            <a:ext uri="{FF2B5EF4-FFF2-40B4-BE49-F238E27FC236}">
              <a16:creationId xmlns:a16="http://schemas.microsoft.com/office/drawing/2014/main" id="{F18FBF61-3694-4E10-8850-F79F9EB23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12" name="Picture 1011" descr="http://www.esourcecanada.com/images/spacer.gif">
          <a:extLst>
            <a:ext uri="{FF2B5EF4-FFF2-40B4-BE49-F238E27FC236}">
              <a16:creationId xmlns:a16="http://schemas.microsoft.com/office/drawing/2014/main" id="{4D765F99-3DBE-447F-98EF-7B9098AB87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13" name="Picture 1012" descr="http://www.esourcecanada.com/images/spacer.gif">
          <a:extLst>
            <a:ext uri="{FF2B5EF4-FFF2-40B4-BE49-F238E27FC236}">
              <a16:creationId xmlns:a16="http://schemas.microsoft.com/office/drawing/2014/main" id="{0F9DAEDB-7D39-463E-B0DA-43F3B0608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14" name="Picture 1013" descr="http://www.esourcecanada.com/images/spacer.gif">
          <a:extLst>
            <a:ext uri="{FF2B5EF4-FFF2-40B4-BE49-F238E27FC236}">
              <a16:creationId xmlns:a16="http://schemas.microsoft.com/office/drawing/2014/main" id="{BA941871-49F9-4798-BF6B-FE7A3F53A0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15" name="Picture 1014" descr="http://www.esourcecanada.com/images/spacer.gif">
          <a:extLst>
            <a:ext uri="{FF2B5EF4-FFF2-40B4-BE49-F238E27FC236}">
              <a16:creationId xmlns:a16="http://schemas.microsoft.com/office/drawing/2014/main" id="{FE931655-925F-4245-B25F-76FDDC247F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16" name="Picture 1015" descr="http://www.esourcecanada.com/images/spacer.gif">
          <a:extLst>
            <a:ext uri="{FF2B5EF4-FFF2-40B4-BE49-F238E27FC236}">
              <a16:creationId xmlns:a16="http://schemas.microsoft.com/office/drawing/2014/main" id="{3E159CC3-65BF-4E29-8A03-98A2A3182D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56</xdr:row>
      <xdr:rowOff>0</xdr:rowOff>
    </xdr:from>
    <xdr:ext cx="57150" cy="57150"/>
    <xdr:pic>
      <xdr:nvPicPr>
        <xdr:cNvPr id="1017" name="Picture 1016" descr="http://www.esourcecanada.com/images/spacer.gif">
          <a:extLst>
            <a:ext uri="{FF2B5EF4-FFF2-40B4-BE49-F238E27FC236}">
              <a16:creationId xmlns:a16="http://schemas.microsoft.com/office/drawing/2014/main" id="{4CFDA9AE-B760-4AC9-99FB-3D186FF874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56</xdr:row>
      <xdr:rowOff>0</xdr:rowOff>
    </xdr:from>
    <xdr:ext cx="57150" cy="57150"/>
    <xdr:pic>
      <xdr:nvPicPr>
        <xdr:cNvPr id="1018" name="Picture 1017" descr="http://www.esourcecanada.com/images/spacer.gif">
          <a:extLst>
            <a:ext uri="{FF2B5EF4-FFF2-40B4-BE49-F238E27FC236}">
              <a16:creationId xmlns:a16="http://schemas.microsoft.com/office/drawing/2014/main" id="{B78A1C30-523B-446E-BF15-0BA01895C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1019" name="Picture 1018" descr="http://www.esourcecanada.com/images/spacer.gif">
          <a:extLst>
            <a:ext uri="{FF2B5EF4-FFF2-40B4-BE49-F238E27FC236}">
              <a16:creationId xmlns:a16="http://schemas.microsoft.com/office/drawing/2014/main" id="{DF915688-AE96-44EB-96FA-4B9EE1BFFF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56</xdr:row>
      <xdr:rowOff>0</xdr:rowOff>
    </xdr:from>
    <xdr:ext cx="57150" cy="57150"/>
    <xdr:pic>
      <xdr:nvPicPr>
        <xdr:cNvPr id="1020" name="Picture 1019" descr="http://www.esourcecanada.com/images/spacer.gif">
          <a:extLst>
            <a:ext uri="{FF2B5EF4-FFF2-40B4-BE49-F238E27FC236}">
              <a16:creationId xmlns:a16="http://schemas.microsoft.com/office/drawing/2014/main" id="{74DD8844-51E0-47D2-ABE7-5077C0A67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1021" name="Picture 1020" descr="http://www.esourcecanada.com/images/spacer.gif">
          <a:extLst>
            <a:ext uri="{FF2B5EF4-FFF2-40B4-BE49-F238E27FC236}">
              <a16:creationId xmlns:a16="http://schemas.microsoft.com/office/drawing/2014/main" id="{F4319AE5-0E10-4EC4-9D1B-2C57477A3B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1022" name="Picture 1021" descr="http://www.esourcecanada.com/images/spacer.gif">
          <a:extLst>
            <a:ext uri="{FF2B5EF4-FFF2-40B4-BE49-F238E27FC236}">
              <a16:creationId xmlns:a16="http://schemas.microsoft.com/office/drawing/2014/main" id="{50F11056-C907-4373-98E4-9FCCB0837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1023" name="Picture 1022" descr="http://www.esourcecanada.com/images/spacer.gif">
          <a:extLst>
            <a:ext uri="{FF2B5EF4-FFF2-40B4-BE49-F238E27FC236}">
              <a16:creationId xmlns:a16="http://schemas.microsoft.com/office/drawing/2014/main" id="{0C608D23-A080-4E2A-A1C1-2EDE4FECC6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1024" name="Picture 1023" descr="http://www.esourcecanada.com/images/spacer.gif">
          <a:extLst>
            <a:ext uri="{FF2B5EF4-FFF2-40B4-BE49-F238E27FC236}">
              <a16:creationId xmlns:a16="http://schemas.microsoft.com/office/drawing/2014/main" id="{28709C99-8C1A-47B6-884E-AB16D81B4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1025" name="Picture 1024" descr="http://www.esourcecanada.com/images/spacer.gif">
          <a:extLst>
            <a:ext uri="{FF2B5EF4-FFF2-40B4-BE49-F238E27FC236}">
              <a16:creationId xmlns:a16="http://schemas.microsoft.com/office/drawing/2014/main" id="{1544B5B9-F794-4A7B-BDA8-9452941674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1026" name="Picture 1025" descr="http://www.esourcecanada.com/images/spacer.gif">
          <a:extLst>
            <a:ext uri="{FF2B5EF4-FFF2-40B4-BE49-F238E27FC236}">
              <a16:creationId xmlns:a16="http://schemas.microsoft.com/office/drawing/2014/main" id="{4753F397-7024-4A69-BE04-72880D5CAA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69215" cy="69215"/>
    <xdr:pic>
      <xdr:nvPicPr>
        <xdr:cNvPr id="1027" name="Picture 1026" descr="http://www.esourcecanada.com/images/spacer.gif">
          <a:extLst>
            <a:ext uri="{FF2B5EF4-FFF2-40B4-BE49-F238E27FC236}">
              <a16:creationId xmlns:a16="http://schemas.microsoft.com/office/drawing/2014/main" id="{EC67F7F4-2F7D-481C-9FE4-0B9173AF38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28" name="Picture 1027" descr="http://www.esourcecanada.com/images/spacer.gif">
          <a:extLst>
            <a:ext uri="{FF2B5EF4-FFF2-40B4-BE49-F238E27FC236}">
              <a16:creationId xmlns:a16="http://schemas.microsoft.com/office/drawing/2014/main" id="{E4E4D91A-3AA8-498D-8F79-A87D98D19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69215" cy="69215"/>
    <xdr:pic>
      <xdr:nvPicPr>
        <xdr:cNvPr id="1029" name="Picture 1028" descr="http://www.esourcecanada.com/images/spacer.gif">
          <a:extLst>
            <a:ext uri="{FF2B5EF4-FFF2-40B4-BE49-F238E27FC236}">
              <a16:creationId xmlns:a16="http://schemas.microsoft.com/office/drawing/2014/main" id="{65A53100-D9DC-404F-B8FA-89ABA2D108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0" name="Picture 1029" descr="http://www.esourcecanada.com/images/spacer.gif">
          <a:extLst>
            <a:ext uri="{FF2B5EF4-FFF2-40B4-BE49-F238E27FC236}">
              <a16:creationId xmlns:a16="http://schemas.microsoft.com/office/drawing/2014/main" id="{125AAD61-D083-4088-A7C1-B3D709D59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1" name="Picture 1030" descr="http://www.esourcecanada.com/images/spacer.gif">
          <a:extLst>
            <a:ext uri="{FF2B5EF4-FFF2-40B4-BE49-F238E27FC236}">
              <a16:creationId xmlns:a16="http://schemas.microsoft.com/office/drawing/2014/main" id="{7702B0C6-9768-47A8-9F12-70A456F91C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2" name="Picture 1031" descr="http://www.esourcecanada.com/images/spacer.gif">
          <a:extLst>
            <a:ext uri="{FF2B5EF4-FFF2-40B4-BE49-F238E27FC236}">
              <a16:creationId xmlns:a16="http://schemas.microsoft.com/office/drawing/2014/main" id="{E39966CD-078A-432F-8060-24A0669F75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3" name="Picture 1032" descr="http://www.esourcecanada.com/images/spacer.gif">
          <a:extLst>
            <a:ext uri="{FF2B5EF4-FFF2-40B4-BE49-F238E27FC236}">
              <a16:creationId xmlns:a16="http://schemas.microsoft.com/office/drawing/2014/main" id="{8DC5CF3A-926C-48F8-ADF3-E7370AFCC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4" name="Picture 1033" descr="http://www.esourcecanada.com/images/spacer.gif">
          <a:extLst>
            <a:ext uri="{FF2B5EF4-FFF2-40B4-BE49-F238E27FC236}">
              <a16:creationId xmlns:a16="http://schemas.microsoft.com/office/drawing/2014/main" id="{6D0BEDF9-2A28-4C32-86C8-FFA2113AC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5" name="Picture 1034" descr="http://www.esourcecanada.com/images/spacer.gif">
          <a:extLst>
            <a:ext uri="{FF2B5EF4-FFF2-40B4-BE49-F238E27FC236}">
              <a16:creationId xmlns:a16="http://schemas.microsoft.com/office/drawing/2014/main" id="{70739C0A-71FA-4970-951D-A8A82ADAB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6" name="Picture 1035" descr="http://www.esourcecanada.com/images/spacer.gif">
          <a:extLst>
            <a:ext uri="{FF2B5EF4-FFF2-40B4-BE49-F238E27FC236}">
              <a16:creationId xmlns:a16="http://schemas.microsoft.com/office/drawing/2014/main" id="{E0CAD18E-660C-43E5-A04F-C7BACCD63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7" name="Picture 1036" descr="http://www.esourcecanada.com/images/spacer.gif">
          <a:extLst>
            <a:ext uri="{FF2B5EF4-FFF2-40B4-BE49-F238E27FC236}">
              <a16:creationId xmlns:a16="http://schemas.microsoft.com/office/drawing/2014/main" id="{138BB5D6-2D41-45B0-9D5D-F215F6C67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8" name="Picture 1037" descr="http://www.esourcecanada.com/images/spacer.gif">
          <a:extLst>
            <a:ext uri="{FF2B5EF4-FFF2-40B4-BE49-F238E27FC236}">
              <a16:creationId xmlns:a16="http://schemas.microsoft.com/office/drawing/2014/main" id="{5E80B8DC-6997-4C56-8316-AE3B003C4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9" name="Picture 1038" descr="http://www.esourcecanada.com/images/spacer.gif">
          <a:extLst>
            <a:ext uri="{FF2B5EF4-FFF2-40B4-BE49-F238E27FC236}">
              <a16:creationId xmlns:a16="http://schemas.microsoft.com/office/drawing/2014/main" id="{B2D5A141-5CD8-4DE1-872B-279B87B95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0" name="Picture 1039" descr="http://www.esourcecanada.com/images/spacer.gif">
          <a:extLst>
            <a:ext uri="{FF2B5EF4-FFF2-40B4-BE49-F238E27FC236}">
              <a16:creationId xmlns:a16="http://schemas.microsoft.com/office/drawing/2014/main" id="{C9DDAEC8-FA5A-4284-BC20-449C4E86A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1" name="Picture 1040" descr="http://www.esourcecanada.com/images/spacer.gif">
          <a:extLst>
            <a:ext uri="{FF2B5EF4-FFF2-40B4-BE49-F238E27FC236}">
              <a16:creationId xmlns:a16="http://schemas.microsoft.com/office/drawing/2014/main" id="{03CD77CC-A727-49B4-BF43-1E27BE389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2" name="Picture 1041" descr="http://www.esourcecanada.com/images/spacer.gif">
          <a:extLst>
            <a:ext uri="{FF2B5EF4-FFF2-40B4-BE49-F238E27FC236}">
              <a16:creationId xmlns:a16="http://schemas.microsoft.com/office/drawing/2014/main" id="{E0973266-FD6D-42A5-96B1-1AAF1088BE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3" name="Picture 1042" descr="http://www.esourcecanada.com/images/spacer.gif">
          <a:extLst>
            <a:ext uri="{FF2B5EF4-FFF2-40B4-BE49-F238E27FC236}">
              <a16:creationId xmlns:a16="http://schemas.microsoft.com/office/drawing/2014/main" id="{5F647C5B-D6E6-49E3-9293-73A0547F8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4" name="Picture 1043" descr="http://www.esourcecanada.com/images/spacer.gif">
          <a:extLst>
            <a:ext uri="{FF2B5EF4-FFF2-40B4-BE49-F238E27FC236}">
              <a16:creationId xmlns:a16="http://schemas.microsoft.com/office/drawing/2014/main" id="{97184DA7-FF28-4113-8077-DE8B4AE841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5" name="Picture 1044" descr="http://www.esourcecanada.com/images/spacer.gif">
          <a:extLst>
            <a:ext uri="{FF2B5EF4-FFF2-40B4-BE49-F238E27FC236}">
              <a16:creationId xmlns:a16="http://schemas.microsoft.com/office/drawing/2014/main" id="{31202013-5B03-49C4-8AEE-E0C08C57F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6" name="Picture 1045" descr="http://www.esourcecanada.com/images/spacer.gif">
          <a:extLst>
            <a:ext uri="{FF2B5EF4-FFF2-40B4-BE49-F238E27FC236}">
              <a16:creationId xmlns:a16="http://schemas.microsoft.com/office/drawing/2014/main" id="{111FA7B9-4160-4252-94D5-6CA62034F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7" name="Picture 1046" descr="http://www.esourcecanada.com/images/spacer.gif">
          <a:extLst>
            <a:ext uri="{FF2B5EF4-FFF2-40B4-BE49-F238E27FC236}">
              <a16:creationId xmlns:a16="http://schemas.microsoft.com/office/drawing/2014/main" id="{69BD9CA9-4874-474C-8ACD-0DB70D721A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8" name="Picture 1047" descr="http://www.esourcecanada.com/images/spacer.gif">
          <a:extLst>
            <a:ext uri="{FF2B5EF4-FFF2-40B4-BE49-F238E27FC236}">
              <a16:creationId xmlns:a16="http://schemas.microsoft.com/office/drawing/2014/main" id="{3F9322C9-7C0F-4B8A-9A36-C96BA037F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9" name="Picture 1048" descr="http://www.esourcecanada.com/images/spacer.gif">
          <a:extLst>
            <a:ext uri="{FF2B5EF4-FFF2-40B4-BE49-F238E27FC236}">
              <a16:creationId xmlns:a16="http://schemas.microsoft.com/office/drawing/2014/main" id="{135FB0CC-B279-4AA8-83C5-771940191C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0" name="Picture 1049" descr="http://www.esourcecanada.com/images/spacer.gif">
          <a:extLst>
            <a:ext uri="{FF2B5EF4-FFF2-40B4-BE49-F238E27FC236}">
              <a16:creationId xmlns:a16="http://schemas.microsoft.com/office/drawing/2014/main" id="{B95380EF-7D9E-4B74-B282-4DB69D8BE8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1" name="Picture 1050" descr="http://www.esourcecanada.com/images/spacer.gif">
          <a:extLst>
            <a:ext uri="{FF2B5EF4-FFF2-40B4-BE49-F238E27FC236}">
              <a16:creationId xmlns:a16="http://schemas.microsoft.com/office/drawing/2014/main" id="{30449A67-C2C8-400B-BB8E-8C32D6A029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2" name="Picture 1051" descr="http://www.esourcecanada.com/images/spacer.gif">
          <a:extLst>
            <a:ext uri="{FF2B5EF4-FFF2-40B4-BE49-F238E27FC236}">
              <a16:creationId xmlns:a16="http://schemas.microsoft.com/office/drawing/2014/main" id="{C17C3C22-63AF-4D67-8C22-1578540F7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3" name="Picture 1052" descr="http://www.esourcecanada.com/images/spacer.gif">
          <a:extLst>
            <a:ext uri="{FF2B5EF4-FFF2-40B4-BE49-F238E27FC236}">
              <a16:creationId xmlns:a16="http://schemas.microsoft.com/office/drawing/2014/main" id="{04104310-A02D-4F6A-8582-C9E227C370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4" name="Picture 1053" descr="http://www.esourcecanada.com/images/spacer.gif">
          <a:extLst>
            <a:ext uri="{FF2B5EF4-FFF2-40B4-BE49-F238E27FC236}">
              <a16:creationId xmlns:a16="http://schemas.microsoft.com/office/drawing/2014/main" id="{07E63FC3-54F9-4817-BD41-AF1D2E164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5" name="Picture 1054" descr="http://www.esourcecanada.com/images/spacer.gif">
          <a:extLst>
            <a:ext uri="{FF2B5EF4-FFF2-40B4-BE49-F238E27FC236}">
              <a16:creationId xmlns:a16="http://schemas.microsoft.com/office/drawing/2014/main" id="{D9D01A3F-93F0-4E13-84D2-0E0B0A1A32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6" name="Picture 1055" descr="http://www.esourcecanada.com/images/spacer.gif">
          <a:extLst>
            <a:ext uri="{FF2B5EF4-FFF2-40B4-BE49-F238E27FC236}">
              <a16:creationId xmlns:a16="http://schemas.microsoft.com/office/drawing/2014/main" id="{F421E1D8-B553-4F2D-ACB4-51CA505E3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7" name="Picture 1056" descr="http://www.esourcecanada.com/images/spacer.gif">
          <a:extLst>
            <a:ext uri="{FF2B5EF4-FFF2-40B4-BE49-F238E27FC236}">
              <a16:creationId xmlns:a16="http://schemas.microsoft.com/office/drawing/2014/main" id="{ED52ECBA-8D5D-4F2E-8481-FB887AE9A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8" name="Picture 1057" descr="http://www.esourcecanada.com/images/spacer.gif">
          <a:extLst>
            <a:ext uri="{FF2B5EF4-FFF2-40B4-BE49-F238E27FC236}">
              <a16:creationId xmlns:a16="http://schemas.microsoft.com/office/drawing/2014/main" id="{6E7BCF6B-B1E1-4312-A447-B29A038927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9" name="Picture 1058" descr="http://www.esourcecanada.com/images/spacer.gif">
          <a:extLst>
            <a:ext uri="{FF2B5EF4-FFF2-40B4-BE49-F238E27FC236}">
              <a16:creationId xmlns:a16="http://schemas.microsoft.com/office/drawing/2014/main" id="{547B9143-7782-4A47-A95F-7BDCE9C5C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0" name="Picture 1059" descr="http://www.esourcecanada.com/images/spacer.gif">
          <a:extLst>
            <a:ext uri="{FF2B5EF4-FFF2-40B4-BE49-F238E27FC236}">
              <a16:creationId xmlns:a16="http://schemas.microsoft.com/office/drawing/2014/main" id="{B28C1029-F7D5-4331-A58F-D0369A5A50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1" name="Picture 1060" descr="http://www.esourcecanada.com/images/spacer.gif">
          <a:extLst>
            <a:ext uri="{FF2B5EF4-FFF2-40B4-BE49-F238E27FC236}">
              <a16:creationId xmlns:a16="http://schemas.microsoft.com/office/drawing/2014/main" id="{F2C9FFC3-5B3C-4014-9CB7-BB3AF4B997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2" name="Picture 1061" descr="http://www.esourcecanada.com/images/spacer.gif">
          <a:extLst>
            <a:ext uri="{FF2B5EF4-FFF2-40B4-BE49-F238E27FC236}">
              <a16:creationId xmlns:a16="http://schemas.microsoft.com/office/drawing/2014/main" id="{37EC1EB7-F4AA-40F1-A24B-5C503F3DEC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3" name="Picture 1062" descr="http://www.esourcecanada.com/images/spacer.gif">
          <a:extLst>
            <a:ext uri="{FF2B5EF4-FFF2-40B4-BE49-F238E27FC236}">
              <a16:creationId xmlns:a16="http://schemas.microsoft.com/office/drawing/2014/main" id="{FCB2E5A9-69F7-49C0-86E8-26D121DF6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4" name="Picture 1063" descr="http://www.esourcecanada.com/images/spacer.gif">
          <a:extLst>
            <a:ext uri="{FF2B5EF4-FFF2-40B4-BE49-F238E27FC236}">
              <a16:creationId xmlns:a16="http://schemas.microsoft.com/office/drawing/2014/main" id="{6D0791D7-E4CC-4ADF-A0E0-DBEB28CE5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5" name="Picture 1064" descr="http://www.esourcecanada.com/images/spacer.gif">
          <a:extLst>
            <a:ext uri="{FF2B5EF4-FFF2-40B4-BE49-F238E27FC236}">
              <a16:creationId xmlns:a16="http://schemas.microsoft.com/office/drawing/2014/main" id="{B635B108-DA98-4179-8AAC-41D9B3BDF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6" name="Picture 1065" descr="http://www.esourcecanada.com/images/spacer.gif">
          <a:extLst>
            <a:ext uri="{FF2B5EF4-FFF2-40B4-BE49-F238E27FC236}">
              <a16:creationId xmlns:a16="http://schemas.microsoft.com/office/drawing/2014/main" id="{EAF44B3F-65A5-4701-BEB6-8C40125F89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7" name="Picture 1066" descr="http://www.esourcecanada.com/images/spacer.gif">
          <a:extLst>
            <a:ext uri="{FF2B5EF4-FFF2-40B4-BE49-F238E27FC236}">
              <a16:creationId xmlns:a16="http://schemas.microsoft.com/office/drawing/2014/main" id="{7641506F-17CD-4CFA-880E-D3728DE25A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8" name="Picture 1067" descr="http://www.esourcecanada.com/images/spacer.gif">
          <a:extLst>
            <a:ext uri="{FF2B5EF4-FFF2-40B4-BE49-F238E27FC236}">
              <a16:creationId xmlns:a16="http://schemas.microsoft.com/office/drawing/2014/main" id="{F212FCD7-8FE7-4689-99B2-B0991F6FF8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9" name="Picture 1068" descr="http://www.esourcecanada.com/images/spacer.gif">
          <a:extLst>
            <a:ext uri="{FF2B5EF4-FFF2-40B4-BE49-F238E27FC236}">
              <a16:creationId xmlns:a16="http://schemas.microsoft.com/office/drawing/2014/main" id="{B37B490C-86F2-4E98-A70E-9E30DD3DA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70" name="Picture 1069" descr="http://www.esourcecanada.com/images/spacer.gif">
          <a:extLst>
            <a:ext uri="{FF2B5EF4-FFF2-40B4-BE49-F238E27FC236}">
              <a16:creationId xmlns:a16="http://schemas.microsoft.com/office/drawing/2014/main" id="{A6ADABB4-0B68-4278-B658-1DA0AF8BCB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76</xdr:row>
      <xdr:rowOff>0</xdr:rowOff>
    </xdr:from>
    <xdr:ext cx="57150" cy="57150"/>
    <xdr:pic>
      <xdr:nvPicPr>
        <xdr:cNvPr id="1071" name="Picture 1070" descr="http://www.esourcecanada.com/images/spacer.gif">
          <a:extLst>
            <a:ext uri="{FF2B5EF4-FFF2-40B4-BE49-F238E27FC236}">
              <a16:creationId xmlns:a16="http://schemas.microsoft.com/office/drawing/2014/main" id="{F654D88C-08E7-4A91-964D-5B18D1AD0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76</xdr:row>
      <xdr:rowOff>0</xdr:rowOff>
    </xdr:from>
    <xdr:ext cx="57150" cy="57150"/>
    <xdr:pic>
      <xdr:nvPicPr>
        <xdr:cNvPr id="1072" name="Picture 1071" descr="http://www.esourcecanada.com/images/spacer.gif">
          <a:extLst>
            <a:ext uri="{FF2B5EF4-FFF2-40B4-BE49-F238E27FC236}">
              <a16:creationId xmlns:a16="http://schemas.microsoft.com/office/drawing/2014/main" id="{DDB16261-2070-4501-B816-783D35EF6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1073" name="Picture 1072" descr="http://www.esourcecanada.com/images/spacer.gif">
          <a:extLst>
            <a:ext uri="{FF2B5EF4-FFF2-40B4-BE49-F238E27FC236}">
              <a16:creationId xmlns:a16="http://schemas.microsoft.com/office/drawing/2014/main" id="{012FAC39-45A1-439D-8E4E-84FD6702A1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76</xdr:row>
      <xdr:rowOff>0</xdr:rowOff>
    </xdr:from>
    <xdr:ext cx="57150" cy="57150"/>
    <xdr:pic>
      <xdr:nvPicPr>
        <xdr:cNvPr id="1074" name="Picture 1073" descr="http://www.esourcecanada.com/images/spacer.gif">
          <a:extLst>
            <a:ext uri="{FF2B5EF4-FFF2-40B4-BE49-F238E27FC236}">
              <a16:creationId xmlns:a16="http://schemas.microsoft.com/office/drawing/2014/main" id="{780F4871-364B-4961-8675-B8E7ED1F2C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1075" name="Picture 1074" descr="http://www.esourcecanada.com/images/spacer.gif">
          <a:extLst>
            <a:ext uri="{FF2B5EF4-FFF2-40B4-BE49-F238E27FC236}">
              <a16:creationId xmlns:a16="http://schemas.microsoft.com/office/drawing/2014/main" id="{4014DBED-EEC8-4CD5-BB13-2D50D8E4E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126</xdr:row>
      <xdr:rowOff>0</xdr:rowOff>
    </xdr:from>
    <xdr:ext cx="57150" cy="57150"/>
    <xdr:pic>
      <xdr:nvPicPr>
        <xdr:cNvPr id="1076" name="Picture 1075" descr="http://www.esourcecanada.com/images/spacer.gif">
          <a:extLst>
            <a:ext uri="{FF2B5EF4-FFF2-40B4-BE49-F238E27FC236}">
              <a16:creationId xmlns:a16="http://schemas.microsoft.com/office/drawing/2014/main" id="{418BBC3E-C1BC-4FF3-86A8-13B880C61B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126</xdr:row>
      <xdr:rowOff>0</xdr:rowOff>
    </xdr:from>
    <xdr:ext cx="57150" cy="57150"/>
    <xdr:pic>
      <xdr:nvPicPr>
        <xdr:cNvPr id="1077" name="Picture 1076" descr="http://www.esourcecanada.com/images/spacer.gif">
          <a:extLst>
            <a:ext uri="{FF2B5EF4-FFF2-40B4-BE49-F238E27FC236}">
              <a16:creationId xmlns:a16="http://schemas.microsoft.com/office/drawing/2014/main" id="{EB6E0FF5-FC1F-4B45-A04F-6AF5564D8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1078" name="Picture 1077" descr="http://www.esourcecanada.com/images/spacer.gif">
          <a:extLst>
            <a:ext uri="{FF2B5EF4-FFF2-40B4-BE49-F238E27FC236}">
              <a16:creationId xmlns:a16="http://schemas.microsoft.com/office/drawing/2014/main" id="{7B99D9FD-2AD9-4533-9213-CDCD0DF158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126</xdr:row>
      <xdr:rowOff>0</xdr:rowOff>
    </xdr:from>
    <xdr:ext cx="57150" cy="57150"/>
    <xdr:pic>
      <xdr:nvPicPr>
        <xdr:cNvPr id="1079" name="Picture 1078" descr="http://www.esourcecanada.com/images/spacer.gif">
          <a:extLst>
            <a:ext uri="{FF2B5EF4-FFF2-40B4-BE49-F238E27FC236}">
              <a16:creationId xmlns:a16="http://schemas.microsoft.com/office/drawing/2014/main" id="{F39BE69C-916C-43BE-8A72-DD0EED9535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1080" name="Picture 1079" descr="http://www.esourcecanada.com/images/spacer.gif">
          <a:extLst>
            <a:ext uri="{FF2B5EF4-FFF2-40B4-BE49-F238E27FC236}">
              <a16:creationId xmlns:a16="http://schemas.microsoft.com/office/drawing/2014/main" id="{C2954FEE-5CC3-416E-AF3A-3EDFA8EE2E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69215" cy="69215"/>
    <xdr:pic>
      <xdr:nvPicPr>
        <xdr:cNvPr id="1081" name="Picture 1080" descr="http://www.esourcecanada.com/images/spacer.gif">
          <a:extLst>
            <a:ext uri="{FF2B5EF4-FFF2-40B4-BE49-F238E27FC236}">
              <a16:creationId xmlns:a16="http://schemas.microsoft.com/office/drawing/2014/main" id="{93D4B56C-E28E-402A-B23B-7B8ED5492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82" name="Picture 1081" descr="http://www.esourcecanada.com/images/spacer.gif">
          <a:extLst>
            <a:ext uri="{FF2B5EF4-FFF2-40B4-BE49-F238E27FC236}">
              <a16:creationId xmlns:a16="http://schemas.microsoft.com/office/drawing/2014/main" id="{19EA03F0-1501-4D4A-819B-EF4E427BBF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69215" cy="69215"/>
    <xdr:pic>
      <xdr:nvPicPr>
        <xdr:cNvPr id="1083" name="Picture 1082" descr="http://www.esourcecanada.com/images/spacer.gif">
          <a:extLst>
            <a:ext uri="{FF2B5EF4-FFF2-40B4-BE49-F238E27FC236}">
              <a16:creationId xmlns:a16="http://schemas.microsoft.com/office/drawing/2014/main" id="{11101B19-3178-41B7-AABA-8A7F778EE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84" name="Picture 1083" descr="http://www.esourcecanada.com/images/spacer.gif">
          <a:extLst>
            <a:ext uri="{FF2B5EF4-FFF2-40B4-BE49-F238E27FC236}">
              <a16:creationId xmlns:a16="http://schemas.microsoft.com/office/drawing/2014/main" id="{2F4A9B72-89C5-4631-A53A-0E46B3323B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85" name="Picture 1084" descr="http://www.esourcecanada.com/images/spacer.gif">
          <a:extLst>
            <a:ext uri="{FF2B5EF4-FFF2-40B4-BE49-F238E27FC236}">
              <a16:creationId xmlns:a16="http://schemas.microsoft.com/office/drawing/2014/main" id="{9FD8E464-E768-4823-9502-9688935FF8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86" name="Picture 1085" descr="http://www.esourcecanada.com/images/spacer.gif">
          <a:extLst>
            <a:ext uri="{FF2B5EF4-FFF2-40B4-BE49-F238E27FC236}">
              <a16:creationId xmlns:a16="http://schemas.microsoft.com/office/drawing/2014/main" id="{C4BA8563-60BC-4834-A00F-F3CE9E9C4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87" name="Picture 1086" descr="http://www.esourcecanada.com/images/spacer.gif">
          <a:extLst>
            <a:ext uri="{FF2B5EF4-FFF2-40B4-BE49-F238E27FC236}">
              <a16:creationId xmlns:a16="http://schemas.microsoft.com/office/drawing/2014/main" id="{49780012-3D6D-407D-8A71-FFBD43BF83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88" name="Picture 1087" descr="http://www.esourcecanada.com/images/spacer.gif">
          <a:extLst>
            <a:ext uri="{FF2B5EF4-FFF2-40B4-BE49-F238E27FC236}">
              <a16:creationId xmlns:a16="http://schemas.microsoft.com/office/drawing/2014/main" id="{CDBCAB42-04C8-4C0E-97ED-67E132329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89" name="Picture 1088" descr="http://www.esourcecanada.com/images/spacer.gif">
          <a:extLst>
            <a:ext uri="{FF2B5EF4-FFF2-40B4-BE49-F238E27FC236}">
              <a16:creationId xmlns:a16="http://schemas.microsoft.com/office/drawing/2014/main" id="{94B61059-02BE-444C-AD3A-69B6508B45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0" name="Picture 1089" descr="http://www.esourcecanada.com/images/spacer.gif">
          <a:extLst>
            <a:ext uri="{FF2B5EF4-FFF2-40B4-BE49-F238E27FC236}">
              <a16:creationId xmlns:a16="http://schemas.microsoft.com/office/drawing/2014/main" id="{923B639C-CA52-4D89-800E-555118480F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1" name="Picture 1090" descr="http://www.esourcecanada.com/images/spacer.gif">
          <a:extLst>
            <a:ext uri="{FF2B5EF4-FFF2-40B4-BE49-F238E27FC236}">
              <a16:creationId xmlns:a16="http://schemas.microsoft.com/office/drawing/2014/main" id="{5661C75C-A98A-4E41-9A50-B0ECEF1395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2" name="Picture 1091" descr="http://www.esourcecanada.com/images/spacer.gif">
          <a:extLst>
            <a:ext uri="{FF2B5EF4-FFF2-40B4-BE49-F238E27FC236}">
              <a16:creationId xmlns:a16="http://schemas.microsoft.com/office/drawing/2014/main" id="{95B0EF1F-F89D-4CB8-9D31-415289B0CB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3" name="Picture 1092" descr="http://www.esourcecanada.com/images/spacer.gif">
          <a:extLst>
            <a:ext uri="{FF2B5EF4-FFF2-40B4-BE49-F238E27FC236}">
              <a16:creationId xmlns:a16="http://schemas.microsoft.com/office/drawing/2014/main" id="{8DAA538D-7143-4C41-BC38-6824708E61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4" name="Picture 1093" descr="http://www.esourcecanada.com/images/spacer.gif">
          <a:extLst>
            <a:ext uri="{FF2B5EF4-FFF2-40B4-BE49-F238E27FC236}">
              <a16:creationId xmlns:a16="http://schemas.microsoft.com/office/drawing/2014/main" id="{E38B48CB-8B59-4F2B-8A91-E0828B9CE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5" name="Picture 1094" descr="http://www.esourcecanada.com/images/spacer.gif">
          <a:extLst>
            <a:ext uri="{FF2B5EF4-FFF2-40B4-BE49-F238E27FC236}">
              <a16:creationId xmlns:a16="http://schemas.microsoft.com/office/drawing/2014/main" id="{422B4AD5-5FF6-4E6E-B9B1-22E57DD8CA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6" name="Picture 1095" descr="http://www.esourcecanada.com/images/spacer.gif">
          <a:extLst>
            <a:ext uri="{FF2B5EF4-FFF2-40B4-BE49-F238E27FC236}">
              <a16:creationId xmlns:a16="http://schemas.microsoft.com/office/drawing/2014/main" id="{F7B5D2D8-ED0A-4174-AAD2-91B779AC4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7" name="Picture 1096" descr="http://www.esourcecanada.com/images/spacer.gif">
          <a:extLst>
            <a:ext uri="{FF2B5EF4-FFF2-40B4-BE49-F238E27FC236}">
              <a16:creationId xmlns:a16="http://schemas.microsoft.com/office/drawing/2014/main" id="{30775583-2720-4981-A90B-FB04383753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8" name="Picture 1097" descr="http://www.esourcecanada.com/images/spacer.gif">
          <a:extLst>
            <a:ext uri="{FF2B5EF4-FFF2-40B4-BE49-F238E27FC236}">
              <a16:creationId xmlns:a16="http://schemas.microsoft.com/office/drawing/2014/main" id="{877489AD-DDCF-4512-8797-E5FB70598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9" name="Picture 1098" descr="http://www.esourcecanada.com/images/spacer.gif">
          <a:extLst>
            <a:ext uri="{FF2B5EF4-FFF2-40B4-BE49-F238E27FC236}">
              <a16:creationId xmlns:a16="http://schemas.microsoft.com/office/drawing/2014/main" id="{5BEB28A6-C80A-450C-A02F-E933C5C717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0" name="Picture 1099" descr="http://www.esourcecanada.com/images/spacer.gif">
          <a:extLst>
            <a:ext uri="{FF2B5EF4-FFF2-40B4-BE49-F238E27FC236}">
              <a16:creationId xmlns:a16="http://schemas.microsoft.com/office/drawing/2014/main" id="{4E6350A6-9806-4E0A-93F0-B062F1123F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1" name="Picture 1100" descr="http://www.esourcecanada.com/images/spacer.gif">
          <a:extLst>
            <a:ext uri="{FF2B5EF4-FFF2-40B4-BE49-F238E27FC236}">
              <a16:creationId xmlns:a16="http://schemas.microsoft.com/office/drawing/2014/main" id="{49AE4B0B-3C7E-4AD5-A59C-48A53DF20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2" name="Picture 1101" descr="http://www.esourcecanada.com/images/spacer.gif">
          <a:extLst>
            <a:ext uri="{FF2B5EF4-FFF2-40B4-BE49-F238E27FC236}">
              <a16:creationId xmlns:a16="http://schemas.microsoft.com/office/drawing/2014/main" id="{8FE4F37D-DA46-47C0-AD27-BC406C4C1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3" name="Picture 1102" descr="http://www.esourcecanada.com/images/spacer.gif">
          <a:extLst>
            <a:ext uri="{FF2B5EF4-FFF2-40B4-BE49-F238E27FC236}">
              <a16:creationId xmlns:a16="http://schemas.microsoft.com/office/drawing/2014/main" id="{ECE5E247-74BB-4DE9-8E38-8144B597B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4" name="Picture 1103" descr="http://www.esourcecanada.com/images/spacer.gif">
          <a:extLst>
            <a:ext uri="{FF2B5EF4-FFF2-40B4-BE49-F238E27FC236}">
              <a16:creationId xmlns:a16="http://schemas.microsoft.com/office/drawing/2014/main" id="{403F3A28-78B6-4B94-8A69-31585349A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5" name="Picture 1104" descr="http://www.esourcecanada.com/images/spacer.gif">
          <a:extLst>
            <a:ext uri="{FF2B5EF4-FFF2-40B4-BE49-F238E27FC236}">
              <a16:creationId xmlns:a16="http://schemas.microsoft.com/office/drawing/2014/main" id="{BE808364-E7CB-44BF-B26C-59204066E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6" name="Picture 1105" descr="http://www.esourcecanada.com/images/spacer.gif">
          <a:extLst>
            <a:ext uri="{FF2B5EF4-FFF2-40B4-BE49-F238E27FC236}">
              <a16:creationId xmlns:a16="http://schemas.microsoft.com/office/drawing/2014/main" id="{54A8E91C-D715-4B8D-A35C-415CCDFDAC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7" name="Picture 1106" descr="http://www.esourcecanada.com/images/spacer.gif">
          <a:extLst>
            <a:ext uri="{FF2B5EF4-FFF2-40B4-BE49-F238E27FC236}">
              <a16:creationId xmlns:a16="http://schemas.microsoft.com/office/drawing/2014/main" id="{F8DCF2D4-02DE-4D04-A08F-B837F1C13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8" name="Picture 1107" descr="http://www.esourcecanada.com/images/spacer.gif">
          <a:extLst>
            <a:ext uri="{FF2B5EF4-FFF2-40B4-BE49-F238E27FC236}">
              <a16:creationId xmlns:a16="http://schemas.microsoft.com/office/drawing/2014/main" id="{A8548C4A-3CC0-4628-91A7-0FB4C8EE91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9" name="Picture 1108" descr="http://www.esourcecanada.com/images/spacer.gif">
          <a:extLst>
            <a:ext uri="{FF2B5EF4-FFF2-40B4-BE49-F238E27FC236}">
              <a16:creationId xmlns:a16="http://schemas.microsoft.com/office/drawing/2014/main" id="{0C3D1C2F-32C0-4939-BEA2-A3CC28579B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0" name="Picture 1109" descr="http://www.esourcecanada.com/images/spacer.gif">
          <a:extLst>
            <a:ext uri="{FF2B5EF4-FFF2-40B4-BE49-F238E27FC236}">
              <a16:creationId xmlns:a16="http://schemas.microsoft.com/office/drawing/2014/main" id="{9A0E92AF-0E4D-4953-A70B-4583BFE275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1" name="Picture 1110" descr="http://www.esourcecanada.com/images/spacer.gif">
          <a:extLst>
            <a:ext uri="{FF2B5EF4-FFF2-40B4-BE49-F238E27FC236}">
              <a16:creationId xmlns:a16="http://schemas.microsoft.com/office/drawing/2014/main" id="{2C0EC0D5-E4D7-4A50-8BBD-22667B1786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2" name="Picture 1111" descr="http://www.esourcecanada.com/images/spacer.gif">
          <a:extLst>
            <a:ext uri="{FF2B5EF4-FFF2-40B4-BE49-F238E27FC236}">
              <a16:creationId xmlns:a16="http://schemas.microsoft.com/office/drawing/2014/main" id="{9F745251-AEF1-45E5-A238-24B0409C73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3" name="Picture 1112" descr="http://www.esourcecanada.com/images/spacer.gif">
          <a:extLst>
            <a:ext uri="{FF2B5EF4-FFF2-40B4-BE49-F238E27FC236}">
              <a16:creationId xmlns:a16="http://schemas.microsoft.com/office/drawing/2014/main" id="{70227ABD-D180-4705-8E32-8D5F1DBFE9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4" name="Picture 1113" descr="http://www.esourcecanada.com/images/spacer.gif">
          <a:extLst>
            <a:ext uri="{FF2B5EF4-FFF2-40B4-BE49-F238E27FC236}">
              <a16:creationId xmlns:a16="http://schemas.microsoft.com/office/drawing/2014/main" id="{F083F4E5-3F43-4F57-A858-94CE1D3352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5" name="Picture 1114" descr="http://www.esourcecanada.com/images/spacer.gif">
          <a:extLst>
            <a:ext uri="{FF2B5EF4-FFF2-40B4-BE49-F238E27FC236}">
              <a16:creationId xmlns:a16="http://schemas.microsoft.com/office/drawing/2014/main" id="{C4D3F113-0160-4840-A4DA-30C0E571EB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6" name="Picture 1115" descr="http://www.esourcecanada.com/images/spacer.gif">
          <a:extLst>
            <a:ext uri="{FF2B5EF4-FFF2-40B4-BE49-F238E27FC236}">
              <a16:creationId xmlns:a16="http://schemas.microsoft.com/office/drawing/2014/main" id="{AD7CB3EA-F437-4FF7-8D11-3E209E3727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7" name="Picture 1116" descr="http://www.esourcecanada.com/images/spacer.gif">
          <a:extLst>
            <a:ext uri="{FF2B5EF4-FFF2-40B4-BE49-F238E27FC236}">
              <a16:creationId xmlns:a16="http://schemas.microsoft.com/office/drawing/2014/main" id="{A591350D-3262-4AC9-8F2C-5984D5E88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8" name="Picture 1117" descr="http://www.esourcecanada.com/images/spacer.gif">
          <a:extLst>
            <a:ext uri="{FF2B5EF4-FFF2-40B4-BE49-F238E27FC236}">
              <a16:creationId xmlns:a16="http://schemas.microsoft.com/office/drawing/2014/main" id="{81EF31D2-C4F2-4B4B-90DC-2997C6198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9" name="Picture 1118" descr="http://www.esourcecanada.com/images/spacer.gif">
          <a:extLst>
            <a:ext uri="{FF2B5EF4-FFF2-40B4-BE49-F238E27FC236}">
              <a16:creationId xmlns:a16="http://schemas.microsoft.com/office/drawing/2014/main" id="{74A598F7-10EE-43C4-85D7-8298EDA4B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20" name="Picture 1119" descr="http://www.esourcecanada.com/images/spacer.gif">
          <a:extLst>
            <a:ext uri="{FF2B5EF4-FFF2-40B4-BE49-F238E27FC236}">
              <a16:creationId xmlns:a16="http://schemas.microsoft.com/office/drawing/2014/main" id="{4FB7CB62-3726-47EB-B67A-89152A702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21" name="Picture 1120" descr="http://www.esourcecanada.com/images/spacer.gif">
          <a:extLst>
            <a:ext uri="{FF2B5EF4-FFF2-40B4-BE49-F238E27FC236}">
              <a16:creationId xmlns:a16="http://schemas.microsoft.com/office/drawing/2014/main" id="{9EE5778D-65CD-4FC5-B9D7-BA76B6F45E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22" name="Picture 1121" descr="http://www.esourcecanada.com/images/spacer.gif">
          <a:extLst>
            <a:ext uri="{FF2B5EF4-FFF2-40B4-BE49-F238E27FC236}">
              <a16:creationId xmlns:a16="http://schemas.microsoft.com/office/drawing/2014/main" id="{90CD402F-B608-4DB8-8856-05B06AC36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23" name="Picture 1122" descr="http://www.esourcecanada.com/images/spacer.gif">
          <a:extLst>
            <a:ext uri="{FF2B5EF4-FFF2-40B4-BE49-F238E27FC236}">
              <a16:creationId xmlns:a16="http://schemas.microsoft.com/office/drawing/2014/main" id="{5BAB194A-C1F3-406D-8130-E68AE20ED4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24" name="Picture 1123" descr="http://www.esourcecanada.com/images/spacer.gif">
          <a:extLst>
            <a:ext uri="{FF2B5EF4-FFF2-40B4-BE49-F238E27FC236}">
              <a16:creationId xmlns:a16="http://schemas.microsoft.com/office/drawing/2014/main" id="{5B83127A-3C14-4A67-A580-9AA29474F7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125" name="Picture 1124" descr="http://www.esourcecanada.com/images/spacer.gif">
          <a:extLst>
            <a:ext uri="{FF2B5EF4-FFF2-40B4-BE49-F238E27FC236}">
              <a16:creationId xmlns:a16="http://schemas.microsoft.com/office/drawing/2014/main" id="{23A7CB5C-A194-4473-B7B7-8B103B0601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126" name="Picture 1125" descr="http://www.esourcecanada.com/images/spacer.gif">
          <a:extLst>
            <a:ext uri="{FF2B5EF4-FFF2-40B4-BE49-F238E27FC236}">
              <a16:creationId xmlns:a16="http://schemas.microsoft.com/office/drawing/2014/main" id="{B64827EC-088A-4C65-9E67-AD50712CB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1127" name="Picture 1126" descr="http://www.esourcecanada.com/images/spacer.gif">
          <a:extLst>
            <a:ext uri="{FF2B5EF4-FFF2-40B4-BE49-F238E27FC236}">
              <a16:creationId xmlns:a16="http://schemas.microsoft.com/office/drawing/2014/main" id="{E36A0F15-80B1-4E50-8B32-D49417A69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128" name="Picture 1127" descr="http://www.esourcecanada.com/images/spacer.gif">
          <a:extLst>
            <a:ext uri="{FF2B5EF4-FFF2-40B4-BE49-F238E27FC236}">
              <a16:creationId xmlns:a16="http://schemas.microsoft.com/office/drawing/2014/main" id="{B135D9FA-F089-4DDA-A5B2-970E974F41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1129" name="Picture 1128" descr="http://www.esourcecanada.com/images/spacer.gif">
          <a:extLst>
            <a:ext uri="{FF2B5EF4-FFF2-40B4-BE49-F238E27FC236}">
              <a16:creationId xmlns:a16="http://schemas.microsoft.com/office/drawing/2014/main" id="{7F023F5F-D6FA-4738-B045-53B044AC0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130" name="Picture 1129" descr="http://www.esourcecanada.com/images/spacer.gif">
          <a:extLst>
            <a:ext uri="{FF2B5EF4-FFF2-40B4-BE49-F238E27FC236}">
              <a16:creationId xmlns:a16="http://schemas.microsoft.com/office/drawing/2014/main" id="{26977467-6AB4-43CF-83E2-6DC2CCBBE8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131" name="Picture 1130" descr="http://www.esourcecanada.com/images/spacer.gif">
          <a:extLst>
            <a:ext uri="{FF2B5EF4-FFF2-40B4-BE49-F238E27FC236}">
              <a16:creationId xmlns:a16="http://schemas.microsoft.com/office/drawing/2014/main" id="{0C455F04-28AD-4EAB-9B77-5DACA6D96B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1132" name="Picture 1131" descr="http://www.esourcecanada.com/images/spacer.gif">
          <a:extLst>
            <a:ext uri="{FF2B5EF4-FFF2-40B4-BE49-F238E27FC236}">
              <a16:creationId xmlns:a16="http://schemas.microsoft.com/office/drawing/2014/main" id="{BEA802CB-173E-4F99-8EB0-AB3C5C898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133" name="Picture 1132" descr="http://www.esourcecanada.com/images/spacer.gif">
          <a:extLst>
            <a:ext uri="{FF2B5EF4-FFF2-40B4-BE49-F238E27FC236}">
              <a16:creationId xmlns:a16="http://schemas.microsoft.com/office/drawing/2014/main" id="{A188F2E9-0FC3-41EE-A6A7-B884256A1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1134" name="Picture 1133" descr="http://www.esourcecanada.com/images/spacer.gif">
          <a:extLst>
            <a:ext uri="{FF2B5EF4-FFF2-40B4-BE49-F238E27FC236}">
              <a16:creationId xmlns:a16="http://schemas.microsoft.com/office/drawing/2014/main" id="{0D5B366B-AAE6-4967-A087-8BE28E0A7D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69215" cy="69215"/>
    <xdr:pic>
      <xdr:nvPicPr>
        <xdr:cNvPr id="1135" name="Picture 1134" descr="http://www.esourcecanada.com/images/spacer.gif">
          <a:extLst>
            <a:ext uri="{FF2B5EF4-FFF2-40B4-BE49-F238E27FC236}">
              <a16:creationId xmlns:a16="http://schemas.microsoft.com/office/drawing/2014/main" id="{E3B37DAB-0F48-475F-BE98-2371D064B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36" name="Picture 1135" descr="http://www.esourcecanada.com/images/spacer.gif">
          <a:extLst>
            <a:ext uri="{FF2B5EF4-FFF2-40B4-BE49-F238E27FC236}">
              <a16:creationId xmlns:a16="http://schemas.microsoft.com/office/drawing/2014/main" id="{45F32B75-8DB5-4DF7-86FA-C3E0770BB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69215" cy="69215"/>
    <xdr:pic>
      <xdr:nvPicPr>
        <xdr:cNvPr id="1137" name="Picture 1136" descr="http://www.esourcecanada.com/images/spacer.gif">
          <a:extLst>
            <a:ext uri="{FF2B5EF4-FFF2-40B4-BE49-F238E27FC236}">
              <a16:creationId xmlns:a16="http://schemas.microsoft.com/office/drawing/2014/main" id="{31AE00E4-68EB-4F9B-859C-11560A430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38" name="Picture 1137" descr="http://www.esourcecanada.com/images/spacer.gif">
          <a:extLst>
            <a:ext uri="{FF2B5EF4-FFF2-40B4-BE49-F238E27FC236}">
              <a16:creationId xmlns:a16="http://schemas.microsoft.com/office/drawing/2014/main" id="{CBF41B6A-3DED-4E6B-B3CA-B657D21D7A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39" name="Picture 1138" descr="http://www.esourcecanada.com/images/spacer.gif">
          <a:extLst>
            <a:ext uri="{FF2B5EF4-FFF2-40B4-BE49-F238E27FC236}">
              <a16:creationId xmlns:a16="http://schemas.microsoft.com/office/drawing/2014/main" id="{4D7C14EF-8611-46C7-9878-D8D80183D5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0" name="Picture 1139" descr="http://www.esourcecanada.com/images/spacer.gif">
          <a:extLst>
            <a:ext uri="{FF2B5EF4-FFF2-40B4-BE49-F238E27FC236}">
              <a16:creationId xmlns:a16="http://schemas.microsoft.com/office/drawing/2014/main" id="{E5B3DB22-39AA-4DFF-A8CC-79677F00D5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1" name="Picture 1140" descr="http://www.esourcecanada.com/images/spacer.gif">
          <a:extLst>
            <a:ext uri="{FF2B5EF4-FFF2-40B4-BE49-F238E27FC236}">
              <a16:creationId xmlns:a16="http://schemas.microsoft.com/office/drawing/2014/main" id="{EF1F3CD8-8719-4BB6-A0AA-4944CB5B5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2" name="Picture 1141" descr="http://www.esourcecanada.com/images/spacer.gif">
          <a:extLst>
            <a:ext uri="{FF2B5EF4-FFF2-40B4-BE49-F238E27FC236}">
              <a16:creationId xmlns:a16="http://schemas.microsoft.com/office/drawing/2014/main" id="{E8F308B2-81CC-4753-8556-412035CC32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3" name="Picture 1142" descr="http://www.esourcecanada.com/images/spacer.gif">
          <a:extLst>
            <a:ext uri="{FF2B5EF4-FFF2-40B4-BE49-F238E27FC236}">
              <a16:creationId xmlns:a16="http://schemas.microsoft.com/office/drawing/2014/main" id="{03A72C9D-B346-4C55-8530-08AD88C7A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4" name="Picture 1143" descr="http://www.esourcecanada.com/images/spacer.gif">
          <a:extLst>
            <a:ext uri="{FF2B5EF4-FFF2-40B4-BE49-F238E27FC236}">
              <a16:creationId xmlns:a16="http://schemas.microsoft.com/office/drawing/2014/main" id="{DA9F0345-4F09-40D8-B875-3B925CF2A1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5" name="Picture 1144" descr="http://www.esourcecanada.com/images/spacer.gif">
          <a:extLst>
            <a:ext uri="{FF2B5EF4-FFF2-40B4-BE49-F238E27FC236}">
              <a16:creationId xmlns:a16="http://schemas.microsoft.com/office/drawing/2014/main" id="{AC034BD4-736E-4BD8-98BC-BDB481EB64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6" name="Picture 1145" descr="http://www.esourcecanada.com/images/spacer.gif">
          <a:extLst>
            <a:ext uri="{FF2B5EF4-FFF2-40B4-BE49-F238E27FC236}">
              <a16:creationId xmlns:a16="http://schemas.microsoft.com/office/drawing/2014/main" id="{48BA34D6-FDA5-4E24-8256-E109ADABC9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7" name="Picture 1146" descr="http://www.esourcecanada.com/images/spacer.gif">
          <a:extLst>
            <a:ext uri="{FF2B5EF4-FFF2-40B4-BE49-F238E27FC236}">
              <a16:creationId xmlns:a16="http://schemas.microsoft.com/office/drawing/2014/main" id="{A3D1C41B-58E8-4567-8419-1C478B474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8" name="Picture 1147" descr="http://www.esourcecanada.com/images/spacer.gif">
          <a:extLst>
            <a:ext uri="{FF2B5EF4-FFF2-40B4-BE49-F238E27FC236}">
              <a16:creationId xmlns:a16="http://schemas.microsoft.com/office/drawing/2014/main" id="{0B0D59E8-201B-4B36-8E4A-9EC64029F3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9" name="Picture 1148" descr="http://www.esourcecanada.com/images/spacer.gif">
          <a:extLst>
            <a:ext uri="{FF2B5EF4-FFF2-40B4-BE49-F238E27FC236}">
              <a16:creationId xmlns:a16="http://schemas.microsoft.com/office/drawing/2014/main" id="{83F4B66A-067F-4155-8223-CBCC114A19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0" name="Picture 1149" descr="http://www.esourcecanada.com/images/spacer.gif">
          <a:extLst>
            <a:ext uri="{FF2B5EF4-FFF2-40B4-BE49-F238E27FC236}">
              <a16:creationId xmlns:a16="http://schemas.microsoft.com/office/drawing/2014/main" id="{B09957CF-C70C-42CB-B62F-DC38EAA76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1" name="Picture 1150" descr="http://www.esourcecanada.com/images/spacer.gif">
          <a:extLst>
            <a:ext uri="{FF2B5EF4-FFF2-40B4-BE49-F238E27FC236}">
              <a16:creationId xmlns:a16="http://schemas.microsoft.com/office/drawing/2014/main" id="{0C92DAAD-88D9-4A1A-8A70-AB4C7A09E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2" name="Picture 1151" descr="http://www.esourcecanada.com/images/spacer.gif">
          <a:extLst>
            <a:ext uri="{FF2B5EF4-FFF2-40B4-BE49-F238E27FC236}">
              <a16:creationId xmlns:a16="http://schemas.microsoft.com/office/drawing/2014/main" id="{33B90054-ABBC-4EAE-B0A7-EA6721FEB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3" name="Picture 1152" descr="http://www.esourcecanada.com/images/spacer.gif">
          <a:extLst>
            <a:ext uri="{FF2B5EF4-FFF2-40B4-BE49-F238E27FC236}">
              <a16:creationId xmlns:a16="http://schemas.microsoft.com/office/drawing/2014/main" id="{8A9494F0-EA14-40D2-9E0F-4F95336FE6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4" name="Picture 1153" descr="http://www.esourcecanada.com/images/spacer.gif">
          <a:extLst>
            <a:ext uri="{FF2B5EF4-FFF2-40B4-BE49-F238E27FC236}">
              <a16:creationId xmlns:a16="http://schemas.microsoft.com/office/drawing/2014/main" id="{00FCDB4B-D565-44AE-BF4E-3A40B54B92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5" name="Picture 1154" descr="http://www.esourcecanada.com/images/spacer.gif">
          <a:extLst>
            <a:ext uri="{FF2B5EF4-FFF2-40B4-BE49-F238E27FC236}">
              <a16:creationId xmlns:a16="http://schemas.microsoft.com/office/drawing/2014/main" id="{F05A7D23-592D-492C-9FB6-73E55A1C0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6" name="Picture 1155" descr="http://www.esourcecanada.com/images/spacer.gif">
          <a:extLst>
            <a:ext uri="{FF2B5EF4-FFF2-40B4-BE49-F238E27FC236}">
              <a16:creationId xmlns:a16="http://schemas.microsoft.com/office/drawing/2014/main" id="{2FC9A5ED-DD52-4564-A1C2-A4398B9843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7" name="Picture 1156" descr="http://www.esourcecanada.com/images/spacer.gif">
          <a:extLst>
            <a:ext uri="{FF2B5EF4-FFF2-40B4-BE49-F238E27FC236}">
              <a16:creationId xmlns:a16="http://schemas.microsoft.com/office/drawing/2014/main" id="{995139B0-AB58-40C7-B8E6-D8F3ED6A6B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8" name="Picture 1157" descr="http://www.esourcecanada.com/images/spacer.gif">
          <a:extLst>
            <a:ext uri="{FF2B5EF4-FFF2-40B4-BE49-F238E27FC236}">
              <a16:creationId xmlns:a16="http://schemas.microsoft.com/office/drawing/2014/main" id="{9FB674D4-833C-4D7D-B339-FF4501A91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9" name="Picture 1158" descr="http://www.esourcecanada.com/images/spacer.gif">
          <a:extLst>
            <a:ext uri="{FF2B5EF4-FFF2-40B4-BE49-F238E27FC236}">
              <a16:creationId xmlns:a16="http://schemas.microsoft.com/office/drawing/2014/main" id="{E090EF78-527E-416D-B35B-EA2890A8B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0" name="Picture 1159" descr="http://www.esourcecanada.com/images/spacer.gif">
          <a:extLst>
            <a:ext uri="{FF2B5EF4-FFF2-40B4-BE49-F238E27FC236}">
              <a16:creationId xmlns:a16="http://schemas.microsoft.com/office/drawing/2014/main" id="{FADCE582-58B9-4CB4-A221-201C4190A6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1" name="Picture 1160" descr="http://www.esourcecanada.com/images/spacer.gif">
          <a:extLst>
            <a:ext uri="{FF2B5EF4-FFF2-40B4-BE49-F238E27FC236}">
              <a16:creationId xmlns:a16="http://schemas.microsoft.com/office/drawing/2014/main" id="{2E884450-0973-444F-A0CA-B6601E908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2" name="Picture 1161" descr="http://www.esourcecanada.com/images/spacer.gif">
          <a:extLst>
            <a:ext uri="{FF2B5EF4-FFF2-40B4-BE49-F238E27FC236}">
              <a16:creationId xmlns:a16="http://schemas.microsoft.com/office/drawing/2014/main" id="{9002226F-8FB5-49A7-B791-856C298EE4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3" name="Picture 1162" descr="http://www.esourcecanada.com/images/spacer.gif">
          <a:extLst>
            <a:ext uri="{FF2B5EF4-FFF2-40B4-BE49-F238E27FC236}">
              <a16:creationId xmlns:a16="http://schemas.microsoft.com/office/drawing/2014/main" id="{8D5F31BD-B44D-41BF-9234-CC5A558F0E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4" name="Picture 1163" descr="http://www.esourcecanada.com/images/spacer.gif">
          <a:extLst>
            <a:ext uri="{FF2B5EF4-FFF2-40B4-BE49-F238E27FC236}">
              <a16:creationId xmlns:a16="http://schemas.microsoft.com/office/drawing/2014/main" id="{9B1CF765-6E1D-42EE-893C-3B29C416EA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5" name="Picture 1164" descr="http://www.esourcecanada.com/images/spacer.gif">
          <a:extLst>
            <a:ext uri="{FF2B5EF4-FFF2-40B4-BE49-F238E27FC236}">
              <a16:creationId xmlns:a16="http://schemas.microsoft.com/office/drawing/2014/main" id="{43E0E5B0-4810-40DE-A955-F4DEBA5D02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6" name="Picture 1165" descr="http://www.esourcecanada.com/images/spacer.gif">
          <a:extLst>
            <a:ext uri="{FF2B5EF4-FFF2-40B4-BE49-F238E27FC236}">
              <a16:creationId xmlns:a16="http://schemas.microsoft.com/office/drawing/2014/main" id="{73CBF278-AA4D-43AF-B602-1D6F252419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7" name="Picture 1166" descr="http://www.esourcecanada.com/images/spacer.gif">
          <a:extLst>
            <a:ext uri="{FF2B5EF4-FFF2-40B4-BE49-F238E27FC236}">
              <a16:creationId xmlns:a16="http://schemas.microsoft.com/office/drawing/2014/main" id="{C94C99EC-F0D6-402F-BBCC-3AF5B50F33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8" name="Picture 1167" descr="http://www.esourcecanada.com/images/spacer.gif">
          <a:extLst>
            <a:ext uri="{FF2B5EF4-FFF2-40B4-BE49-F238E27FC236}">
              <a16:creationId xmlns:a16="http://schemas.microsoft.com/office/drawing/2014/main" id="{E650841B-E867-456E-AB6E-32ECCB1A8B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9" name="Picture 1168" descr="http://www.esourcecanada.com/images/spacer.gif">
          <a:extLst>
            <a:ext uri="{FF2B5EF4-FFF2-40B4-BE49-F238E27FC236}">
              <a16:creationId xmlns:a16="http://schemas.microsoft.com/office/drawing/2014/main" id="{40FA30E9-FA70-4F3C-BBB3-C277EF0F11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0" name="Picture 1169" descr="http://www.esourcecanada.com/images/spacer.gif">
          <a:extLst>
            <a:ext uri="{FF2B5EF4-FFF2-40B4-BE49-F238E27FC236}">
              <a16:creationId xmlns:a16="http://schemas.microsoft.com/office/drawing/2014/main" id="{EAF15FDA-CAA5-4A2D-AC1B-8653455E4A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1" name="Picture 1170" descr="http://www.esourcecanada.com/images/spacer.gif">
          <a:extLst>
            <a:ext uri="{FF2B5EF4-FFF2-40B4-BE49-F238E27FC236}">
              <a16:creationId xmlns:a16="http://schemas.microsoft.com/office/drawing/2014/main" id="{B4A4B9B2-A917-4BE5-A70C-B06DBD19C5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2" name="Picture 1171" descr="http://www.esourcecanada.com/images/spacer.gif">
          <a:extLst>
            <a:ext uri="{FF2B5EF4-FFF2-40B4-BE49-F238E27FC236}">
              <a16:creationId xmlns:a16="http://schemas.microsoft.com/office/drawing/2014/main" id="{07AC8384-8511-410B-B7DA-A8F17AC69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3" name="Picture 1172" descr="http://www.esourcecanada.com/images/spacer.gif">
          <a:extLst>
            <a:ext uri="{FF2B5EF4-FFF2-40B4-BE49-F238E27FC236}">
              <a16:creationId xmlns:a16="http://schemas.microsoft.com/office/drawing/2014/main" id="{F38E3127-ED42-4FF0-944C-D393A3179D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4" name="Picture 1173" descr="http://www.esourcecanada.com/images/spacer.gif">
          <a:extLst>
            <a:ext uri="{FF2B5EF4-FFF2-40B4-BE49-F238E27FC236}">
              <a16:creationId xmlns:a16="http://schemas.microsoft.com/office/drawing/2014/main" id="{FEFF5A2E-CEA2-4F68-8B7E-991CA3740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5" name="Picture 1174" descr="http://www.esourcecanada.com/images/spacer.gif">
          <a:extLst>
            <a:ext uri="{FF2B5EF4-FFF2-40B4-BE49-F238E27FC236}">
              <a16:creationId xmlns:a16="http://schemas.microsoft.com/office/drawing/2014/main" id="{3017B614-29F2-4AE8-9BAD-DAF71EF9A6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6" name="Picture 1175" descr="http://www.esourcecanada.com/images/spacer.gif">
          <a:extLst>
            <a:ext uri="{FF2B5EF4-FFF2-40B4-BE49-F238E27FC236}">
              <a16:creationId xmlns:a16="http://schemas.microsoft.com/office/drawing/2014/main" id="{18B8CAAE-7609-4CF7-BF77-53D8810237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7" name="Picture 1176" descr="http://www.esourcecanada.com/images/spacer.gif">
          <a:extLst>
            <a:ext uri="{FF2B5EF4-FFF2-40B4-BE49-F238E27FC236}">
              <a16:creationId xmlns:a16="http://schemas.microsoft.com/office/drawing/2014/main" id="{00FF5189-E9AE-4A25-955F-E4477A76BD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8" name="Picture 1177" descr="http://www.esourcecanada.com/images/spacer.gif">
          <a:extLst>
            <a:ext uri="{FF2B5EF4-FFF2-40B4-BE49-F238E27FC236}">
              <a16:creationId xmlns:a16="http://schemas.microsoft.com/office/drawing/2014/main" id="{5B1632E6-11C8-4ED5-8FD3-7B52A8E275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97</xdr:row>
      <xdr:rowOff>0</xdr:rowOff>
    </xdr:from>
    <xdr:ext cx="57150" cy="57150"/>
    <xdr:pic>
      <xdr:nvPicPr>
        <xdr:cNvPr id="1179" name="Picture 1178" descr="http://www.esourcecanada.com/images/spacer.gif">
          <a:extLst>
            <a:ext uri="{FF2B5EF4-FFF2-40B4-BE49-F238E27FC236}">
              <a16:creationId xmlns:a16="http://schemas.microsoft.com/office/drawing/2014/main" id="{4B932139-FA08-4884-A127-04EDD48AB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97</xdr:row>
      <xdr:rowOff>0</xdr:rowOff>
    </xdr:from>
    <xdr:ext cx="57150" cy="57150"/>
    <xdr:pic>
      <xdr:nvPicPr>
        <xdr:cNvPr id="1180" name="Picture 1179" descr="http://www.esourcecanada.com/images/spacer.gif">
          <a:extLst>
            <a:ext uri="{FF2B5EF4-FFF2-40B4-BE49-F238E27FC236}">
              <a16:creationId xmlns:a16="http://schemas.microsoft.com/office/drawing/2014/main" id="{9EC43CD7-7C92-4668-AD3D-72B8689574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1181" name="Picture 1180" descr="http://www.esourcecanada.com/images/spacer.gif">
          <a:extLst>
            <a:ext uri="{FF2B5EF4-FFF2-40B4-BE49-F238E27FC236}">
              <a16:creationId xmlns:a16="http://schemas.microsoft.com/office/drawing/2014/main" id="{D0B17788-68E4-447B-A712-E70D6DDB12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97</xdr:row>
      <xdr:rowOff>0</xdr:rowOff>
    </xdr:from>
    <xdr:ext cx="57150" cy="57150"/>
    <xdr:pic>
      <xdr:nvPicPr>
        <xdr:cNvPr id="1182" name="Picture 1181" descr="http://www.esourcecanada.com/images/spacer.gif">
          <a:extLst>
            <a:ext uri="{FF2B5EF4-FFF2-40B4-BE49-F238E27FC236}">
              <a16:creationId xmlns:a16="http://schemas.microsoft.com/office/drawing/2014/main" id="{44A54855-ED58-4797-9E9B-B12D5489E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1183" name="Picture 1182" descr="http://www.esourcecanada.com/images/spacer.gif">
          <a:extLst>
            <a:ext uri="{FF2B5EF4-FFF2-40B4-BE49-F238E27FC236}">
              <a16:creationId xmlns:a16="http://schemas.microsoft.com/office/drawing/2014/main" id="{4DE4C8B5-A262-4EC7-8AB6-88297F3D8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147</xdr:row>
      <xdr:rowOff>0</xdr:rowOff>
    </xdr:from>
    <xdr:ext cx="57150" cy="57150"/>
    <xdr:pic>
      <xdr:nvPicPr>
        <xdr:cNvPr id="1184" name="Picture 1183" descr="http://www.esourcecanada.com/images/spacer.gif">
          <a:extLst>
            <a:ext uri="{FF2B5EF4-FFF2-40B4-BE49-F238E27FC236}">
              <a16:creationId xmlns:a16="http://schemas.microsoft.com/office/drawing/2014/main" id="{4D2051FF-CCE9-4BCE-B2BC-E7FDC54B65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147</xdr:row>
      <xdr:rowOff>0</xdr:rowOff>
    </xdr:from>
    <xdr:ext cx="57150" cy="57150"/>
    <xdr:pic>
      <xdr:nvPicPr>
        <xdr:cNvPr id="1185" name="Picture 1184" descr="http://www.esourcecanada.com/images/spacer.gif">
          <a:extLst>
            <a:ext uri="{FF2B5EF4-FFF2-40B4-BE49-F238E27FC236}">
              <a16:creationId xmlns:a16="http://schemas.microsoft.com/office/drawing/2014/main" id="{35891D5D-733A-4A91-B563-30944737A9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1186" name="Picture 1185" descr="http://www.esourcecanada.com/images/spacer.gif">
          <a:extLst>
            <a:ext uri="{FF2B5EF4-FFF2-40B4-BE49-F238E27FC236}">
              <a16:creationId xmlns:a16="http://schemas.microsoft.com/office/drawing/2014/main" id="{B91F8FCE-9C8F-442E-8AA0-EB92D315F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147</xdr:row>
      <xdr:rowOff>0</xdr:rowOff>
    </xdr:from>
    <xdr:ext cx="57150" cy="57150"/>
    <xdr:pic>
      <xdr:nvPicPr>
        <xdr:cNvPr id="1187" name="Picture 1186" descr="http://www.esourcecanada.com/images/spacer.gif">
          <a:extLst>
            <a:ext uri="{FF2B5EF4-FFF2-40B4-BE49-F238E27FC236}">
              <a16:creationId xmlns:a16="http://schemas.microsoft.com/office/drawing/2014/main" id="{C2343FE6-AE84-41FE-8296-05B6D61E08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1188" name="Picture 1187" descr="http://www.esourcecanada.com/images/spacer.gif">
          <a:extLst>
            <a:ext uri="{FF2B5EF4-FFF2-40B4-BE49-F238E27FC236}">
              <a16:creationId xmlns:a16="http://schemas.microsoft.com/office/drawing/2014/main" id="{506F6C56-190B-46DA-9C73-8F8E73A4D3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336</xdr:row>
      <xdr:rowOff>0</xdr:rowOff>
    </xdr:from>
    <xdr:ext cx="57150" cy="57150"/>
    <xdr:pic>
      <xdr:nvPicPr>
        <xdr:cNvPr id="1189" name="Picture 1188" descr="http://www.esourcecanada.com/images/spacer.gif">
          <a:extLst>
            <a:ext uri="{FF2B5EF4-FFF2-40B4-BE49-F238E27FC236}">
              <a16:creationId xmlns:a16="http://schemas.microsoft.com/office/drawing/2014/main" id="{B9F3E183-E4A8-4CE7-A18F-BC39784619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336</xdr:row>
      <xdr:rowOff>0</xdr:rowOff>
    </xdr:from>
    <xdr:ext cx="57150" cy="57150"/>
    <xdr:pic>
      <xdr:nvPicPr>
        <xdr:cNvPr id="1190" name="Picture 1189" descr="http://www.esourcecanada.com/images/spacer.gif">
          <a:extLst>
            <a:ext uri="{FF2B5EF4-FFF2-40B4-BE49-F238E27FC236}">
              <a16:creationId xmlns:a16="http://schemas.microsoft.com/office/drawing/2014/main" id="{58786103-8701-4E33-AD07-B4A8B04945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1" name="Picture 1190" descr="http://www.esourcecanada.com/images/spacer.gif">
          <a:extLst>
            <a:ext uri="{FF2B5EF4-FFF2-40B4-BE49-F238E27FC236}">
              <a16:creationId xmlns:a16="http://schemas.microsoft.com/office/drawing/2014/main" id="{6A4612CD-A173-4ACB-A6EA-90E4CA0B0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2" name="Picture 1191" descr="http://www.esourcecanada.com/images/spacer.gif">
          <a:extLst>
            <a:ext uri="{FF2B5EF4-FFF2-40B4-BE49-F238E27FC236}">
              <a16:creationId xmlns:a16="http://schemas.microsoft.com/office/drawing/2014/main" id="{D1721B11-AA55-47CA-AB10-2527EC968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3" name="Picture 1192" descr="http://www.esourcecanada.com/images/spacer.gif">
          <a:extLst>
            <a:ext uri="{FF2B5EF4-FFF2-40B4-BE49-F238E27FC236}">
              <a16:creationId xmlns:a16="http://schemas.microsoft.com/office/drawing/2014/main" id="{E2D09B57-9322-4619-A305-586F1370E1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4" name="Picture 1193" descr="http://www.esourcecanada.com/images/spacer.gif">
          <a:extLst>
            <a:ext uri="{FF2B5EF4-FFF2-40B4-BE49-F238E27FC236}">
              <a16:creationId xmlns:a16="http://schemas.microsoft.com/office/drawing/2014/main" id="{D8EF2805-662A-41D5-85FF-ED35114DD2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5" name="Picture 1194" descr="http://www.esourcecanada.com/images/spacer.gif">
          <a:extLst>
            <a:ext uri="{FF2B5EF4-FFF2-40B4-BE49-F238E27FC236}">
              <a16:creationId xmlns:a16="http://schemas.microsoft.com/office/drawing/2014/main" id="{A96CF935-992F-41DA-B616-57EF9FD80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6" name="Picture 1195" descr="http://www.esourcecanada.com/images/spacer.gif">
          <a:extLst>
            <a:ext uri="{FF2B5EF4-FFF2-40B4-BE49-F238E27FC236}">
              <a16:creationId xmlns:a16="http://schemas.microsoft.com/office/drawing/2014/main" id="{C2DF914A-5D27-4B2B-9E2E-8E418C47F1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7" name="Picture 1196" descr="http://www.esourcecanada.com/images/spacer.gif">
          <a:extLst>
            <a:ext uri="{FF2B5EF4-FFF2-40B4-BE49-F238E27FC236}">
              <a16:creationId xmlns:a16="http://schemas.microsoft.com/office/drawing/2014/main" id="{C07B1B0A-80F6-4FED-B335-D99C075014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8" name="Picture 1197" descr="http://www.esourcecanada.com/images/spacer.gif">
          <a:extLst>
            <a:ext uri="{FF2B5EF4-FFF2-40B4-BE49-F238E27FC236}">
              <a16:creationId xmlns:a16="http://schemas.microsoft.com/office/drawing/2014/main" id="{072B243B-0AC0-40DF-A663-8F923B7670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9" name="Picture 1198" descr="http://www.esourcecanada.com/images/spacer.gif">
          <a:extLst>
            <a:ext uri="{FF2B5EF4-FFF2-40B4-BE49-F238E27FC236}">
              <a16:creationId xmlns:a16="http://schemas.microsoft.com/office/drawing/2014/main" id="{7FA00D15-34B2-4988-B898-635F98870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0" name="Picture 1199" descr="http://www.esourcecanada.com/images/spacer.gif">
          <a:extLst>
            <a:ext uri="{FF2B5EF4-FFF2-40B4-BE49-F238E27FC236}">
              <a16:creationId xmlns:a16="http://schemas.microsoft.com/office/drawing/2014/main" id="{D371F39C-3F89-4F48-9E32-983A7E534C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1" name="Picture 1200" descr="http://www.esourcecanada.com/images/spacer.gif">
          <a:extLst>
            <a:ext uri="{FF2B5EF4-FFF2-40B4-BE49-F238E27FC236}">
              <a16:creationId xmlns:a16="http://schemas.microsoft.com/office/drawing/2014/main" id="{0165BAFE-9237-4135-8C5E-5C2B032345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2" name="Picture 1201" descr="http://www.esourcecanada.com/images/spacer.gif">
          <a:extLst>
            <a:ext uri="{FF2B5EF4-FFF2-40B4-BE49-F238E27FC236}">
              <a16:creationId xmlns:a16="http://schemas.microsoft.com/office/drawing/2014/main" id="{F9A99341-13AD-45A1-860D-19FCB3E10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3" name="Picture 1202" descr="http://www.esourcecanada.com/images/spacer.gif">
          <a:extLst>
            <a:ext uri="{FF2B5EF4-FFF2-40B4-BE49-F238E27FC236}">
              <a16:creationId xmlns:a16="http://schemas.microsoft.com/office/drawing/2014/main" id="{E892AFC5-A78E-4908-B163-8573DF600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4" name="Picture 1203" descr="http://www.esourcecanada.com/images/spacer.gif">
          <a:extLst>
            <a:ext uri="{FF2B5EF4-FFF2-40B4-BE49-F238E27FC236}">
              <a16:creationId xmlns:a16="http://schemas.microsoft.com/office/drawing/2014/main" id="{EFE5600E-D1A5-4B72-9661-16C8265093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5" name="Picture 1204" descr="http://www.esourcecanada.com/images/spacer.gif">
          <a:extLst>
            <a:ext uri="{FF2B5EF4-FFF2-40B4-BE49-F238E27FC236}">
              <a16:creationId xmlns:a16="http://schemas.microsoft.com/office/drawing/2014/main" id="{7833AB81-F00F-48FB-8CE7-2F306F31BB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6" name="Picture 1205" descr="http://www.esourcecanada.com/images/spacer.gif">
          <a:extLst>
            <a:ext uri="{FF2B5EF4-FFF2-40B4-BE49-F238E27FC236}">
              <a16:creationId xmlns:a16="http://schemas.microsoft.com/office/drawing/2014/main" id="{7FB6D033-34F9-486F-A9F6-D34F92568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7" name="Picture 1206" descr="http://www.esourcecanada.com/images/spacer.gif">
          <a:extLst>
            <a:ext uri="{FF2B5EF4-FFF2-40B4-BE49-F238E27FC236}">
              <a16:creationId xmlns:a16="http://schemas.microsoft.com/office/drawing/2014/main" id="{5468CC2E-F603-4BC2-8E93-E8CE2250A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8" name="Picture 1207" descr="http://www.esourcecanada.com/images/spacer.gif">
          <a:extLst>
            <a:ext uri="{FF2B5EF4-FFF2-40B4-BE49-F238E27FC236}">
              <a16:creationId xmlns:a16="http://schemas.microsoft.com/office/drawing/2014/main" id="{4A25D4DA-CECD-4DFD-9D41-2DC000D8A5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9" name="Picture 1208" descr="http://www.esourcecanada.com/images/spacer.gif">
          <a:extLst>
            <a:ext uri="{FF2B5EF4-FFF2-40B4-BE49-F238E27FC236}">
              <a16:creationId xmlns:a16="http://schemas.microsoft.com/office/drawing/2014/main" id="{FD98A5A9-1AF2-494D-AD4B-F97E404ADC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0" name="Picture 1209" descr="http://www.esourcecanada.com/images/spacer.gif">
          <a:extLst>
            <a:ext uri="{FF2B5EF4-FFF2-40B4-BE49-F238E27FC236}">
              <a16:creationId xmlns:a16="http://schemas.microsoft.com/office/drawing/2014/main" id="{BC0F379F-D646-4619-8A5F-6F29BE778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1" name="Picture 1210" descr="http://www.esourcecanada.com/images/spacer.gif">
          <a:extLst>
            <a:ext uri="{FF2B5EF4-FFF2-40B4-BE49-F238E27FC236}">
              <a16:creationId xmlns:a16="http://schemas.microsoft.com/office/drawing/2014/main" id="{42FE3C26-578D-4C46-BFC2-5B879FD411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2" name="Picture 1211" descr="http://www.esourcecanada.com/images/spacer.gif">
          <a:extLst>
            <a:ext uri="{FF2B5EF4-FFF2-40B4-BE49-F238E27FC236}">
              <a16:creationId xmlns:a16="http://schemas.microsoft.com/office/drawing/2014/main" id="{EBEB5FA5-75D6-4B05-9073-805E65045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3" name="Picture 1212" descr="http://www.esourcecanada.com/images/spacer.gif">
          <a:extLst>
            <a:ext uri="{FF2B5EF4-FFF2-40B4-BE49-F238E27FC236}">
              <a16:creationId xmlns:a16="http://schemas.microsoft.com/office/drawing/2014/main" id="{4DAFDBB8-B9B3-460E-939B-0D05520DF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4" name="Picture 1213" descr="http://www.esourcecanada.com/images/spacer.gif">
          <a:extLst>
            <a:ext uri="{FF2B5EF4-FFF2-40B4-BE49-F238E27FC236}">
              <a16:creationId xmlns:a16="http://schemas.microsoft.com/office/drawing/2014/main" id="{AF95AAFB-E6BB-4ED1-9E7D-1A20509FCC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5" name="Picture 1214" descr="http://www.esourcecanada.com/images/spacer.gif">
          <a:extLst>
            <a:ext uri="{FF2B5EF4-FFF2-40B4-BE49-F238E27FC236}">
              <a16:creationId xmlns:a16="http://schemas.microsoft.com/office/drawing/2014/main" id="{6D1D8796-4D70-45F1-97D3-72E825D91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6" name="Picture 1215" descr="http://www.esourcecanada.com/images/spacer.gif">
          <a:extLst>
            <a:ext uri="{FF2B5EF4-FFF2-40B4-BE49-F238E27FC236}">
              <a16:creationId xmlns:a16="http://schemas.microsoft.com/office/drawing/2014/main" id="{E4F49828-C5C7-48DB-9990-E64FC90302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7" name="Picture 1216" descr="http://www.esourcecanada.com/images/spacer.gif">
          <a:extLst>
            <a:ext uri="{FF2B5EF4-FFF2-40B4-BE49-F238E27FC236}">
              <a16:creationId xmlns:a16="http://schemas.microsoft.com/office/drawing/2014/main" id="{26B2C778-A50F-4525-B671-6D28A82022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8" name="Picture 1217" descr="http://www.esourcecanada.com/images/spacer.gif">
          <a:extLst>
            <a:ext uri="{FF2B5EF4-FFF2-40B4-BE49-F238E27FC236}">
              <a16:creationId xmlns:a16="http://schemas.microsoft.com/office/drawing/2014/main" id="{7FF961FE-B521-4977-AE31-449191FC63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9" name="Picture 1218" descr="http://www.esourcecanada.com/images/spacer.gif">
          <a:extLst>
            <a:ext uri="{FF2B5EF4-FFF2-40B4-BE49-F238E27FC236}">
              <a16:creationId xmlns:a16="http://schemas.microsoft.com/office/drawing/2014/main" id="{63D7C90C-C346-4EFE-9E8F-DB35EE65E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0" name="Picture 1219" descr="http://www.esourcecanada.com/images/spacer.gif">
          <a:extLst>
            <a:ext uri="{FF2B5EF4-FFF2-40B4-BE49-F238E27FC236}">
              <a16:creationId xmlns:a16="http://schemas.microsoft.com/office/drawing/2014/main" id="{DA54EA3D-5666-4E4A-9CEC-533F54D00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1" name="Picture 1220" descr="http://www.esourcecanada.com/images/spacer.gif">
          <a:extLst>
            <a:ext uri="{FF2B5EF4-FFF2-40B4-BE49-F238E27FC236}">
              <a16:creationId xmlns:a16="http://schemas.microsoft.com/office/drawing/2014/main" id="{049FC1D2-F1D3-4554-BA62-CE9743DE7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2" name="Picture 1221" descr="http://www.esourcecanada.com/images/spacer.gif">
          <a:extLst>
            <a:ext uri="{FF2B5EF4-FFF2-40B4-BE49-F238E27FC236}">
              <a16:creationId xmlns:a16="http://schemas.microsoft.com/office/drawing/2014/main" id="{83C85296-AFDD-45E3-8350-2679B6E6B0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3" name="Picture 1222" descr="http://www.esourcecanada.com/images/spacer.gif">
          <a:extLst>
            <a:ext uri="{FF2B5EF4-FFF2-40B4-BE49-F238E27FC236}">
              <a16:creationId xmlns:a16="http://schemas.microsoft.com/office/drawing/2014/main" id="{0849E5E5-2FA1-42C4-B86D-2272FE0D16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4" name="Picture 1223" descr="http://www.esourcecanada.com/images/spacer.gif">
          <a:extLst>
            <a:ext uri="{FF2B5EF4-FFF2-40B4-BE49-F238E27FC236}">
              <a16:creationId xmlns:a16="http://schemas.microsoft.com/office/drawing/2014/main" id="{88FFE6CC-55A3-4866-8A37-49113A07BA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5" name="Picture 1224" descr="http://www.esourcecanada.com/images/spacer.gif">
          <a:extLst>
            <a:ext uri="{FF2B5EF4-FFF2-40B4-BE49-F238E27FC236}">
              <a16:creationId xmlns:a16="http://schemas.microsoft.com/office/drawing/2014/main" id="{F2E73A9D-A15F-448D-A083-14914645F4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6" name="Picture 1225" descr="http://www.esourcecanada.com/images/spacer.gif">
          <a:extLst>
            <a:ext uri="{FF2B5EF4-FFF2-40B4-BE49-F238E27FC236}">
              <a16:creationId xmlns:a16="http://schemas.microsoft.com/office/drawing/2014/main" id="{6B4B1C65-97B9-4A53-9876-D07CEE875A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7" name="Picture 1226" descr="http://www.esourcecanada.com/images/spacer.gif">
          <a:extLst>
            <a:ext uri="{FF2B5EF4-FFF2-40B4-BE49-F238E27FC236}">
              <a16:creationId xmlns:a16="http://schemas.microsoft.com/office/drawing/2014/main" id="{0278ABF1-C708-42AE-B310-79B4A9E4B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8" name="Picture 1227" descr="http://www.esourcecanada.com/images/spacer.gif">
          <a:extLst>
            <a:ext uri="{FF2B5EF4-FFF2-40B4-BE49-F238E27FC236}">
              <a16:creationId xmlns:a16="http://schemas.microsoft.com/office/drawing/2014/main" id="{E6782A09-4C91-4050-BAE1-163B89E9BD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9" name="Picture 1228" descr="http://www.esourcecanada.com/images/spacer.gif">
          <a:extLst>
            <a:ext uri="{FF2B5EF4-FFF2-40B4-BE49-F238E27FC236}">
              <a16:creationId xmlns:a16="http://schemas.microsoft.com/office/drawing/2014/main" id="{44E3A441-29FD-44E7-A740-CA97A2ADC0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30" name="Picture 1229" descr="http://www.esourcecanada.com/images/spacer.gif">
          <a:extLst>
            <a:ext uri="{FF2B5EF4-FFF2-40B4-BE49-F238E27FC236}">
              <a16:creationId xmlns:a16="http://schemas.microsoft.com/office/drawing/2014/main" id="{BB5161EF-E787-41D0-86F3-EA7DC5FAFD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31" name="Picture 1230" descr="http://www.esourcecanada.com/images/spacer.gif">
          <a:extLst>
            <a:ext uri="{FF2B5EF4-FFF2-40B4-BE49-F238E27FC236}">
              <a16:creationId xmlns:a16="http://schemas.microsoft.com/office/drawing/2014/main" id="{8AB159E7-1630-4338-BBD0-AAE7B0E93D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32" name="Picture 1231" descr="http://www.esourcecanada.com/images/spacer.gif">
          <a:extLst>
            <a:ext uri="{FF2B5EF4-FFF2-40B4-BE49-F238E27FC236}">
              <a16:creationId xmlns:a16="http://schemas.microsoft.com/office/drawing/2014/main" id="{CC023551-6073-4DF8-836C-C99F2C9F6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57</xdr:row>
      <xdr:rowOff>0</xdr:rowOff>
    </xdr:from>
    <xdr:ext cx="57150" cy="57150"/>
    <xdr:pic>
      <xdr:nvPicPr>
        <xdr:cNvPr id="1233" name="Picture 1232" descr="http://www.esourcecanada.com/images/spacer.gif">
          <a:extLst>
            <a:ext uri="{FF2B5EF4-FFF2-40B4-BE49-F238E27FC236}">
              <a16:creationId xmlns:a16="http://schemas.microsoft.com/office/drawing/2014/main" id="{DD6940BE-5042-400D-B3D8-4285EB1D8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57</xdr:row>
      <xdr:rowOff>0</xdr:rowOff>
    </xdr:from>
    <xdr:ext cx="57150" cy="57150"/>
    <xdr:pic>
      <xdr:nvPicPr>
        <xdr:cNvPr id="1234" name="Picture 1233" descr="http://www.esourcecanada.com/images/spacer.gif">
          <a:extLst>
            <a:ext uri="{FF2B5EF4-FFF2-40B4-BE49-F238E27FC236}">
              <a16:creationId xmlns:a16="http://schemas.microsoft.com/office/drawing/2014/main" id="{2F40858B-1204-4919-A149-CE3FB48492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1235" name="Picture 1234" descr="http://www.esourcecanada.com/images/spacer.gif">
          <a:extLst>
            <a:ext uri="{FF2B5EF4-FFF2-40B4-BE49-F238E27FC236}">
              <a16:creationId xmlns:a16="http://schemas.microsoft.com/office/drawing/2014/main" id="{808DD456-5351-45AE-8F9C-243635796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57</xdr:row>
      <xdr:rowOff>0</xdr:rowOff>
    </xdr:from>
    <xdr:ext cx="57150" cy="57150"/>
    <xdr:pic>
      <xdr:nvPicPr>
        <xdr:cNvPr id="1236" name="Picture 1235" descr="http://www.esourcecanada.com/images/spacer.gif">
          <a:extLst>
            <a:ext uri="{FF2B5EF4-FFF2-40B4-BE49-F238E27FC236}">
              <a16:creationId xmlns:a16="http://schemas.microsoft.com/office/drawing/2014/main" id="{CFAF7CF9-F9BA-4488-AE45-30550B7E72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1237" name="Picture 1236" descr="http://www.esourcecanada.com/images/spacer.gif">
          <a:extLst>
            <a:ext uri="{FF2B5EF4-FFF2-40B4-BE49-F238E27FC236}">
              <a16:creationId xmlns:a16="http://schemas.microsoft.com/office/drawing/2014/main" id="{36B3F830-9C7D-4F4D-90C8-E4E6E7C68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238" name="Picture 1237" descr="http://www.esourcecanada.com/images/spacer.gif">
          <a:extLst>
            <a:ext uri="{FF2B5EF4-FFF2-40B4-BE49-F238E27FC236}">
              <a16:creationId xmlns:a16="http://schemas.microsoft.com/office/drawing/2014/main" id="{0BD40709-18A6-43B0-9B95-41C8BF0B22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239" name="Picture 1238" descr="http://www.esourcecanada.com/images/spacer.gif">
          <a:extLst>
            <a:ext uri="{FF2B5EF4-FFF2-40B4-BE49-F238E27FC236}">
              <a16:creationId xmlns:a16="http://schemas.microsoft.com/office/drawing/2014/main" id="{4C827DDB-789B-46A1-A269-EB39E9C63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1240" name="Picture 1239" descr="http://www.esourcecanada.com/images/spacer.gif">
          <a:extLst>
            <a:ext uri="{FF2B5EF4-FFF2-40B4-BE49-F238E27FC236}">
              <a16:creationId xmlns:a16="http://schemas.microsoft.com/office/drawing/2014/main" id="{921AACF1-85BC-463A-B794-CD7F07CBC6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241" name="Picture 1240" descr="http://www.esourcecanada.com/images/spacer.gif">
          <a:extLst>
            <a:ext uri="{FF2B5EF4-FFF2-40B4-BE49-F238E27FC236}">
              <a16:creationId xmlns:a16="http://schemas.microsoft.com/office/drawing/2014/main" id="{13CA6A0D-3965-43DC-84DA-92160FAC3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1242" name="Picture 1241" descr="http://www.esourcecanada.com/images/spacer.gif">
          <a:extLst>
            <a:ext uri="{FF2B5EF4-FFF2-40B4-BE49-F238E27FC236}">
              <a16:creationId xmlns:a16="http://schemas.microsoft.com/office/drawing/2014/main" id="{0A007246-BB6B-4CCD-8B47-2C0082567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243" name="Picture 1242" descr="http://www.esourcecanada.com/images/spacer.gif">
          <a:extLst>
            <a:ext uri="{FF2B5EF4-FFF2-40B4-BE49-F238E27FC236}">
              <a16:creationId xmlns:a16="http://schemas.microsoft.com/office/drawing/2014/main" id="{BAB102A7-562A-4EC4-935C-E61342ABA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44" name="Picture 1243" descr="http://www.esourcecanada.com/images/spacer.gif">
          <a:extLst>
            <a:ext uri="{FF2B5EF4-FFF2-40B4-BE49-F238E27FC236}">
              <a16:creationId xmlns:a16="http://schemas.microsoft.com/office/drawing/2014/main" id="{DB783E64-EDA8-4F46-9DA6-79A4540E4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245" name="Picture 1244" descr="http://www.esourcecanada.com/images/spacer.gif">
          <a:extLst>
            <a:ext uri="{FF2B5EF4-FFF2-40B4-BE49-F238E27FC236}">
              <a16:creationId xmlns:a16="http://schemas.microsoft.com/office/drawing/2014/main" id="{B51200B8-2B02-49F3-A7C1-3396A8C3A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46" name="Picture 1245" descr="http://www.esourcecanada.com/images/spacer.gif">
          <a:extLst>
            <a:ext uri="{FF2B5EF4-FFF2-40B4-BE49-F238E27FC236}">
              <a16:creationId xmlns:a16="http://schemas.microsoft.com/office/drawing/2014/main" id="{692FEA1F-B2BE-42A8-8402-1697ABBDE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47" name="Picture 1246" descr="http://www.esourcecanada.com/images/spacer.gif">
          <a:extLst>
            <a:ext uri="{FF2B5EF4-FFF2-40B4-BE49-F238E27FC236}">
              <a16:creationId xmlns:a16="http://schemas.microsoft.com/office/drawing/2014/main" id="{E7F8EAC6-0FDE-4EE6-950A-88CF7548F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48" name="Picture 1247" descr="http://www.esourcecanada.com/images/spacer.gif">
          <a:extLst>
            <a:ext uri="{FF2B5EF4-FFF2-40B4-BE49-F238E27FC236}">
              <a16:creationId xmlns:a16="http://schemas.microsoft.com/office/drawing/2014/main" id="{A94A0E2D-92C5-4729-AAA3-DD9C3D52AD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49" name="Picture 1248" descr="http://www.esourcecanada.com/images/spacer.gif">
          <a:extLst>
            <a:ext uri="{FF2B5EF4-FFF2-40B4-BE49-F238E27FC236}">
              <a16:creationId xmlns:a16="http://schemas.microsoft.com/office/drawing/2014/main" id="{992D6B89-3402-4A43-92D7-E650C605B8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0" name="Picture 1249" descr="http://www.esourcecanada.com/images/spacer.gif">
          <a:extLst>
            <a:ext uri="{FF2B5EF4-FFF2-40B4-BE49-F238E27FC236}">
              <a16:creationId xmlns:a16="http://schemas.microsoft.com/office/drawing/2014/main" id="{F11FD8C2-A23B-48A7-92A7-B56D6E9F57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1" name="Picture 1250" descr="http://www.esourcecanada.com/images/spacer.gif">
          <a:extLst>
            <a:ext uri="{FF2B5EF4-FFF2-40B4-BE49-F238E27FC236}">
              <a16:creationId xmlns:a16="http://schemas.microsoft.com/office/drawing/2014/main" id="{811E3FED-7131-4AFB-AF29-AD5A0DD6B8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2" name="Picture 1251" descr="http://www.esourcecanada.com/images/spacer.gif">
          <a:extLst>
            <a:ext uri="{FF2B5EF4-FFF2-40B4-BE49-F238E27FC236}">
              <a16:creationId xmlns:a16="http://schemas.microsoft.com/office/drawing/2014/main" id="{C852476C-6F22-45A2-B9D8-D5B2D80244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3" name="Picture 1252" descr="http://www.esourcecanada.com/images/spacer.gif">
          <a:extLst>
            <a:ext uri="{FF2B5EF4-FFF2-40B4-BE49-F238E27FC236}">
              <a16:creationId xmlns:a16="http://schemas.microsoft.com/office/drawing/2014/main" id="{3215B437-57D1-49EE-A4DF-D3D8BBB953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4" name="Picture 1253" descr="http://www.esourcecanada.com/images/spacer.gif">
          <a:extLst>
            <a:ext uri="{FF2B5EF4-FFF2-40B4-BE49-F238E27FC236}">
              <a16:creationId xmlns:a16="http://schemas.microsoft.com/office/drawing/2014/main" id="{65C58207-AEE8-474D-9351-9AAE66FFE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5" name="Picture 1254" descr="http://www.esourcecanada.com/images/spacer.gif">
          <a:extLst>
            <a:ext uri="{FF2B5EF4-FFF2-40B4-BE49-F238E27FC236}">
              <a16:creationId xmlns:a16="http://schemas.microsoft.com/office/drawing/2014/main" id="{F389A754-7BF4-4928-8AE3-85360F7C8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6" name="Picture 1255" descr="http://www.esourcecanada.com/images/spacer.gif">
          <a:extLst>
            <a:ext uri="{FF2B5EF4-FFF2-40B4-BE49-F238E27FC236}">
              <a16:creationId xmlns:a16="http://schemas.microsoft.com/office/drawing/2014/main" id="{142FBC9C-C3CD-498C-B0F3-85FF0722EE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7" name="Picture 1256" descr="http://www.esourcecanada.com/images/spacer.gif">
          <a:extLst>
            <a:ext uri="{FF2B5EF4-FFF2-40B4-BE49-F238E27FC236}">
              <a16:creationId xmlns:a16="http://schemas.microsoft.com/office/drawing/2014/main" id="{855F6152-B611-4DCC-9437-627E61296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8" name="Picture 1257" descr="http://www.esourcecanada.com/images/spacer.gif">
          <a:extLst>
            <a:ext uri="{FF2B5EF4-FFF2-40B4-BE49-F238E27FC236}">
              <a16:creationId xmlns:a16="http://schemas.microsoft.com/office/drawing/2014/main" id="{90A5E48E-212C-471E-90EC-847045C50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9" name="Picture 1258" descr="http://www.esourcecanada.com/images/spacer.gif">
          <a:extLst>
            <a:ext uri="{FF2B5EF4-FFF2-40B4-BE49-F238E27FC236}">
              <a16:creationId xmlns:a16="http://schemas.microsoft.com/office/drawing/2014/main" id="{C81BA705-7FF7-496A-8839-2801C9508B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0" name="Picture 1259" descr="http://www.esourcecanada.com/images/spacer.gif">
          <a:extLst>
            <a:ext uri="{FF2B5EF4-FFF2-40B4-BE49-F238E27FC236}">
              <a16:creationId xmlns:a16="http://schemas.microsoft.com/office/drawing/2014/main" id="{0B19FB4C-4FD1-4168-934C-722B65285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1" name="Picture 1260" descr="http://www.esourcecanada.com/images/spacer.gif">
          <a:extLst>
            <a:ext uri="{FF2B5EF4-FFF2-40B4-BE49-F238E27FC236}">
              <a16:creationId xmlns:a16="http://schemas.microsoft.com/office/drawing/2014/main" id="{A8DAFA14-718E-4F15-B7F8-A0C8BFCC2A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2" name="Picture 1261" descr="http://www.esourcecanada.com/images/spacer.gif">
          <a:extLst>
            <a:ext uri="{FF2B5EF4-FFF2-40B4-BE49-F238E27FC236}">
              <a16:creationId xmlns:a16="http://schemas.microsoft.com/office/drawing/2014/main" id="{D6282B2B-2492-477E-92E8-5C92D1C0A9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3" name="Picture 1262" descr="http://www.esourcecanada.com/images/spacer.gif">
          <a:extLst>
            <a:ext uri="{FF2B5EF4-FFF2-40B4-BE49-F238E27FC236}">
              <a16:creationId xmlns:a16="http://schemas.microsoft.com/office/drawing/2014/main" id="{D089E87A-DD86-4B0C-854B-EC148B3825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4" name="Picture 1263" descr="http://www.esourcecanada.com/images/spacer.gif">
          <a:extLst>
            <a:ext uri="{FF2B5EF4-FFF2-40B4-BE49-F238E27FC236}">
              <a16:creationId xmlns:a16="http://schemas.microsoft.com/office/drawing/2014/main" id="{8ADB1EA4-62E0-4140-9F3E-459FFF8E2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5" name="Picture 1264" descr="http://www.esourcecanada.com/images/spacer.gif">
          <a:extLst>
            <a:ext uri="{FF2B5EF4-FFF2-40B4-BE49-F238E27FC236}">
              <a16:creationId xmlns:a16="http://schemas.microsoft.com/office/drawing/2014/main" id="{85E27D8A-89F1-417E-8334-B0AA8B8035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6" name="Picture 1265" descr="http://www.esourcecanada.com/images/spacer.gif">
          <a:extLst>
            <a:ext uri="{FF2B5EF4-FFF2-40B4-BE49-F238E27FC236}">
              <a16:creationId xmlns:a16="http://schemas.microsoft.com/office/drawing/2014/main" id="{6CCA2491-DB1C-4C0C-B3BA-18522D4D77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7" name="Picture 1266" descr="http://www.esourcecanada.com/images/spacer.gif">
          <a:extLst>
            <a:ext uri="{FF2B5EF4-FFF2-40B4-BE49-F238E27FC236}">
              <a16:creationId xmlns:a16="http://schemas.microsoft.com/office/drawing/2014/main" id="{F3BE36F0-A2D5-4756-B662-B6854E293C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8" name="Picture 1267" descr="http://www.esourcecanada.com/images/spacer.gif">
          <a:extLst>
            <a:ext uri="{FF2B5EF4-FFF2-40B4-BE49-F238E27FC236}">
              <a16:creationId xmlns:a16="http://schemas.microsoft.com/office/drawing/2014/main" id="{CF8AA2BC-BEAD-419E-9DA7-3A8DAE8F6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9" name="Picture 1268" descr="http://www.esourcecanada.com/images/spacer.gif">
          <a:extLst>
            <a:ext uri="{FF2B5EF4-FFF2-40B4-BE49-F238E27FC236}">
              <a16:creationId xmlns:a16="http://schemas.microsoft.com/office/drawing/2014/main" id="{D8683B74-730D-48D2-8437-8FABF41BC9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0" name="Picture 1269" descr="http://www.esourcecanada.com/images/spacer.gif">
          <a:extLst>
            <a:ext uri="{FF2B5EF4-FFF2-40B4-BE49-F238E27FC236}">
              <a16:creationId xmlns:a16="http://schemas.microsoft.com/office/drawing/2014/main" id="{5C849B2A-3614-4559-969F-EA828E5BF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1" name="Picture 1270" descr="http://www.esourcecanada.com/images/spacer.gif">
          <a:extLst>
            <a:ext uri="{FF2B5EF4-FFF2-40B4-BE49-F238E27FC236}">
              <a16:creationId xmlns:a16="http://schemas.microsoft.com/office/drawing/2014/main" id="{7A8F508C-85B3-4353-BD09-991D3926B6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2" name="Picture 1271" descr="http://www.esourcecanada.com/images/spacer.gif">
          <a:extLst>
            <a:ext uri="{FF2B5EF4-FFF2-40B4-BE49-F238E27FC236}">
              <a16:creationId xmlns:a16="http://schemas.microsoft.com/office/drawing/2014/main" id="{3F925D44-C139-4D67-998D-8A6FB11B5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3" name="Picture 1272" descr="http://www.esourcecanada.com/images/spacer.gif">
          <a:extLst>
            <a:ext uri="{FF2B5EF4-FFF2-40B4-BE49-F238E27FC236}">
              <a16:creationId xmlns:a16="http://schemas.microsoft.com/office/drawing/2014/main" id="{32BC06DE-B755-424A-9CE5-E0D42DD218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4" name="Picture 1273" descr="http://www.esourcecanada.com/images/spacer.gif">
          <a:extLst>
            <a:ext uri="{FF2B5EF4-FFF2-40B4-BE49-F238E27FC236}">
              <a16:creationId xmlns:a16="http://schemas.microsoft.com/office/drawing/2014/main" id="{E6E67FC1-D917-422E-B893-8D3AD47D8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5" name="Picture 1274" descr="http://www.esourcecanada.com/images/spacer.gif">
          <a:extLst>
            <a:ext uri="{FF2B5EF4-FFF2-40B4-BE49-F238E27FC236}">
              <a16:creationId xmlns:a16="http://schemas.microsoft.com/office/drawing/2014/main" id="{2AB4DDE8-8A53-4EF8-80E2-912AECCFDD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6" name="Picture 1275" descr="http://www.esourcecanada.com/images/spacer.gif">
          <a:extLst>
            <a:ext uri="{FF2B5EF4-FFF2-40B4-BE49-F238E27FC236}">
              <a16:creationId xmlns:a16="http://schemas.microsoft.com/office/drawing/2014/main" id="{928C972B-7DCD-44C6-89F6-53EE4295D9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7" name="Picture 1276" descr="http://www.esourcecanada.com/images/spacer.gif">
          <a:extLst>
            <a:ext uri="{FF2B5EF4-FFF2-40B4-BE49-F238E27FC236}">
              <a16:creationId xmlns:a16="http://schemas.microsoft.com/office/drawing/2014/main" id="{805B8920-2B49-4D09-89C7-11BF5CA1C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8" name="Picture 1277" descr="http://www.esourcecanada.com/images/spacer.gif">
          <a:extLst>
            <a:ext uri="{FF2B5EF4-FFF2-40B4-BE49-F238E27FC236}">
              <a16:creationId xmlns:a16="http://schemas.microsoft.com/office/drawing/2014/main" id="{639426E2-0C9D-4AB8-B924-38BAE19D8E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9" name="Picture 1278" descr="http://www.esourcecanada.com/images/spacer.gif">
          <a:extLst>
            <a:ext uri="{FF2B5EF4-FFF2-40B4-BE49-F238E27FC236}">
              <a16:creationId xmlns:a16="http://schemas.microsoft.com/office/drawing/2014/main" id="{F84F5EC0-A214-4420-93BA-D81405D10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80" name="Picture 1279" descr="http://www.esourcecanada.com/images/spacer.gif">
          <a:extLst>
            <a:ext uri="{FF2B5EF4-FFF2-40B4-BE49-F238E27FC236}">
              <a16:creationId xmlns:a16="http://schemas.microsoft.com/office/drawing/2014/main" id="{B621C81D-B9EA-4C6E-873B-F821690384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81" name="Picture 1280" descr="http://www.esourcecanada.com/images/spacer.gif">
          <a:extLst>
            <a:ext uri="{FF2B5EF4-FFF2-40B4-BE49-F238E27FC236}">
              <a16:creationId xmlns:a16="http://schemas.microsoft.com/office/drawing/2014/main" id="{CE01E364-2FE9-431C-B976-19895B7B63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82" name="Picture 1281" descr="http://www.esourcecanada.com/images/spacer.gif">
          <a:extLst>
            <a:ext uri="{FF2B5EF4-FFF2-40B4-BE49-F238E27FC236}">
              <a16:creationId xmlns:a16="http://schemas.microsoft.com/office/drawing/2014/main" id="{851BC9E0-0917-45B4-8395-DD4F23C21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83" name="Picture 1282" descr="http://www.esourcecanada.com/images/spacer.gif">
          <a:extLst>
            <a:ext uri="{FF2B5EF4-FFF2-40B4-BE49-F238E27FC236}">
              <a16:creationId xmlns:a16="http://schemas.microsoft.com/office/drawing/2014/main" id="{48142E77-7D92-4DA9-823B-5429456B4E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84" name="Picture 1283" descr="http://www.esourcecanada.com/images/spacer.gif">
          <a:extLst>
            <a:ext uri="{FF2B5EF4-FFF2-40B4-BE49-F238E27FC236}">
              <a16:creationId xmlns:a16="http://schemas.microsoft.com/office/drawing/2014/main" id="{36D2BDA1-C1EF-4589-B68A-5D1F1575A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85" name="Picture 1284" descr="http://www.esourcecanada.com/images/spacer.gif">
          <a:extLst>
            <a:ext uri="{FF2B5EF4-FFF2-40B4-BE49-F238E27FC236}">
              <a16:creationId xmlns:a16="http://schemas.microsoft.com/office/drawing/2014/main" id="{57FC4DCB-9B82-42F4-9580-8E7E79FFA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86" name="Picture 1285" descr="http://www.esourcecanada.com/images/spacer.gif">
          <a:extLst>
            <a:ext uri="{FF2B5EF4-FFF2-40B4-BE49-F238E27FC236}">
              <a16:creationId xmlns:a16="http://schemas.microsoft.com/office/drawing/2014/main" id="{87782DC1-A78E-4AB6-90EE-CA508FB54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287" name="Picture 1286" descr="http://www.esourcecanada.com/images/spacer.gif">
          <a:extLst>
            <a:ext uri="{FF2B5EF4-FFF2-40B4-BE49-F238E27FC236}">
              <a16:creationId xmlns:a16="http://schemas.microsoft.com/office/drawing/2014/main" id="{8417949D-DF50-44E4-B9DE-26478F1BF9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288" name="Picture 1287" descr="http://www.esourcecanada.com/images/spacer.gif">
          <a:extLst>
            <a:ext uri="{FF2B5EF4-FFF2-40B4-BE49-F238E27FC236}">
              <a16:creationId xmlns:a16="http://schemas.microsoft.com/office/drawing/2014/main" id="{35ACCD46-A80F-48D3-9EDA-BEC737C23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1289" name="Picture 1288" descr="http://www.esourcecanada.com/images/spacer.gif">
          <a:extLst>
            <a:ext uri="{FF2B5EF4-FFF2-40B4-BE49-F238E27FC236}">
              <a16:creationId xmlns:a16="http://schemas.microsoft.com/office/drawing/2014/main" id="{F7EA097E-5ED4-4F43-A6A6-55ADBCC34E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290" name="Picture 1289" descr="http://www.esourcecanada.com/images/spacer.gif">
          <a:extLst>
            <a:ext uri="{FF2B5EF4-FFF2-40B4-BE49-F238E27FC236}">
              <a16:creationId xmlns:a16="http://schemas.microsoft.com/office/drawing/2014/main" id="{137BC218-7B31-4099-955C-0F5F49F3E8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1291" name="Picture 1290" descr="http://www.esourcecanada.com/images/spacer.gif">
          <a:extLst>
            <a:ext uri="{FF2B5EF4-FFF2-40B4-BE49-F238E27FC236}">
              <a16:creationId xmlns:a16="http://schemas.microsoft.com/office/drawing/2014/main" id="{B78B4B8A-7EC3-41F6-A136-5FAAA04EE0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292" name="Picture 1291" descr="http://www.esourcecanada.com/images/spacer.gif">
          <a:extLst>
            <a:ext uri="{FF2B5EF4-FFF2-40B4-BE49-F238E27FC236}">
              <a16:creationId xmlns:a16="http://schemas.microsoft.com/office/drawing/2014/main" id="{758C86FA-888C-435F-8B89-2FCB02FB07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293" name="Picture 1292" descr="http://www.esourcecanada.com/images/spacer.gif">
          <a:extLst>
            <a:ext uri="{FF2B5EF4-FFF2-40B4-BE49-F238E27FC236}">
              <a16:creationId xmlns:a16="http://schemas.microsoft.com/office/drawing/2014/main" id="{6A144C00-3145-4CC7-B327-9D5A58841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1294" name="Picture 1293" descr="http://www.esourcecanada.com/images/spacer.gif">
          <a:extLst>
            <a:ext uri="{FF2B5EF4-FFF2-40B4-BE49-F238E27FC236}">
              <a16:creationId xmlns:a16="http://schemas.microsoft.com/office/drawing/2014/main" id="{142DA96B-D53F-42F6-B990-AE6F2BF9B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295" name="Picture 1294" descr="http://www.esourcecanada.com/images/spacer.gif">
          <a:extLst>
            <a:ext uri="{FF2B5EF4-FFF2-40B4-BE49-F238E27FC236}">
              <a16:creationId xmlns:a16="http://schemas.microsoft.com/office/drawing/2014/main" id="{78B5E44C-ECD2-4D81-8C3D-C4417B2FF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1296" name="Picture 1295" descr="http://www.esourcecanada.com/images/spacer.gif">
          <a:extLst>
            <a:ext uri="{FF2B5EF4-FFF2-40B4-BE49-F238E27FC236}">
              <a16:creationId xmlns:a16="http://schemas.microsoft.com/office/drawing/2014/main" id="{0B6B94A1-7077-494B-8159-9F38EF2458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297" name="Picture 1296" descr="http://www.esourcecanada.com/images/spacer.gif">
          <a:extLst>
            <a:ext uri="{FF2B5EF4-FFF2-40B4-BE49-F238E27FC236}">
              <a16:creationId xmlns:a16="http://schemas.microsoft.com/office/drawing/2014/main" id="{AE522E76-70C8-48E2-95FA-0196D25EC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98" name="Picture 1297" descr="http://www.esourcecanada.com/images/spacer.gif">
          <a:extLst>
            <a:ext uri="{FF2B5EF4-FFF2-40B4-BE49-F238E27FC236}">
              <a16:creationId xmlns:a16="http://schemas.microsoft.com/office/drawing/2014/main" id="{A1162C79-4F22-473A-8F14-BBB76B4D7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299" name="Picture 1298" descr="http://www.esourcecanada.com/images/spacer.gif">
          <a:extLst>
            <a:ext uri="{FF2B5EF4-FFF2-40B4-BE49-F238E27FC236}">
              <a16:creationId xmlns:a16="http://schemas.microsoft.com/office/drawing/2014/main" id="{80D4A9AA-6B69-4AC1-81E5-80ECFDDAB8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0" name="Picture 1299" descr="http://www.esourcecanada.com/images/spacer.gif">
          <a:extLst>
            <a:ext uri="{FF2B5EF4-FFF2-40B4-BE49-F238E27FC236}">
              <a16:creationId xmlns:a16="http://schemas.microsoft.com/office/drawing/2014/main" id="{A90CC0B2-6DBA-4336-8E77-492337359B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1" name="Picture 1300" descr="http://www.esourcecanada.com/images/spacer.gif">
          <a:extLst>
            <a:ext uri="{FF2B5EF4-FFF2-40B4-BE49-F238E27FC236}">
              <a16:creationId xmlns:a16="http://schemas.microsoft.com/office/drawing/2014/main" id="{D1DCB688-50F5-4A9F-BB97-61D937BC25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2" name="Picture 1301" descr="http://www.esourcecanada.com/images/spacer.gif">
          <a:extLst>
            <a:ext uri="{FF2B5EF4-FFF2-40B4-BE49-F238E27FC236}">
              <a16:creationId xmlns:a16="http://schemas.microsoft.com/office/drawing/2014/main" id="{8EE78A1A-5457-4EA3-86DB-C732A30D3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3" name="Picture 1302" descr="http://www.esourcecanada.com/images/spacer.gif">
          <a:extLst>
            <a:ext uri="{FF2B5EF4-FFF2-40B4-BE49-F238E27FC236}">
              <a16:creationId xmlns:a16="http://schemas.microsoft.com/office/drawing/2014/main" id="{41D6741B-41AD-4E7D-B831-E232BF16EC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4" name="Picture 1303" descr="http://www.esourcecanada.com/images/spacer.gif">
          <a:extLst>
            <a:ext uri="{FF2B5EF4-FFF2-40B4-BE49-F238E27FC236}">
              <a16:creationId xmlns:a16="http://schemas.microsoft.com/office/drawing/2014/main" id="{DE7CCAA9-7132-4CC6-94FC-5E0D397FF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5" name="Picture 1304" descr="http://www.esourcecanada.com/images/spacer.gif">
          <a:extLst>
            <a:ext uri="{FF2B5EF4-FFF2-40B4-BE49-F238E27FC236}">
              <a16:creationId xmlns:a16="http://schemas.microsoft.com/office/drawing/2014/main" id="{3576FFD3-03F2-4A20-9E3D-B2A5A66CDC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6" name="Picture 1305" descr="http://www.esourcecanada.com/images/spacer.gif">
          <a:extLst>
            <a:ext uri="{FF2B5EF4-FFF2-40B4-BE49-F238E27FC236}">
              <a16:creationId xmlns:a16="http://schemas.microsoft.com/office/drawing/2014/main" id="{3B56568A-2FB6-4ADF-B98E-9903A0DC8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7" name="Picture 1306" descr="http://www.esourcecanada.com/images/spacer.gif">
          <a:extLst>
            <a:ext uri="{FF2B5EF4-FFF2-40B4-BE49-F238E27FC236}">
              <a16:creationId xmlns:a16="http://schemas.microsoft.com/office/drawing/2014/main" id="{741D80EA-AECE-457D-B00A-F66E46538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8" name="Picture 1307" descr="http://www.esourcecanada.com/images/spacer.gif">
          <a:extLst>
            <a:ext uri="{FF2B5EF4-FFF2-40B4-BE49-F238E27FC236}">
              <a16:creationId xmlns:a16="http://schemas.microsoft.com/office/drawing/2014/main" id="{BCA79825-EFCA-496A-B101-B88FDA9893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9" name="Picture 1308" descr="http://www.esourcecanada.com/images/spacer.gif">
          <a:extLst>
            <a:ext uri="{FF2B5EF4-FFF2-40B4-BE49-F238E27FC236}">
              <a16:creationId xmlns:a16="http://schemas.microsoft.com/office/drawing/2014/main" id="{F69DB16E-F4DC-41E7-8163-2C812CBA3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0" name="Picture 1309" descr="http://www.esourcecanada.com/images/spacer.gif">
          <a:extLst>
            <a:ext uri="{FF2B5EF4-FFF2-40B4-BE49-F238E27FC236}">
              <a16:creationId xmlns:a16="http://schemas.microsoft.com/office/drawing/2014/main" id="{34DC7204-A721-48A0-A1AF-B3C609C2F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1" name="Picture 1310" descr="http://www.esourcecanada.com/images/spacer.gif">
          <a:extLst>
            <a:ext uri="{FF2B5EF4-FFF2-40B4-BE49-F238E27FC236}">
              <a16:creationId xmlns:a16="http://schemas.microsoft.com/office/drawing/2014/main" id="{89C51468-4405-4766-8D7A-DF8975BFB7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2" name="Picture 1311" descr="http://www.esourcecanada.com/images/spacer.gif">
          <a:extLst>
            <a:ext uri="{FF2B5EF4-FFF2-40B4-BE49-F238E27FC236}">
              <a16:creationId xmlns:a16="http://schemas.microsoft.com/office/drawing/2014/main" id="{33B715C8-872A-487F-8830-F82863BAD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3" name="Picture 1312" descr="http://www.esourcecanada.com/images/spacer.gif">
          <a:extLst>
            <a:ext uri="{FF2B5EF4-FFF2-40B4-BE49-F238E27FC236}">
              <a16:creationId xmlns:a16="http://schemas.microsoft.com/office/drawing/2014/main" id="{2742B91A-861F-4E58-BDD3-3DF5D67B5D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4" name="Picture 1313" descr="http://www.esourcecanada.com/images/spacer.gif">
          <a:extLst>
            <a:ext uri="{FF2B5EF4-FFF2-40B4-BE49-F238E27FC236}">
              <a16:creationId xmlns:a16="http://schemas.microsoft.com/office/drawing/2014/main" id="{FB879A47-57AF-4B3E-8631-A92413BBA3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5" name="Picture 1314" descr="http://www.esourcecanada.com/images/spacer.gif">
          <a:extLst>
            <a:ext uri="{FF2B5EF4-FFF2-40B4-BE49-F238E27FC236}">
              <a16:creationId xmlns:a16="http://schemas.microsoft.com/office/drawing/2014/main" id="{F21C2206-0307-4D93-AB55-3DA4DA744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6" name="Picture 1315" descr="http://www.esourcecanada.com/images/spacer.gif">
          <a:extLst>
            <a:ext uri="{FF2B5EF4-FFF2-40B4-BE49-F238E27FC236}">
              <a16:creationId xmlns:a16="http://schemas.microsoft.com/office/drawing/2014/main" id="{449EF812-3368-4861-BC7B-A6A311AA7D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7" name="Picture 1316" descr="http://www.esourcecanada.com/images/spacer.gif">
          <a:extLst>
            <a:ext uri="{FF2B5EF4-FFF2-40B4-BE49-F238E27FC236}">
              <a16:creationId xmlns:a16="http://schemas.microsoft.com/office/drawing/2014/main" id="{C8627C51-79AC-45E1-90ED-8BA8787417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8" name="Picture 1317" descr="http://www.esourcecanada.com/images/spacer.gif">
          <a:extLst>
            <a:ext uri="{FF2B5EF4-FFF2-40B4-BE49-F238E27FC236}">
              <a16:creationId xmlns:a16="http://schemas.microsoft.com/office/drawing/2014/main" id="{7ACBD8FE-E6BB-4D8F-8CA5-C7CCC3EADE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9" name="Picture 1318" descr="http://www.esourcecanada.com/images/spacer.gif">
          <a:extLst>
            <a:ext uri="{FF2B5EF4-FFF2-40B4-BE49-F238E27FC236}">
              <a16:creationId xmlns:a16="http://schemas.microsoft.com/office/drawing/2014/main" id="{A7CA4C06-C28A-4430-A76C-C579D7CFAF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0" name="Picture 1319" descr="http://www.esourcecanada.com/images/spacer.gif">
          <a:extLst>
            <a:ext uri="{FF2B5EF4-FFF2-40B4-BE49-F238E27FC236}">
              <a16:creationId xmlns:a16="http://schemas.microsoft.com/office/drawing/2014/main" id="{1B593204-C05B-44B4-AEB9-CB16D10490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1" name="Picture 1320" descr="http://www.esourcecanada.com/images/spacer.gif">
          <a:extLst>
            <a:ext uri="{FF2B5EF4-FFF2-40B4-BE49-F238E27FC236}">
              <a16:creationId xmlns:a16="http://schemas.microsoft.com/office/drawing/2014/main" id="{778B876D-9B79-421A-AF5C-40A654F47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2" name="Picture 1321" descr="http://www.esourcecanada.com/images/spacer.gif">
          <a:extLst>
            <a:ext uri="{FF2B5EF4-FFF2-40B4-BE49-F238E27FC236}">
              <a16:creationId xmlns:a16="http://schemas.microsoft.com/office/drawing/2014/main" id="{B1942CC3-92EA-408E-B573-317C26147B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3" name="Picture 1322" descr="http://www.esourcecanada.com/images/spacer.gif">
          <a:extLst>
            <a:ext uri="{FF2B5EF4-FFF2-40B4-BE49-F238E27FC236}">
              <a16:creationId xmlns:a16="http://schemas.microsoft.com/office/drawing/2014/main" id="{D215E1AE-4067-4493-B2EB-1B802EE5D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4" name="Picture 1323" descr="http://www.esourcecanada.com/images/spacer.gif">
          <a:extLst>
            <a:ext uri="{FF2B5EF4-FFF2-40B4-BE49-F238E27FC236}">
              <a16:creationId xmlns:a16="http://schemas.microsoft.com/office/drawing/2014/main" id="{3E633146-B7F8-446A-B03E-FD08A78419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5" name="Picture 1324" descr="http://www.esourcecanada.com/images/spacer.gif">
          <a:extLst>
            <a:ext uri="{FF2B5EF4-FFF2-40B4-BE49-F238E27FC236}">
              <a16:creationId xmlns:a16="http://schemas.microsoft.com/office/drawing/2014/main" id="{82ECD0E6-8823-4286-9ADE-FD6E290297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6" name="Picture 1325" descr="http://www.esourcecanada.com/images/spacer.gif">
          <a:extLst>
            <a:ext uri="{FF2B5EF4-FFF2-40B4-BE49-F238E27FC236}">
              <a16:creationId xmlns:a16="http://schemas.microsoft.com/office/drawing/2014/main" id="{F3176C40-593B-4934-89D6-D1E3C3976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7" name="Picture 1326" descr="http://www.esourcecanada.com/images/spacer.gif">
          <a:extLst>
            <a:ext uri="{FF2B5EF4-FFF2-40B4-BE49-F238E27FC236}">
              <a16:creationId xmlns:a16="http://schemas.microsoft.com/office/drawing/2014/main" id="{E041B9C9-4156-44AC-ADAB-CA95AEC651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8" name="Picture 1327" descr="http://www.esourcecanada.com/images/spacer.gif">
          <a:extLst>
            <a:ext uri="{FF2B5EF4-FFF2-40B4-BE49-F238E27FC236}">
              <a16:creationId xmlns:a16="http://schemas.microsoft.com/office/drawing/2014/main" id="{D557213D-0800-450E-BDE2-3F68703456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9" name="Picture 1328" descr="http://www.esourcecanada.com/images/spacer.gif">
          <a:extLst>
            <a:ext uri="{FF2B5EF4-FFF2-40B4-BE49-F238E27FC236}">
              <a16:creationId xmlns:a16="http://schemas.microsoft.com/office/drawing/2014/main" id="{8A7E4F76-7134-4193-9F02-F48A7493F7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0" name="Picture 1329" descr="http://www.esourcecanada.com/images/spacer.gif">
          <a:extLst>
            <a:ext uri="{FF2B5EF4-FFF2-40B4-BE49-F238E27FC236}">
              <a16:creationId xmlns:a16="http://schemas.microsoft.com/office/drawing/2014/main" id="{47090EFC-5868-42CA-A8F4-F5DC01C2D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1" name="Picture 1330" descr="http://www.esourcecanada.com/images/spacer.gif">
          <a:extLst>
            <a:ext uri="{FF2B5EF4-FFF2-40B4-BE49-F238E27FC236}">
              <a16:creationId xmlns:a16="http://schemas.microsoft.com/office/drawing/2014/main" id="{EC95D762-083C-455F-BB36-02C3FBFDC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2" name="Picture 1331" descr="http://www.esourcecanada.com/images/spacer.gif">
          <a:extLst>
            <a:ext uri="{FF2B5EF4-FFF2-40B4-BE49-F238E27FC236}">
              <a16:creationId xmlns:a16="http://schemas.microsoft.com/office/drawing/2014/main" id="{D2FFD660-6C83-4F1E-8546-656CD9AC0D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3" name="Picture 1332" descr="http://www.esourcecanada.com/images/spacer.gif">
          <a:extLst>
            <a:ext uri="{FF2B5EF4-FFF2-40B4-BE49-F238E27FC236}">
              <a16:creationId xmlns:a16="http://schemas.microsoft.com/office/drawing/2014/main" id="{F18F0849-BCAD-4EEC-8A99-173B02F7EB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4" name="Picture 1333" descr="http://www.esourcecanada.com/images/spacer.gif">
          <a:extLst>
            <a:ext uri="{FF2B5EF4-FFF2-40B4-BE49-F238E27FC236}">
              <a16:creationId xmlns:a16="http://schemas.microsoft.com/office/drawing/2014/main" id="{44448938-E3F5-4C9E-82BE-EF5328424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5" name="Picture 1334" descr="http://www.esourcecanada.com/images/spacer.gif">
          <a:extLst>
            <a:ext uri="{FF2B5EF4-FFF2-40B4-BE49-F238E27FC236}">
              <a16:creationId xmlns:a16="http://schemas.microsoft.com/office/drawing/2014/main" id="{AB75D399-E8BE-451C-9D41-6B5149C5C5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6" name="Picture 1335" descr="http://www.esourcecanada.com/images/spacer.gif">
          <a:extLst>
            <a:ext uri="{FF2B5EF4-FFF2-40B4-BE49-F238E27FC236}">
              <a16:creationId xmlns:a16="http://schemas.microsoft.com/office/drawing/2014/main" id="{C3968AE3-3210-4629-A2F9-A66F8E5102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7" name="Picture 1336" descr="http://www.esourcecanada.com/images/spacer.gif">
          <a:extLst>
            <a:ext uri="{FF2B5EF4-FFF2-40B4-BE49-F238E27FC236}">
              <a16:creationId xmlns:a16="http://schemas.microsoft.com/office/drawing/2014/main" id="{49A82BE3-8E21-482E-8D99-8595136E17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8" name="Picture 1337" descr="http://www.esourcecanada.com/images/spacer.gif">
          <a:extLst>
            <a:ext uri="{FF2B5EF4-FFF2-40B4-BE49-F238E27FC236}">
              <a16:creationId xmlns:a16="http://schemas.microsoft.com/office/drawing/2014/main" id="{842718A7-C890-4A8F-A4F7-776ADCC62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9" name="Picture 1338" descr="http://www.esourcecanada.com/images/spacer.gif">
          <a:extLst>
            <a:ext uri="{FF2B5EF4-FFF2-40B4-BE49-F238E27FC236}">
              <a16:creationId xmlns:a16="http://schemas.microsoft.com/office/drawing/2014/main" id="{5C7B9440-AA58-4555-9E9E-FAFC6A771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40" name="Picture 1339" descr="http://www.esourcecanada.com/images/spacer.gif">
          <a:extLst>
            <a:ext uri="{FF2B5EF4-FFF2-40B4-BE49-F238E27FC236}">
              <a16:creationId xmlns:a16="http://schemas.microsoft.com/office/drawing/2014/main" id="{F156680E-A6A8-44A0-9305-1B4403B68B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341" name="Picture 1340" descr="http://www.esourcecanada.com/images/spacer.gif">
          <a:extLst>
            <a:ext uri="{FF2B5EF4-FFF2-40B4-BE49-F238E27FC236}">
              <a16:creationId xmlns:a16="http://schemas.microsoft.com/office/drawing/2014/main" id="{5C64C2C7-D0C7-4D04-AE2D-2702288AFA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342" name="Picture 1341" descr="http://www.esourcecanada.com/images/spacer.gif">
          <a:extLst>
            <a:ext uri="{FF2B5EF4-FFF2-40B4-BE49-F238E27FC236}">
              <a16:creationId xmlns:a16="http://schemas.microsoft.com/office/drawing/2014/main" id="{7769BBDA-38A9-4058-AE55-04246EE8E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1343" name="Picture 1342" descr="http://www.esourcecanada.com/images/spacer.gif">
          <a:extLst>
            <a:ext uri="{FF2B5EF4-FFF2-40B4-BE49-F238E27FC236}">
              <a16:creationId xmlns:a16="http://schemas.microsoft.com/office/drawing/2014/main" id="{DE7C6CC7-7E25-49D6-9F5F-EDC11094B4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344" name="Picture 1343" descr="http://www.esourcecanada.com/images/spacer.gif">
          <a:extLst>
            <a:ext uri="{FF2B5EF4-FFF2-40B4-BE49-F238E27FC236}">
              <a16:creationId xmlns:a16="http://schemas.microsoft.com/office/drawing/2014/main" id="{AAF9777B-66AE-4796-8874-2827E96720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1345" name="Picture 1344" descr="http://www.esourcecanada.com/images/spacer.gif">
          <a:extLst>
            <a:ext uri="{FF2B5EF4-FFF2-40B4-BE49-F238E27FC236}">
              <a16:creationId xmlns:a16="http://schemas.microsoft.com/office/drawing/2014/main" id="{BA6100E9-ECDF-4338-8BB2-C16B4644B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346" name="Picture 1345" descr="http://www.esourcecanada.com/images/spacer.gif">
          <a:extLst>
            <a:ext uri="{FF2B5EF4-FFF2-40B4-BE49-F238E27FC236}">
              <a16:creationId xmlns:a16="http://schemas.microsoft.com/office/drawing/2014/main" id="{AE91088C-631F-44F1-BFCF-6BA8B2124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347" name="Picture 1346" descr="http://www.esourcecanada.com/images/spacer.gif">
          <a:extLst>
            <a:ext uri="{FF2B5EF4-FFF2-40B4-BE49-F238E27FC236}">
              <a16:creationId xmlns:a16="http://schemas.microsoft.com/office/drawing/2014/main" id="{6B20DA21-F7B0-4292-A427-1143DF8FA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1348" name="Picture 1347" descr="http://www.esourcecanada.com/images/spacer.gif">
          <a:extLst>
            <a:ext uri="{FF2B5EF4-FFF2-40B4-BE49-F238E27FC236}">
              <a16:creationId xmlns:a16="http://schemas.microsoft.com/office/drawing/2014/main" id="{25F69979-C484-4D45-8966-D4DE907C38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349" name="Picture 1348" descr="http://www.esourcecanada.com/images/spacer.gif">
          <a:extLst>
            <a:ext uri="{FF2B5EF4-FFF2-40B4-BE49-F238E27FC236}">
              <a16:creationId xmlns:a16="http://schemas.microsoft.com/office/drawing/2014/main" id="{6C3E5463-FA91-4022-B0C0-D2C4E27C62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1350" name="Picture 1349" descr="http://www.esourcecanada.com/images/spacer.gif">
          <a:extLst>
            <a:ext uri="{FF2B5EF4-FFF2-40B4-BE49-F238E27FC236}">
              <a16:creationId xmlns:a16="http://schemas.microsoft.com/office/drawing/2014/main" id="{8748DA9E-5FA2-4338-9FEB-057AC85D25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351" name="Picture 1350" descr="http://www.esourcecanada.com/images/spacer.gif">
          <a:extLst>
            <a:ext uri="{FF2B5EF4-FFF2-40B4-BE49-F238E27FC236}">
              <a16:creationId xmlns:a16="http://schemas.microsoft.com/office/drawing/2014/main" id="{69052465-4F99-4CBE-A9F6-A02748622A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52" name="Picture 1351" descr="http://www.esourcecanada.com/images/spacer.gif">
          <a:extLst>
            <a:ext uri="{FF2B5EF4-FFF2-40B4-BE49-F238E27FC236}">
              <a16:creationId xmlns:a16="http://schemas.microsoft.com/office/drawing/2014/main" id="{10EC56F7-3F07-4C95-882E-441585B7D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353" name="Picture 1352" descr="http://www.esourcecanada.com/images/spacer.gif">
          <a:extLst>
            <a:ext uri="{FF2B5EF4-FFF2-40B4-BE49-F238E27FC236}">
              <a16:creationId xmlns:a16="http://schemas.microsoft.com/office/drawing/2014/main" id="{4D3F2792-6722-4D38-80A7-C081A77495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54" name="Picture 1353" descr="http://www.esourcecanada.com/images/spacer.gif">
          <a:extLst>
            <a:ext uri="{FF2B5EF4-FFF2-40B4-BE49-F238E27FC236}">
              <a16:creationId xmlns:a16="http://schemas.microsoft.com/office/drawing/2014/main" id="{DD8F3BBA-577A-4630-837C-653D6D6230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55" name="Picture 1354" descr="http://www.esourcecanada.com/images/spacer.gif">
          <a:extLst>
            <a:ext uri="{FF2B5EF4-FFF2-40B4-BE49-F238E27FC236}">
              <a16:creationId xmlns:a16="http://schemas.microsoft.com/office/drawing/2014/main" id="{214A2B35-5036-48A9-8F9D-3A93C46869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56" name="Picture 1355" descr="http://www.esourcecanada.com/images/spacer.gif">
          <a:extLst>
            <a:ext uri="{FF2B5EF4-FFF2-40B4-BE49-F238E27FC236}">
              <a16:creationId xmlns:a16="http://schemas.microsoft.com/office/drawing/2014/main" id="{7A8ED0F4-0E20-456D-AA39-7273CF144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57" name="Picture 1356" descr="http://www.esourcecanada.com/images/spacer.gif">
          <a:extLst>
            <a:ext uri="{FF2B5EF4-FFF2-40B4-BE49-F238E27FC236}">
              <a16:creationId xmlns:a16="http://schemas.microsoft.com/office/drawing/2014/main" id="{D38C3CD9-FC82-4976-927B-CE83A75D4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58" name="Picture 1357" descr="http://www.esourcecanada.com/images/spacer.gif">
          <a:extLst>
            <a:ext uri="{FF2B5EF4-FFF2-40B4-BE49-F238E27FC236}">
              <a16:creationId xmlns:a16="http://schemas.microsoft.com/office/drawing/2014/main" id="{8073E895-7B51-491D-B11F-6C6DC30810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59" name="Picture 1358" descr="http://www.esourcecanada.com/images/spacer.gif">
          <a:extLst>
            <a:ext uri="{FF2B5EF4-FFF2-40B4-BE49-F238E27FC236}">
              <a16:creationId xmlns:a16="http://schemas.microsoft.com/office/drawing/2014/main" id="{21212139-819F-48A9-8D2B-8C411C7FD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0" name="Picture 1359" descr="http://www.esourcecanada.com/images/spacer.gif">
          <a:extLst>
            <a:ext uri="{FF2B5EF4-FFF2-40B4-BE49-F238E27FC236}">
              <a16:creationId xmlns:a16="http://schemas.microsoft.com/office/drawing/2014/main" id="{72A29370-0D9D-41D6-BCC8-3EFE3B8C05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1" name="Picture 1360" descr="http://www.esourcecanada.com/images/spacer.gif">
          <a:extLst>
            <a:ext uri="{FF2B5EF4-FFF2-40B4-BE49-F238E27FC236}">
              <a16:creationId xmlns:a16="http://schemas.microsoft.com/office/drawing/2014/main" id="{C07607F4-0F63-4E7C-B9C6-3158D2721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2" name="Picture 1361" descr="http://www.esourcecanada.com/images/spacer.gif">
          <a:extLst>
            <a:ext uri="{FF2B5EF4-FFF2-40B4-BE49-F238E27FC236}">
              <a16:creationId xmlns:a16="http://schemas.microsoft.com/office/drawing/2014/main" id="{CAAFEB85-F0AA-4146-A2C9-596CDD2EB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3" name="Picture 1362" descr="http://www.esourcecanada.com/images/spacer.gif">
          <a:extLst>
            <a:ext uri="{FF2B5EF4-FFF2-40B4-BE49-F238E27FC236}">
              <a16:creationId xmlns:a16="http://schemas.microsoft.com/office/drawing/2014/main" id="{D7942978-51C5-4ECD-9036-19F8C07879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4" name="Picture 1363" descr="http://www.esourcecanada.com/images/spacer.gif">
          <a:extLst>
            <a:ext uri="{FF2B5EF4-FFF2-40B4-BE49-F238E27FC236}">
              <a16:creationId xmlns:a16="http://schemas.microsoft.com/office/drawing/2014/main" id="{61033EA1-333B-4170-B539-637E25424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5" name="Picture 1364" descr="http://www.esourcecanada.com/images/spacer.gif">
          <a:extLst>
            <a:ext uri="{FF2B5EF4-FFF2-40B4-BE49-F238E27FC236}">
              <a16:creationId xmlns:a16="http://schemas.microsoft.com/office/drawing/2014/main" id="{3E0FBB87-C81E-4B6F-A1E3-80AB1F8F3D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6" name="Picture 1365" descr="http://www.esourcecanada.com/images/spacer.gif">
          <a:extLst>
            <a:ext uri="{FF2B5EF4-FFF2-40B4-BE49-F238E27FC236}">
              <a16:creationId xmlns:a16="http://schemas.microsoft.com/office/drawing/2014/main" id="{8D0F5B0C-D4DE-44BB-961F-01F4732C7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7" name="Picture 1366" descr="http://www.esourcecanada.com/images/spacer.gif">
          <a:extLst>
            <a:ext uri="{FF2B5EF4-FFF2-40B4-BE49-F238E27FC236}">
              <a16:creationId xmlns:a16="http://schemas.microsoft.com/office/drawing/2014/main" id="{09E8FFA9-34D0-4437-A2F2-1400A32CAE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8" name="Picture 1367" descr="http://www.esourcecanada.com/images/spacer.gif">
          <a:extLst>
            <a:ext uri="{FF2B5EF4-FFF2-40B4-BE49-F238E27FC236}">
              <a16:creationId xmlns:a16="http://schemas.microsoft.com/office/drawing/2014/main" id="{052CE70F-364B-434A-9E27-B4519770CC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9" name="Picture 1368" descr="http://www.esourcecanada.com/images/spacer.gif">
          <a:extLst>
            <a:ext uri="{FF2B5EF4-FFF2-40B4-BE49-F238E27FC236}">
              <a16:creationId xmlns:a16="http://schemas.microsoft.com/office/drawing/2014/main" id="{099B9316-17DD-46C1-979C-B24B611B0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0" name="Picture 1369" descr="http://www.esourcecanada.com/images/spacer.gif">
          <a:extLst>
            <a:ext uri="{FF2B5EF4-FFF2-40B4-BE49-F238E27FC236}">
              <a16:creationId xmlns:a16="http://schemas.microsoft.com/office/drawing/2014/main" id="{BFF08B54-AECF-4170-891D-5AFB9DBFD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1" name="Picture 1370" descr="http://www.esourcecanada.com/images/spacer.gif">
          <a:extLst>
            <a:ext uri="{FF2B5EF4-FFF2-40B4-BE49-F238E27FC236}">
              <a16:creationId xmlns:a16="http://schemas.microsoft.com/office/drawing/2014/main" id="{6EA35832-394D-4428-8E8F-7CCA8F5C5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2" name="Picture 1371" descr="http://www.esourcecanada.com/images/spacer.gif">
          <a:extLst>
            <a:ext uri="{FF2B5EF4-FFF2-40B4-BE49-F238E27FC236}">
              <a16:creationId xmlns:a16="http://schemas.microsoft.com/office/drawing/2014/main" id="{F05354D9-434C-42C7-BD61-E3631B8457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3" name="Picture 1372" descr="http://www.esourcecanada.com/images/spacer.gif">
          <a:extLst>
            <a:ext uri="{FF2B5EF4-FFF2-40B4-BE49-F238E27FC236}">
              <a16:creationId xmlns:a16="http://schemas.microsoft.com/office/drawing/2014/main" id="{2907FDAB-C0DD-4054-B2B5-E2FA3A060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4" name="Picture 1373" descr="http://www.esourcecanada.com/images/spacer.gif">
          <a:extLst>
            <a:ext uri="{FF2B5EF4-FFF2-40B4-BE49-F238E27FC236}">
              <a16:creationId xmlns:a16="http://schemas.microsoft.com/office/drawing/2014/main" id="{ADF8AF27-EA49-4EC3-B074-38AB6FC1F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5" name="Picture 1374" descr="http://www.esourcecanada.com/images/spacer.gif">
          <a:extLst>
            <a:ext uri="{FF2B5EF4-FFF2-40B4-BE49-F238E27FC236}">
              <a16:creationId xmlns:a16="http://schemas.microsoft.com/office/drawing/2014/main" id="{C12D4579-1938-4075-B5D6-FF6CC0544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6" name="Picture 1375" descr="http://www.esourcecanada.com/images/spacer.gif">
          <a:extLst>
            <a:ext uri="{FF2B5EF4-FFF2-40B4-BE49-F238E27FC236}">
              <a16:creationId xmlns:a16="http://schemas.microsoft.com/office/drawing/2014/main" id="{05D7CCE8-AF87-4F07-A94A-EAD03FC312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7" name="Picture 1376" descr="http://www.esourcecanada.com/images/spacer.gif">
          <a:extLst>
            <a:ext uri="{FF2B5EF4-FFF2-40B4-BE49-F238E27FC236}">
              <a16:creationId xmlns:a16="http://schemas.microsoft.com/office/drawing/2014/main" id="{92B78197-3922-4B7D-B686-5837532C55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8" name="Picture 1377" descr="http://www.esourcecanada.com/images/spacer.gif">
          <a:extLst>
            <a:ext uri="{FF2B5EF4-FFF2-40B4-BE49-F238E27FC236}">
              <a16:creationId xmlns:a16="http://schemas.microsoft.com/office/drawing/2014/main" id="{EA51F787-52D3-41F8-9A9A-328BE7527E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9" name="Picture 1378" descr="http://www.esourcecanada.com/images/spacer.gif">
          <a:extLst>
            <a:ext uri="{FF2B5EF4-FFF2-40B4-BE49-F238E27FC236}">
              <a16:creationId xmlns:a16="http://schemas.microsoft.com/office/drawing/2014/main" id="{4A6A6FAB-38C1-421C-B4D7-CF2231BA56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0" name="Picture 1379" descr="http://www.esourcecanada.com/images/spacer.gif">
          <a:extLst>
            <a:ext uri="{FF2B5EF4-FFF2-40B4-BE49-F238E27FC236}">
              <a16:creationId xmlns:a16="http://schemas.microsoft.com/office/drawing/2014/main" id="{5C70C31C-F7D2-4396-ABD5-B94EB8A2C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1" name="Picture 1380" descr="http://www.esourcecanada.com/images/spacer.gif">
          <a:extLst>
            <a:ext uri="{FF2B5EF4-FFF2-40B4-BE49-F238E27FC236}">
              <a16:creationId xmlns:a16="http://schemas.microsoft.com/office/drawing/2014/main" id="{4EA29468-955A-4438-BFA0-EF51A053A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2" name="Picture 1381" descr="http://www.esourcecanada.com/images/spacer.gif">
          <a:extLst>
            <a:ext uri="{FF2B5EF4-FFF2-40B4-BE49-F238E27FC236}">
              <a16:creationId xmlns:a16="http://schemas.microsoft.com/office/drawing/2014/main" id="{2A45BCA6-37CA-42CC-B18E-4DACBC444C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3" name="Picture 1382" descr="http://www.esourcecanada.com/images/spacer.gif">
          <a:extLst>
            <a:ext uri="{FF2B5EF4-FFF2-40B4-BE49-F238E27FC236}">
              <a16:creationId xmlns:a16="http://schemas.microsoft.com/office/drawing/2014/main" id="{8FFB674C-4022-488A-B750-739B1AF45D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4" name="Picture 1383" descr="http://www.esourcecanada.com/images/spacer.gif">
          <a:extLst>
            <a:ext uri="{FF2B5EF4-FFF2-40B4-BE49-F238E27FC236}">
              <a16:creationId xmlns:a16="http://schemas.microsoft.com/office/drawing/2014/main" id="{E97253AA-06F8-441C-B37B-B0C3769EA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5" name="Picture 1384" descr="http://www.esourcecanada.com/images/spacer.gif">
          <a:extLst>
            <a:ext uri="{FF2B5EF4-FFF2-40B4-BE49-F238E27FC236}">
              <a16:creationId xmlns:a16="http://schemas.microsoft.com/office/drawing/2014/main" id="{4F43EB1E-687B-4663-9B09-4A75E1F7CE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6" name="Picture 1385" descr="http://www.esourcecanada.com/images/spacer.gif">
          <a:extLst>
            <a:ext uri="{FF2B5EF4-FFF2-40B4-BE49-F238E27FC236}">
              <a16:creationId xmlns:a16="http://schemas.microsoft.com/office/drawing/2014/main" id="{48FC1326-7D75-4601-B833-8409AB0083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7" name="Picture 1386" descr="http://www.esourcecanada.com/images/spacer.gif">
          <a:extLst>
            <a:ext uri="{FF2B5EF4-FFF2-40B4-BE49-F238E27FC236}">
              <a16:creationId xmlns:a16="http://schemas.microsoft.com/office/drawing/2014/main" id="{0ECE6D10-E8A7-4D30-A57B-3632995A69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8" name="Picture 1387" descr="http://www.esourcecanada.com/images/spacer.gif">
          <a:extLst>
            <a:ext uri="{FF2B5EF4-FFF2-40B4-BE49-F238E27FC236}">
              <a16:creationId xmlns:a16="http://schemas.microsoft.com/office/drawing/2014/main" id="{2D72F24B-F60D-4C3E-9484-C754EAFD36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9" name="Picture 1388" descr="http://www.esourcecanada.com/images/spacer.gif">
          <a:extLst>
            <a:ext uri="{FF2B5EF4-FFF2-40B4-BE49-F238E27FC236}">
              <a16:creationId xmlns:a16="http://schemas.microsoft.com/office/drawing/2014/main" id="{3E32B900-2CA9-4B8C-8F9A-B586F899C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90" name="Picture 1389" descr="http://www.esourcecanada.com/images/spacer.gif">
          <a:extLst>
            <a:ext uri="{FF2B5EF4-FFF2-40B4-BE49-F238E27FC236}">
              <a16:creationId xmlns:a16="http://schemas.microsoft.com/office/drawing/2014/main" id="{3EF6296B-6FA7-45A3-9F43-C0238F6C0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91" name="Picture 1390" descr="http://www.esourcecanada.com/images/spacer.gif">
          <a:extLst>
            <a:ext uri="{FF2B5EF4-FFF2-40B4-BE49-F238E27FC236}">
              <a16:creationId xmlns:a16="http://schemas.microsoft.com/office/drawing/2014/main" id="{78412D39-46D6-4F48-9051-E4842FE31C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92" name="Picture 1391" descr="http://www.esourcecanada.com/images/spacer.gif">
          <a:extLst>
            <a:ext uri="{FF2B5EF4-FFF2-40B4-BE49-F238E27FC236}">
              <a16:creationId xmlns:a16="http://schemas.microsoft.com/office/drawing/2014/main" id="{E7F14015-FE5F-451B-8094-72ECCF2FDB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93" name="Picture 1392" descr="http://www.esourcecanada.com/images/spacer.gif">
          <a:extLst>
            <a:ext uri="{FF2B5EF4-FFF2-40B4-BE49-F238E27FC236}">
              <a16:creationId xmlns:a16="http://schemas.microsoft.com/office/drawing/2014/main" id="{79729A7A-068D-4A51-9341-92FE2C5F4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94" name="Picture 1393" descr="http://www.esourcecanada.com/images/spacer.gif">
          <a:extLst>
            <a:ext uri="{FF2B5EF4-FFF2-40B4-BE49-F238E27FC236}">
              <a16:creationId xmlns:a16="http://schemas.microsoft.com/office/drawing/2014/main" id="{F1027EA7-0EC4-4CD0-B36B-90F11D906D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1395" name="Picture 1394" descr="http://www.esourcecanada.com/images/spacer.gif">
          <a:extLst>
            <a:ext uri="{FF2B5EF4-FFF2-40B4-BE49-F238E27FC236}">
              <a16:creationId xmlns:a16="http://schemas.microsoft.com/office/drawing/2014/main" id="{33938D34-1AA1-44C6-A154-EBFA8F4D6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1396" name="Picture 1395" descr="http://www.esourcecanada.com/images/spacer.gif">
          <a:extLst>
            <a:ext uri="{FF2B5EF4-FFF2-40B4-BE49-F238E27FC236}">
              <a16:creationId xmlns:a16="http://schemas.microsoft.com/office/drawing/2014/main" id="{B653A624-2911-46CC-8908-E0C77844C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1397" name="Picture 1396" descr="http://www.esourcecanada.com/images/spacer.gif">
          <a:extLst>
            <a:ext uri="{FF2B5EF4-FFF2-40B4-BE49-F238E27FC236}">
              <a16:creationId xmlns:a16="http://schemas.microsoft.com/office/drawing/2014/main" id="{2BDE00BB-6D5A-4B06-ACCD-7DA18F412F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1398" name="Picture 1397" descr="http://www.esourcecanada.com/images/spacer.gif">
          <a:extLst>
            <a:ext uri="{FF2B5EF4-FFF2-40B4-BE49-F238E27FC236}">
              <a16:creationId xmlns:a16="http://schemas.microsoft.com/office/drawing/2014/main" id="{01B08EE9-C467-4D93-A044-EA5319A7F2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1399" name="Picture 1398" descr="http://www.esourcecanada.com/images/spacer.gif">
          <a:extLst>
            <a:ext uri="{FF2B5EF4-FFF2-40B4-BE49-F238E27FC236}">
              <a16:creationId xmlns:a16="http://schemas.microsoft.com/office/drawing/2014/main" id="{8B4C8B90-226D-4B05-B001-74BBBD6875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1400" name="Picture 1399" descr="http://www.esourcecanada.com/images/spacer.gif">
          <a:extLst>
            <a:ext uri="{FF2B5EF4-FFF2-40B4-BE49-F238E27FC236}">
              <a16:creationId xmlns:a16="http://schemas.microsoft.com/office/drawing/2014/main" id="{B2183260-94E2-4546-9ACF-D81F8D2941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1401" name="Picture 1400" descr="http://www.esourcecanada.com/images/spacer.gif">
          <a:extLst>
            <a:ext uri="{FF2B5EF4-FFF2-40B4-BE49-F238E27FC236}">
              <a16:creationId xmlns:a16="http://schemas.microsoft.com/office/drawing/2014/main" id="{831BA6E5-1BFB-4E25-905E-AD5C4676C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1402" name="Picture 1401" descr="http://www.esourcecanada.com/images/spacer.gif">
          <a:extLst>
            <a:ext uri="{FF2B5EF4-FFF2-40B4-BE49-F238E27FC236}">
              <a16:creationId xmlns:a16="http://schemas.microsoft.com/office/drawing/2014/main" id="{1E022E13-7F3E-412D-B2EB-ADF22D768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1403" name="Picture 1402" descr="http://www.esourcecanada.com/images/spacer.gif">
          <a:extLst>
            <a:ext uri="{FF2B5EF4-FFF2-40B4-BE49-F238E27FC236}">
              <a16:creationId xmlns:a16="http://schemas.microsoft.com/office/drawing/2014/main" id="{5BE3FCF6-7A15-44B3-9CD2-2FDB05C64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1404" name="Picture 1403" descr="http://www.esourcecanada.com/images/spacer.gif">
          <a:extLst>
            <a:ext uri="{FF2B5EF4-FFF2-40B4-BE49-F238E27FC236}">
              <a16:creationId xmlns:a16="http://schemas.microsoft.com/office/drawing/2014/main" id="{80CD6BB9-F2B8-4401-B55E-22F327ED95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05" name="Picture 1404" descr="http://www.esourcecanada.com/images/spacer.gif">
          <a:extLst>
            <a:ext uri="{FF2B5EF4-FFF2-40B4-BE49-F238E27FC236}">
              <a16:creationId xmlns:a16="http://schemas.microsoft.com/office/drawing/2014/main" id="{423727E1-7309-4600-B965-4745CA2704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06" name="Picture 1405" descr="http://www.esourcecanada.com/images/spacer.gif">
          <a:extLst>
            <a:ext uri="{FF2B5EF4-FFF2-40B4-BE49-F238E27FC236}">
              <a16:creationId xmlns:a16="http://schemas.microsoft.com/office/drawing/2014/main" id="{7930182E-85C6-44FA-A66A-A425F80C8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07" name="Picture 1406" descr="http://www.esourcecanada.com/images/spacer.gif">
          <a:extLst>
            <a:ext uri="{FF2B5EF4-FFF2-40B4-BE49-F238E27FC236}">
              <a16:creationId xmlns:a16="http://schemas.microsoft.com/office/drawing/2014/main" id="{44CD4FCC-818A-4A00-A87C-6013F8343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08" name="Picture 1407" descr="http://www.esourcecanada.com/images/spacer.gif">
          <a:extLst>
            <a:ext uri="{FF2B5EF4-FFF2-40B4-BE49-F238E27FC236}">
              <a16:creationId xmlns:a16="http://schemas.microsoft.com/office/drawing/2014/main" id="{05F6B516-E330-4B5E-B8F3-CFF0FBA71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09" name="Picture 1408" descr="http://www.esourcecanada.com/images/spacer.gif">
          <a:extLst>
            <a:ext uri="{FF2B5EF4-FFF2-40B4-BE49-F238E27FC236}">
              <a16:creationId xmlns:a16="http://schemas.microsoft.com/office/drawing/2014/main" id="{757BAC81-F907-4876-B9C8-28AF774CE4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0" name="Picture 1409" descr="http://www.esourcecanada.com/images/spacer.gif">
          <a:extLst>
            <a:ext uri="{FF2B5EF4-FFF2-40B4-BE49-F238E27FC236}">
              <a16:creationId xmlns:a16="http://schemas.microsoft.com/office/drawing/2014/main" id="{FDFCCDE0-FC39-47C0-AC9D-863760F8E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1" name="Picture 1410" descr="http://www.esourcecanada.com/images/spacer.gif">
          <a:extLst>
            <a:ext uri="{FF2B5EF4-FFF2-40B4-BE49-F238E27FC236}">
              <a16:creationId xmlns:a16="http://schemas.microsoft.com/office/drawing/2014/main" id="{34B4E2F4-4068-40D7-A515-E40F01F015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2" name="Picture 1411" descr="http://www.esourcecanada.com/images/spacer.gif">
          <a:extLst>
            <a:ext uri="{FF2B5EF4-FFF2-40B4-BE49-F238E27FC236}">
              <a16:creationId xmlns:a16="http://schemas.microsoft.com/office/drawing/2014/main" id="{D1F48C68-F48A-4680-91EF-8F9DBB218B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3" name="Picture 1412" descr="http://www.esourcecanada.com/images/spacer.gif">
          <a:extLst>
            <a:ext uri="{FF2B5EF4-FFF2-40B4-BE49-F238E27FC236}">
              <a16:creationId xmlns:a16="http://schemas.microsoft.com/office/drawing/2014/main" id="{35CFB236-6F52-4E78-B491-E762CA292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337</xdr:row>
      <xdr:rowOff>296333</xdr:rowOff>
    </xdr:from>
    <xdr:ext cx="57150" cy="57150"/>
    <xdr:pic>
      <xdr:nvPicPr>
        <xdr:cNvPr id="1414" name="Picture 1413" descr="http://www.esourcecanada.com/images/spacer.gif">
          <a:extLst>
            <a:ext uri="{FF2B5EF4-FFF2-40B4-BE49-F238E27FC236}">
              <a16:creationId xmlns:a16="http://schemas.microsoft.com/office/drawing/2014/main" id="{1F503012-19F8-4D4B-8BA8-FD2914AE3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5" name="Picture 1414" descr="http://www.esourcecanada.com/images/spacer.gif">
          <a:extLst>
            <a:ext uri="{FF2B5EF4-FFF2-40B4-BE49-F238E27FC236}">
              <a16:creationId xmlns:a16="http://schemas.microsoft.com/office/drawing/2014/main" id="{1416310B-A65D-46E2-9228-A684BD64AE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6" name="Picture 1415" descr="http://www.esourcecanada.com/images/spacer.gif">
          <a:extLst>
            <a:ext uri="{FF2B5EF4-FFF2-40B4-BE49-F238E27FC236}">
              <a16:creationId xmlns:a16="http://schemas.microsoft.com/office/drawing/2014/main" id="{1823C073-70D4-4063-8763-B236DBEB89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7" name="Picture 1416" descr="http://www.esourcecanada.com/images/spacer.gif">
          <a:extLst>
            <a:ext uri="{FF2B5EF4-FFF2-40B4-BE49-F238E27FC236}">
              <a16:creationId xmlns:a16="http://schemas.microsoft.com/office/drawing/2014/main" id="{52994001-C5B1-4FA0-A100-DBAD05B0E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8" name="Picture 1417" descr="http://www.esourcecanada.com/images/spacer.gif">
          <a:extLst>
            <a:ext uri="{FF2B5EF4-FFF2-40B4-BE49-F238E27FC236}">
              <a16:creationId xmlns:a16="http://schemas.microsoft.com/office/drawing/2014/main" id="{BD9BA31A-3E4E-4103-9839-9754747EE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9" name="Picture 1418" descr="http://www.esourcecanada.com/images/spacer.gif">
          <a:extLst>
            <a:ext uri="{FF2B5EF4-FFF2-40B4-BE49-F238E27FC236}">
              <a16:creationId xmlns:a16="http://schemas.microsoft.com/office/drawing/2014/main" id="{1ED72816-9298-4D6C-B88C-A424CFB2D8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0" name="Picture 1419" descr="http://www.esourcecanada.com/images/spacer.gif">
          <a:extLst>
            <a:ext uri="{FF2B5EF4-FFF2-40B4-BE49-F238E27FC236}">
              <a16:creationId xmlns:a16="http://schemas.microsoft.com/office/drawing/2014/main" id="{AA9E0CAF-8972-4A37-8E1D-68A4AEBBD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1" name="Picture 1420" descr="http://www.esourcecanada.com/images/spacer.gif">
          <a:extLst>
            <a:ext uri="{FF2B5EF4-FFF2-40B4-BE49-F238E27FC236}">
              <a16:creationId xmlns:a16="http://schemas.microsoft.com/office/drawing/2014/main" id="{C7327E47-BF4C-4B77-AA43-78FA4FB6A3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2" name="Picture 1421" descr="http://www.esourcecanada.com/images/spacer.gif">
          <a:extLst>
            <a:ext uri="{FF2B5EF4-FFF2-40B4-BE49-F238E27FC236}">
              <a16:creationId xmlns:a16="http://schemas.microsoft.com/office/drawing/2014/main" id="{0419D237-4860-4D7B-90FA-AE812CEB0D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3" name="Picture 1422" descr="http://www.esourcecanada.com/images/spacer.gif">
          <a:extLst>
            <a:ext uri="{FF2B5EF4-FFF2-40B4-BE49-F238E27FC236}">
              <a16:creationId xmlns:a16="http://schemas.microsoft.com/office/drawing/2014/main" id="{D8F4AB87-FFD0-47BB-A579-FEFF720E67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4" name="Picture 1423" descr="http://www.esourcecanada.com/images/spacer.gif">
          <a:extLst>
            <a:ext uri="{FF2B5EF4-FFF2-40B4-BE49-F238E27FC236}">
              <a16:creationId xmlns:a16="http://schemas.microsoft.com/office/drawing/2014/main" id="{5D1D9EF4-98FE-4B1E-AA7D-C03257DF1E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5" name="Picture 1424" descr="http://www.esourcecanada.com/images/spacer.gif">
          <a:extLst>
            <a:ext uri="{FF2B5EF4-FFF2-40B4-BE49-F238E27FC236}">
              <a16:creationId xmlns:a16="http://schemas.microsoft.com/office/drawing/2014/main" id="{7D5E44A4-C944-4061-93AC-E763FB1E81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6" name="Picture 1425" descr="http://www.esourcecanada.com/images/spacer.gif">
          <a:extLst>
            <a:ext uri="{FF2B5EF4-FFF2-40B4-BE49-F238E27FC236}">
              <a16:creationId xmlns:a16="http://schemas.microsoft.com/office/drawing/2014/main" id="{AB178767-5965-435B-A5FD-132BF9D19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7" name="Picture 1426" descr="http://www.esourcecanada.com/images/spacer.gif">
          <a:extLst>
            <a:ext uri="{FF2B5EF4-FFF2-40B4-BE49-F238E27FC236}">
              <a16:creationId xmlns:a16="http://schemas.microsoft.com/office/drawing/2014/main" id="{D840B989-1063-45B7-8B02-27AD11572D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8" name="Picture 1427" descr="http://www.esourcecanada.com/images/spacer.gif">
          <a:extLst>
            <a:ext uri="{FF2B5EF4-FFF2-40B4-BE49-F238E27FC236}">
              <a16:creationId xmlns:a16="http://schemas.microsoft.com/office/drawing/2014/main" id="{12C192F1-140F-4DFB-937C-58E478AEF0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9" name="Picture 1428" descr="http://www.esourcecanada.com/images/spacer.gif">
          <a:extLst>
            <a:ext uri="{FF2B5EF4-FFF2-40B4-BE49-F238E27FC236}">
              <a16:creationId xmlns:a16="http://schemas.microsoft.com/office/drawing/2014/main" id="{86431A50-00BB-4AA6-9FB7-32EA943B8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0" name="Picture 1429" descr="http://www.esourcecanada.com/images/spacer.gif">
          <a:extLst>
            <a:ext uri="{FF2B5EF4-FFF2-40B4-BE49-F238E27FC236}">
              <a16:creationId xmlns:a16="http://schemas.microsoft.com/office/drawing/2014/main" id="{D1CD1982-4496-473A-B062-DE1FFDF9C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1" name="Picture 1430" descr="http://www.esourcecanada.com/images/spacer.gif">
          <a:extLst>
            <a:ext uri="{FF2B5EF4-FFF2-40B4-BE49-F238E27FC236}">
              <a16:creationId xmlns:a16="http://schemas.microsoft.com/office/drawing/2014/main" id="{8B816956-FE25-401D-8B35-7437B61E6E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2" name="Picture 1431" descr="http://www.esourcecanada.com/images/spacer.gif">
          <a:extLst>
            <a:ext uri="{FF2B5EF4-FFF2-40B4-BE49-F238E27FC236}">
              <a16:creationId xmlns:a16="http://schemas.microsoft.com/office/drawing/2014/main" id="{31BE73FF-6560-435B-BB30-F71F28D00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3" name="Picture 1432" descr="http://www.esourcecanada.com/images/spacer.gif">
          <a:extLst>
            <a:ext uri="{FF2B5EF4-FFF2-40B4-BE49-F238E27FC236}">
              <a16:creationId xmlns:a16="http://schemas.microsoft.com/office/drawing/2014/main" id="{6E997296-8DD2-473D-8050-7F48A8981F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4" name="Picture 1433" descr="http://www.esourcecanada.com/images/spacer.gif">
          <a:extLst>
            <a:ext uri="{FF2B5EF4-FFF2-40B4-BE49-F238E27FC236}">
              <a16:creationId xmlns:a16="http://schemas.microsoft.com/office/drawing/2014/main" id="{EEF57E60-A6A4-45ED-B17F-5E721553B8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5" name="Picture 1434" descr="http://www.esourcecanada.com/images/spacer.gif">
          <a:extLst>
            <a:ext uri="{FF2B5EF4-FFF2-40B4-BE49-F238E27FC236}">
              <a16:creationId xmlns:a16="http://schemas.microsoft.com/office/drawing/2014/main" id="{9BE4D13B-FAE6-4DDC-AB1B-1487E60358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6" name="Picture 1435" descr="http://www.esourcecanada.com/images/spacer.gif">
          <a:extLst>
            <a:ext uri="{FF2B5EF4-FFF2-40B4-BE49-F238E27FC236}">
              <a16:creationId xmlns:a16="http://schemas.microsoft.com/office/drawing/2014/main" id="{1EF95120-79CB-4D61-974F-8D9D96A6A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7" name="Picture 1436" descr="http://www.esourcecanada.com/images/spacer.gif">
          <a:extLst>
            <a:ext uri="{FF2B5EF4-FFF2-40B4-BE49-F238E27FC236}">
              <a16:creationId xmlns:a16="http://schemas.microsoft.com/office/drawing/2014/main" id="{FD863FC9-EFA6-424E-AF9B-8DE22EE7D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8" name="Picture 1437" descr="http://www.esourcecanada.com/images/spacer.gif">
          <a:extLst>
            <a:ext uri="{FF2B5EF4-FFF2-40B4-BE49-F238E27FC236}">
              <a16:creationId xmlns:a16="http://schemas.microsoft.com/office/drawing/2014/main" id="{FDA1A599-29EC-43A3-AB58-A5321D2EFC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9" name="Picture 1438" descr="http://www.esourcecanada.com/images/spacer.gif">
          <a:extLst>
            <a:ext uri="{FF2B5EF4-FFF2-40B4-BE49-F238E27FC236}">
              <a16:creationId xmlns:a16="http://schemas.microsoft.com/office/drawing/2014/main" id="{65B5662B-948B-4E3A-AA2A-51CCFD6D3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0" name="Picture 1439" descr="http://www.esourcecanada.com/images/spacer.gif">
          <a:extLst>
            <a:ext uri="{FF2B5EF4-FFF2-40B4-BE49-F238E27FC236}">
              <a16:creationId xmlns:a16="http://schemas.microsoft.com/office/drawing/2014/main" id="{07547B76-DAED-4AD2-960A-40C683B48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1" name="Picture 1440" descr="http://www.esourcecanada.com/images/spacer.gif">
          <a:extLst>
            <a:ext uri="{FF2B5EF4-FFF2-40B4-BE49-F238E27FC236}">
              <a16:creationId xmlns:a16="http://schemas.microsoft.com/office/drawing/2014/main" id="{BF11EC37-FF45-4268-AFCD-59DFB250E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2" name="Picture 1441" descr="http://www.esourcecanada.com/images/spacer.gif">
          <a:extLst>
            <a:ext uri="{FF2B5EF4-FFF2-40B4-BE49-F238E27FC236}">
              <a16:creationId xmlns:a16="http://schemas.microsoft.com/office/drawing/2014/main" id="{3F8DBC0C-7A2E-48A0-B05D-C6EF0B0124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3" name="Picture 1442" descr="http://www.esourcecanada.com/images/spacer.gif">
          <a:extLst>
            <a:ext uri="{FF2B5EF4-FFF2-40B4-BE49-F238E27FC236}">
              <a16:creationId xmlns:a16="http://schemas.microsoft.com/office/drawing/2014/main" id="{960100CB-06AF-43AE-A223-FB7A43C7FD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4" name="Picture 1443" descr="http://www.esourcecanada.com/images/spacer.gif">
          <a:extLst>
            <a:ext uri="{FF2B5EF4-FFF2-40B4-BE49-F238E27FC236}">
              <a16:creationId xmlns:a16="http://schemas.microsoft.com/office/drawing/2014/main" id="{83BFD130-BD18-4A80-93EB-55A570C14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5" name="Picture 1444" descr="http://www.esourcecanada.com/images/spacer.gif">
          <a:extLst>
            <a:ext uri="{FF2B5EF4-FFF2-40B4-BE49-F238E27FC236}">
              <a16:creationId xmlns:a16="http://schemas.microsoft.com/office/drawing/2014/main" id="{0B9A330D-2C1B-41D3-9D12-55DA0EBCD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6" name="Picture 1445" descr="http://www.esourcecanada.com/images/spacer.gif">
          <a:extLst>
            <a:ext uri="{FF2B5EF4-FFF2-40B4-BE49-F238E27FC236}">
              <a16:creationId xmlns:a16="http://schemas.microsoft.com/office/drawing/2014/main" id="{A0EBCD31-E021-4ABA-8FA3-8ADEF8F3B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7" name="Picture 1446" descr="http://www.esourcecanada.com/images/spacer.gif">
          <a:extLst>
            <a:ext uri="{FF2B5EF4-FFF2-40B4-BE49-F238E27FC236}">
              <a16:creationId xmlns:a16="http://schemas.microsoft.com/office/drawing/2014/main" id="{758D402F-5BB5-405D-91BE-70D543777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57</xdr:row>
      <xdr:rowOff>0</xdr:rowOff>
    </xdr:from>
    <xdr:ext cx="57150" cy="57150"/>
    <xdr:pic>
      <xdr:nvPicPr>
        <xdr:cNvPr id="1448" name="Picture 1447" descr="http://www.esourcecanada.com/images/spacer.gif">
          <a:extLst>
            <a:ext uri="{FF2B5EF4-FFF2-40B4-BE49-F238E27FC236}">
              <a16:creationId xmlns:a16="http://schemas.microsoft.com/office/drawing/2014/main" id="{BD9B994C-9570-448E-8727-83494857D1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57</xdr:row>
      <xdr:rowOff>0</xdr:rowOff>
    </xdr:from>
    <xdr:ext cx="57150" cy="57150"/>
    <xdr:pic>
      <xdr:nvPicPr>
        <xdr:cNvPr id="1449" name="Picture 1448" descr="http://www.esourcecanada.com/images/spacer.gif">
          <a:extLst>
            <a:ext uri="{FF2B5EF4-FFF2-40B4-BE49-F238E27FC236}">
              <a16:creationId xmlns:a16="http://schemas.microsoft.com/office/drawing/2014/main" id="{4EA15A81-07CB-4DB1-BD77-8D04F17880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1450" name="Picture 1449" descr="http://www.esourcecanada.com/images/spacer.gif">
          <a:extLst>
            <a:ext uri="{FF2B5EF4-FFF2-40B4-BE49-F238E27FC236}">
              <a16:creationId xmlns:a16="http://schemas.microsoft.com/office/drawing/2014/main" id="{E6DE0B55-8F7B-46CA-83C2-C3352C136B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57</xdr:row>
      <xdr:rowOff>0</xdr:rowOff>
    </xdr:from>
    <xdr:ext cx="57150" cy="57150"/>
    <xdr:pic>
      <xdr:nvPicPr>
        <xdr:cNvPr id="1451" name="Picture 1450" descr="http://www.esourcecanada.com/images/spacer.gif">
          <a:extLst>
            <a:ext uri="{FF2B5EF4-FFF2-40B4-BE49-F238E27FC236}">
              <a16:creationId xmlns:a16="http://schemas.microsoft.com/office/drawing/2014/main" id="{6B058886-AC1F-4B47-8F47-F7461047EF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1452" name="Picture 1451" descr="http://www.esourcecanada.com/images/spacer.gif">
          <a:extLst>
            <a:ext uri="{FF2B5EF4-FFF2-40B4-BE49-F238E27FC236}">
              <a16:creationId xmlns:a16="http://schemas.microsoft.com/office/drawing/2014/main" id="{5FC52928-AB0C-40F6-9409-7DD7019C2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453" name="Picture 1452" descr="http://www.esourcecanada.com/images/spacer.gif">
          <a:extLst>
            <a:ext uri="{FF2B5EF4-FFF2-40B4-BE49-F238E27FC236}">
              <a16:creationId xmlns:a16="http://schemas.microsoft.com/office/drawing/2014/main" id="{53954295-21A3-4C6A-929E-24501869FA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454" name="Picture 1453" descr="http://www.esourcecanada.com/images/spacer.gif">
          <a:extLst>
            <a:ext uri="{FF2B5EF4-FFF2-40B4-BE49-F238E27FC236}">
              <a16:creationId xmlns:a16="http://schemas.microsoft.com/office/drawing/2014/main" id="{D00CA2D9-62E2-49C7-AE06-466880376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1455" name="Picture 1454" descr="http://www.esourcecanada.com/images/spacer.gif">
          <a:extLst>
            <a:ext uri="{FF2B5EF4-FFF2-40B4-BE49-F238E27FC236}">
              <a16:creationId xmlns:a16="http://schemas.microsoft.com/office/drawing/2014/main" id="{F9F331E2-1D3C-45DA-9068-EDC6804292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456" name="Picture 1455" descr="http://www.esourcecanada.com/images/spacer.gif">
          <a:extLst>
            <a:ext uri="{FF2B5EF4-FFF2-40B4-BE49-F238E27FC236}">
              <a16:creationId xmlns:a16="http://schemas.microsoft.com/office/drawing/2014/main" id="{75DFB02B-D2A3-4163-9DE7-CE96408588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1457" name="Picture 1456" descr="http://www.esourcecanada.com/images/spacer.gif">
          <a:extLst>
            <a:ext uri="{FF2B5EF4-FFF2-40B4-BE49-F238E27FC236}">
              <a16:creationId xmlns:a16="http://schemas.microsoft.com/office/drawing/2014/main" id="{5D4EB312-D9D6-4165-9B3B-4AD90797BF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458" name="Picture 1457" descr="http://www.esourcecanada.com/images/spacer.gif">
          <a:extLst>
            <a:ext uri="{FF2B5EF4-FFF2-40B4-BE49-F238E27FC236}">
              <a16:creationId xmlns:a16="http://schemas.microsoft.com/office/drawing/2014/main" id="{D50DC1C9-0BA7-4CDB-B670-4331164AB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59" name="Picture 1458" descr="http://www.esourcecanada.com/images/spacer.gif">
          <a:extLst>
            <a:ext uri="{FF2B5EF4-FFF2-40B4-BE49-F238E27FC236}">
              <a16:creationId xmlns:a16="http://schemas.microsoft.com/office/drawing/2014/main" id="{93B22A46-3296-4933-9EAB-EC0EB12813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460" name="Picture 1459" descr="http://www.esourcecanada.com/images/spacer.gif">
          <a:extLst>
            <a:ext uri="{FF2B5EF4-FFF2-40B4-BE49-F238E27FC236}">
              <a16:creationId xmlns:a16="http://schemas.microsoft.com/office/drawing/2014/main" id="{B3CEE593-A954-40DD-A4E0-94AD69C76B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1" name="Picture 1460" descr="http://www.esourcecanada.com/images/spacer.gif">
          <a:extLst>
            <a:ext uri="{FF2B5EF4-FFF2-40B4-BE49-F238E27FC236}">
              <a16:creationId xmlns:a16="http://schemas.microsoft.com/office/drawing/2014/main" id="{E490CB24-986B-494F-A3E9-DA8A8AD12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2" name="Picture 1461" descr="http://www.esourcecanada.com/images/spacer.gif">
          <a:extLst>
            <a:ext uri="{FF2B5EF4-FFF2-40B4-BE49-F238E27FC236}">
              <a16:creationId xmlns:a16="http://schemas.microsoft.com/office/drawing/2014/main" id="{263B2804-0CAC-40CC-8E8F-064BFCF41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3" name="Picture 1462" descr="http://www.esourcecanada.com/images/spacer.gif">
          <a:extLst>
            <a:ext uri="{FF2B5EF4-FFF2-40B4-BE49-F238E27FC236}">
              <a16:creationId xmlns:a16="http://schemas.microsoft.com/office/drawing/2014/main" id="{C24E01B7-291B-4409-94DB-46229BCF4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4" name="Picture 1463" descr="http://www.esourcecanada.com/images/spacer.gif">
          <a:extLst>
            <a:ext uri="{FF2B5EF4-FFF2-40B4-BE49-F238E27FC236}">
              <a16:creationId xmlns:a16="http://schemas.microsoft.com/office/drawing/2014/main" id="{78822195-0252-4BC4-B236-75A221E7C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5" name="Picture 1464" descr="http://www.esourcecanada.com/images/spacer.gif">
          <a:extLst>
            <a:ext uri="{FF2B5EF4-FFF2-40B4-BE49-F238E27FC236}">
              <a16:creationId xmlns:a16="http://schemas.microsoft.com/office/drawing/2014/main" id="{540CECC9-6C05-49D8-9C64-5A823CC47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6" name="Picture 1465" descr="http://www.esourcecanada.com/images/spacer.gif">
          <a:extLst>
            <a:ext uri="{FF2B5EF4-FFF2-40B4-BE49-F238E27FC236}">
              <a16:creationId xmlns:a16="http://schemas.microsoft.com/office/drawing/2014/main" id="{489A8E42-E0F3-4DB2-A7A8-0CE4ACB0B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7" name="Picture 1466" descr="http://www.esourcecanada.com/images/spacer.gif">
          <a:extLst>
            <a:ext uri="{FF2B5EF4-FFF2-40B4-BE49-F238E27FC236}">
              <a16:creationId xmlns:a16="http://schemas.microsoft.com/office/drawing/2014/main" id="{0AF76177-84F6-4962-9C7E-9C3A65C68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8" name="Picture 1467" descr="http://www.esourcecanada.com/images/spacer.gif">
          <a:extLst>
            <a:ext uri="{FF2B5EF4-FFF2-40B4-BE49-F238E27FC236}">
              <a16:creationId xmlns:a16="http://schemas.microsoft.com/office/drawing/2014/main" id="{E9A6B441-F05C-4464-952B-76095A513C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9" name="Picture 1468" descr="http://www.esourcecanada.com/images/spacer.gif">
          <a:extLst>
            <a:ext uri="{FF2B5EF4-FFF2-40B4-BE49-F238E27FC236}">
              <a16:creationId xmlns:a16="http://schemas.microsoft.com/office/drawing/2014/main" id="{AFB6094F-00DB-40D3-B708-D0CDFC034E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0" name="Picture 1469" descr="http://www.esourcecanada.com/images/spacer.gif">
          <a:extLst>
            <a:ext uri="{FF2B5EF4-FFF2-40B4-BE49-F238E27FC236}">
              <a16:creationId xmlns:a16="http://schemas.microsoft.com/office/drawing/2014/main" id="{DC7BE712-75CA-42F4-B039-2978473523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1" name="Picture 1470" descr="http://www.esourcecanada.com/images/spacer.gif">
          <a:extLst>
            <a:ext uri="{FF2B5EF4-FFF2-40B4-BE49-F238E27FC236}">
              <a16:creationId xmlns:a16="http://schemas.microsoft.com/office/drawing/2014/main" id="{DBE3E6AB-FBFF-4E72-9A91-300B10BAA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2" name="Picture 1471" descr="http://www.esourcecanada.com/images/spacer.gif">
          <a:extLst>
            <a:ext uri="{FF2B5EF4-FFF2-40B4-BE49-F238E27FC236}">
              <a16:creationId xmlns:a16="http://schemas.microsoft.com/office/drawing/2014/main" id="{82E55B87-80BC-4E1D-A272-D766737C3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3" name="Picture 1472" descr="http://www.esourcecanada.com/images/spacer.gif">
          <a:extLst>
            <a:ext uri="{FF2B5EF4-FFF2-40B4-BE49-F238E27FC236}">
              <a16:creationId xmlns:a16="http://schemas.microsoft.com/office/drawing/2014/main" id="{3692F525-4EBA-4587-A001-D3B42031B5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4" name="Picture 1473" descr="http://www.esourcecanada.com/images/spacer.gif">
          <a:extLst>
            <a:ext uri="{FF2B5EF4-FFF2-40B4-BE49-F238E27FC236}">
              <a16:creationId xmlns:a16="http://schemas.microsoft.com/office/drawing/2014/main" id="{6A4AECE4-C2C8-4AD2-8FB9-AC341D05CA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5" name="Picture 1474" descr="http://www.esourcecanada.com/images/spacer.gif">
          <a:extLst>
            <a:ext uri="{FF2B5EF4-FFF2-40B4-BE49-F238E27FC236}">
              <a16:creationId xmlns:a16="http://schemas.microsoft.com/office/drawing/2014/main" id="{1B7A8970-897D-45CA-B904-68E7A8F1D4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6" name="Picture 1475" descr="http://www.esourcecanada.com/images/spacer.gif">
          <a:extLst>
            <a:ext uri="{FF2B5EF4-FFF2-40B4-BE49-F238E27FC236}">
              <a16:creationId xmlns:a16="http://schemas.microsoft.com/office/drawing/2014/main" id="{B49AB849-9039-4B90-B709-60E8E8362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7" name="Picture 1476" descr="http://www.esourcecanada.com/images/spacer.gif">
          <a:extLst>
            <a:ext uri="{FF2B5EF4-FFF2-40B4-BE49-F238E27FC236}">
              <a16:creationId xmlns:a16="http://schemas.microsoft.com/office/drawing/2014/main" id="{22FF3ED7-036E-421E-9359-9F4DE5BF69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8" name="Picture 1477" descr="http://www.esourcecanada.com/images/spacer.gif">
          <a:extLst>
            <a:ext uri="{FF2B5EF4-FFF2-40B4-BE49-F238E27FC236}">
              <a16:creationId xmlns:a16="http://schemas.microsoft.com/office/drawing/2014/main" id="{B12B2AB9-4FE9-49B1-AB95-BFF734CD41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9" name="Picture 1478" descr="http://www.esourcecanada.com/images/spacer.gif">
          <a:extLst>
            <a:ext uri="{FF2B5EF4-FFF2-40B4-BE49-F238E27FC236}">
              <a16:creationId xmlns:a16="http://schemas.microsoft.com/office/drawing/2014/main" id="{AF655BF5-FCDF-4200-9EF7-4229E9C678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0" name="Picture 1479" descr="http://www.esourcecanada.com/images/spacer.gif">
          <a:extLst>
            <a:ext uri="{FF2B5EF4-FFF2-40B4-BE49-F238E27FC236}">
              <a16:creationId xmlns:a16="http://schemas.microsoft.com/office/drawing/2014/main" id="{A7023D3B-9878-4679-8A2A-A87E4E7F3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1" name="Picture 1480" descr="http://www.esourcecanada.com/images/spacer.gif">
          <a:extLst>
            <a:ext uri="{FF2B5EF4-FFF2-40B4-BE49-F238E27FC236}">
              <a16:creationId xmlns:a16="http://schemas.microsoft.com/office/drawing/2014/main" id="{B699220C-793D-481D-9D29-93C01F36E8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2" name="Picture 1481" descr="http://www.esourcecanada.com/images/spacer.gif">
          <a:extLst>
            <a:ext uri="{FF2B5EF4-FFF2-40B4-BE49-F238E27FC236}">
              <a16:creationId xmlns:a16="http://schemas.microsoft.com/office/drawing/2014/main" id="{E0C641C3-85B0-40A2-82E5-53201AD98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3" name="Picture 1482" descr="http://www.esourcecanada.com/images/spacer.gif">
          <a:extLst>
            <a:ext uri="{FF2B5EF4-FFF2-40B4-BE49-F238E27FC236}">
              <a16:creationId xmlns:a16="http://schemas.microsoft.com/office/drawing/2014/main" id="{1BC47795-0C40-414C-B4FA-0B2E8CD0E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4" name="Picture 1483" descr="http://www.esourcecanada.com/images/spacer.gif">
          <a:extLst>
            <a:ext uri="{FF2B5EF4-FFF2-40B4-BE49-F238E27FC236}">
              <a16:creationId xmlns:a16="http://schemas.microsoft.com/office/drawing/2014/main" id="{32D038DB-AAF7-4252-BDDF-099C30B4C1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5" name="Picture 1484" descr="http://www.esourcecanada.com/images/spacer.gif">
          <a:extLst>
            <a:ext uri="{FF2B5EF4-FFF2-40B4-BE49-F238E27FC236}">
              <a16:creationId xmlns:a16="http://schemas.microsoft.com/office/drawing/2014/main" id="{97AB4722-853E-4AE5-A82A-17FDD2BF00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6" name="Picture 1485" descr="http://www.esourcecanada.com/images/spacer.gif">
          <a:extLst>
            <a:ext uri="{FF2B5EF4-FFF2-40B4-BE49-F238E27FC236}">
              <a16:creationId xmlns:a16="http://schemas.microsoft.com/office/drawing/2014/main" id="{D0BED2E5-7B21-4828-9BDD-78E19B4137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7" name="Picture 1486" descr="http://www.esourcecanada.com/images/spacer.gif">
          <a:extLst>
            <a:ext uri="{FF2B5EF4-FFF2-40B4-BE49-F238E27FC236}">
              <a16:creationId xmlns:a16="http://schemas.microsoft.com/office/drawing/2014/main" id="{604F44CC-8FFE-4E29-AF2D-F1D0F665F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8" name="Picture 1487" descr="http://www.esourcecanada.com/images/spacer.gif">
          <a:extLst>
            <a:ext uri="{FF2B5EF4-FFF2-40B4-BE49-F238E27FC236}">
              <a16:creationId xmlns:a16="http://schemas.microsoft.com/office/drawing/2014/main" id="{839EDD40-05BA-4A4E-BCE5-61622C2AC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9" name="Picture 1488" descr="http://www.esourcecanada.com/images/spacer.gif">
          <a:extLst>
            <a:ext uri="{FF2B5EF4-FFF2-40B4-BE49-F238E27FC236}">
              <a16:creationId xmlns:a16="http://schemas.microsoft.com/office/drawing/2014/main" id="{166E90CE-58F8-45E6-8767-2C8F20AED9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0" name="Picture 1489" descr="http://www.esourcecanada.com/images/spacer.gif">
          <a:extLst>
            <a:ext uri="{FF2B5EF4-FFF2-40B4-BE49-F238E27FC236}">
              <a16:creationId xmlns:a16="http://schemas.microsoft.com/office/drawing/2014/main" id="{0A8DC1B7-D583-4BB1-81A8-BC6E482F6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1" name="Picture 1490" descr="http://www.esourcecanada.com/images/spacer.gif">
          <a:extLst>
            <a:ext uri="{FF2B5EF4-FFF2-40B4-BE49-F238E27FC236}">
              <a16:creationId xmlns:a16="http://schemas.microsoft.com/office/drawing/2014/main" id="{32BC4BB0-DF6E-4446-BC90-EF96985711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2" name="Picture 1491" descr="http://www.esourcecanada.com/images/spacer.gif">
          <a:extLst>
            <a:ext uri="{FF2B5EF4-FFF2-40B4-BE49-F238E27FC236}">
              <a16:creationId xmlns:a16="http://schemas.microsoft.com/office/drawing/2014/main" id="{02EF85EF-8692-4A91-8DA6-194F9D0296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3" name="Picture 1492" descr="http://www.esourcecanada.com/images/spacer.gif">
          <a:extLst>
            <a:ext uri="{FF2B5EF4-FFF2-40B4-BE49-F238E27FC236}">
              <a16:creationId xmlns:a16="http://schemas.microsoft.com/office/drawing/2014/main" id="{814FBAC4-89FC-4655-9D59-17D14A64E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4" name="Picture 1493" descr="http://www.esourcecanada.com/images/spacer.gif">
          <a:extLst>
            <a:ext uri="{FF2B5EF4-FFF2-40B4-BE49-F238E27FC236}">
              <a16:creationId xmlns:a16="http://schemas.microsoft.com/office/drawing/2014/main" id="{B855946F-41F3-4B0A-8CA7-607FC1015D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5" name="Picture 1494" descr="http://www.esourcecanada.com/images/spacer.gif">
          <a:extLst>
            <a:ext uri="{FF2B5EF4-FFF2-40B4-BE49-F238E27FC236}">
              <a16:creationId xmlns:a16="http://schemas.microsoft.com/office/drawing/2014/main" id="{D336CF27-540C-4656-8A32-66A8EF802D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6" name="Picture 1495" descr="http://www.esourcecanada.com/images/spacer.gif">
          <a:extLst>
            <a:ext uri="{FF2B5EF4-FFF2-40B4-BE49-F238E27FC236}">
              <a16:creationId xmlns:a16="http://schemas.microsoft.com/office/drawing/2014/main" id="{888D5FD2-B51D-4D99-B1E4-F9FD0F6EC0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7" name="Picture 1496" descr="http://www.esourcecanada.com/images/spacer.gif">
          <a:extLst>
            <a:ext uri="{FF2B5EF4-FFF2-40B4-BE49-F238E27FC236}">
              <a16:creationId xmlns:a16="http://schemas.microsoft.com/office/drawing/2014/main" id="{3A37E02A-953C-472E-91FB-81028A2DA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8" name="Picture 1497" descr="http://www.esourcecanada.com/images/spacer.gif">
          <a:extLst>
            <a:ext uri="{FF2B5EF4-FFF2-40B4-BE49-F238E27FC236}">
              <a16:creationId xmlns:a16="http://schemas.microsoft.com/office/drawing/2014/main" id="{B678E8DD-BE50-43FF-86B2-DD3AFFC19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9" name="Picture 1498" descr="http://www.esourcecanada.com/images/spacer.gif">
          <a:extLst>
            <a:ext uri="{FF2B5EF4-FFF2-40B4-BE49-F238E27FC236}">
              <a16:creationId xmlns:a16="http://schemas.microsoft.com/office/drawing/2014/main" id="{E2CD68CD-1102-46E0-AF2A-DC569C0C6E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00" name="Picture 1499" descr="http://www.esourcecanada.com/images/spacer.gif">
          <a:extLst>
            <a:ext uri="{FF2B5EF4-FFF2-40B4-BE49-F238E27FC236}">
              <a16:creationId xmlns:a16="http://schemas.microsoft.com/office/drawing/2014/main" id="{FD8F3FF1-8527-4E5A-96BF-1861DF291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01" name="Picture 1500" descr="http://www.esourcecanada.com/images/spacer.gif">
          <a:extLst>
            <a:ext uri="{FF2B5EF4-FFF2-40B4-BE49-F238E27FC236}">
              <a16:creationId xmlns:a16="http://schemas.microsoft.com/office/drawing/2014/main" id="{71D68A3F-4C3F-4410-A824-D46D654FFC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502" name="Picture 1501" descr="http://www.esourcecanada.com/images/spacer.gif">
          <a:extLst>
            <a:ext uri="{FF2B5EF4-FFF2-40B4-BE49-F238E27FC236}">
              <a16:creationId xmlns:a16="http://schemas.microsoft.com/office/drawing/2014/main" id="{F52FDDEC-4F16-43B2-8367-6EFC2879B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503" name="Picture 1502" descr="http://www.esourcecanada.com/images/spacer.gif">
          <a:extLst>
            <a:ext uri="{FF2B5EF4-FFF2-40B4-BE49-F238E27FC236}">
              <a16:creationId xmlns:a16="http://schemas.microsoft.com/office/drawing/2014/main" id="{D8AAF163-24E4-4C30-B78D-6A989F88B7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1504" name="Picture 1503" descr="http://www.esourcecanada.com/images/spacer.gif">
          <a:extLst>
            <a:ext uri="{FF2B5EF4-FFF2-40B4-BE49-F238E27FC236}">
              <a16:creationId xmlns:a16="http://schemas.microsoft.com/office/drawing/2014/main" id="{E15F52B0-A0EC-450E-A220-E208CA6C83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505" name="Picture 1504" descr="http://www.esourcecanada.com/images/spacer.gif">
          <a:extLst>
            <a:ext uri="{FF2B5EF4-FFF2-40B4-BE49-F238E27FC236}">
              <a16:creationId xmlns:a16="http://schemas.microsoft.com/office/drawing/2014/main" id="{7EFDB14F-0F82-41B4-AB2C-31A4D26CD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1506" name="Picture 1505" descr="http://www.esourcecanada.com/images/spacer.gif">
          <a:extLst>
            <a:ext uri="{FF2B5EF4-FFF2-40B4-BE49-F238E27FC236}">
              <a16:creationId xmlns:a16="http://schemas.microsoft.com/office/drawing/2014/main" id="{544340AC-B9A1-425A-8899-F829A6F823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507" name="Picture 1506" descr="http://www.esourcecanada.com/images/spacer.gif">
          <a:extLst>
            <a:ext uri="{FF2B5EF4-FFF2-40B4-BE49-F238E27FC236}">
              <a16:creationId xmlns:a16="http://schemas.microsoft.com/office/drawing/2014/main" id="{85431D5F-7D7D-49BE-89DA-4B31D8EEC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508" name="Picture 1507" descr="http://www.esourcecanada.com/images/spacer.gif">
          <a:extLst>
            <a:ext uri="{FF2B5EF4-FFF2-40B4-BE49-F238E27FC236}">
              <a16:creationId xmlns:a16="http://schemas.microsoft.com/office/drawing/2014/main" id="{36E08F91-5C1B-43D0-B6C7-71C2B6CED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1509" name="Picture 1508" descr="http://www.esourcecanada.com/images/spacer.gif">
          <a:extLst>
            <a:ext uri="{FF2B5EF4-FFF2-40B4-BE49-F238E27FC236}">
              <a16:creationId xmlns:a16="http://schemas.microsoft.com/office/drawing/2014/main" id="{45BD54C8-11F3-4E21-9F95-D20CCD79B6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510" name="Picture 1509" descr="http://www.esourcecanada.com/images/spacer.gif">
          <a:extLst>
            <a:ext uri="{FF2B5EF4-FFF2-40B4-BE49-F238E27FC236}">
              <a16:creationId xmlns:a16="http://schemas.microsoft.com/office/drawing/2014/main" id="{FC050249-BF25-4329-8BE1-00ABF1AED2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1511" name="Picture 1510" descr="http://www.esourcecanada.com/images/spacer.gif">
          <a:extLst>
            <a:ext uri="{FF2B5EF4-FFF2-40B4-BE49-F238E27FC236}">
              <a16:creationId xmlns:a16="http://schemas.microsoft.com/office/drawing/2014/main" id="{5F2F1B42-C136-4E44-B3E6-534FB93F12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512" name="Picture 1511" descr="http://www.esourcecanada.com/images/spacer.gif">
          <a:extLst>
            <a:ext uri="{FF2B5EF4-FFF2-40B4-BE49-F238E27FC236}">
              <a16:creationId xmlns:a16="http://schemas.microsoft.com/office/drawing/2014/main" id="{FB774F71-26D3-43F2-B50B-9CE2321365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13" name="Picture 1512" descr="http://www.esourcecanada.com/images/spacer.gif">
          <a:extLst>
            <a:ext uri="{FF2B5EF4-FFF2-40B4-BE49-F238E27FC236}">
              <a16:creationId xmlns:a16="http://schemas.microsoft.com/office/drawing/2014/main" id="{348A9F62-03EB-49BA-97EE-E5481367F7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514" name="Picture 1513" descr="http://www.esourcecanada.com/images/spacer.gif">
          <a:extLst>
            <a:ext uri="{FF2B5EF4-FFF2-40B4-BE49-F238E27FC236}">
              <a16:creationId xmlns:a16="http://schemas.microsoft.com/office/drawing/2014/main" id="{6E206DE4-57EB-4169-AD35-F56AD88E05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15" name="Picture 1514" descr="http://www.esourcecanada.com/images/spacer.gif">
          <a:extLst>
            <a:ext uri="{FF2B5EF4-FFF2-40B4-BE49-F238E27FC236}">
              <a16:creationId xmlns:a16="http://schemas.microsoft.com/office/drawing/2014/main" id="{1579D5E1-1705-4ABA-A53B-390119998E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16" name="Picture 1515" descr="http://www.esourcecanada.com/images/spacer.gif">
          <a:extLst>
            <a:ext uri="{FF2B5EF4-FFF2-40B4-BE49-F238E27FC236}">
              <a16:creationId xmlns:a16="http://schemas.microsoft.com/office/drawing/2014/main" id="{73DF6CDB-DF54-4F91-8162-E7391765C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17" name="Picture 1516" descr="http://www.esourcecanada.com/images/spacer.gif">
          <a:extLst>
            <a:ext uri="{FF2B5EF4-FFF2-40B4-BE49-F238E27FC236}">
              <a16:creationId xmlns:a16="http://schemas.microsoft.com/office/drawing/2014/main" id="{88372640-2FAE-460B-AC36-CFE7B4B4A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18" name="Picture 1517" descr="http://www.esourcecanada.com/images/spacer.gif">
          <a:extLst>
            <a:ext uri="{FF2B5EF4-FFF2-40B4-BE49-F238E27FC236}">
              <a16:creationId xmlns:a16="http://schemas.microsoft.com/office/drawing/2014/main" id="{19967285-1789-4902-AFA9-13E5A6ABE2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19" name="Picture 1518" descr="http://www.esourcecanada.com/images/spacer.gif">
          <a:extLst>
            <a:ext uri="{FF2B5EF4-FFF2-40B4-BE49-F238E27FC236}">
              <a16:creationId xmlns:a16="http://schemas.microsoft.com/office/drawing/2014/main" id="{42E4BB4F-DCFB-4AE4-AFBD-F4DFBB19B7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0" name="Picture 1519" descr="http://www.esourcecanada.com/images/spacer.gif">
          <a:extLst>
            <a:ext uri="{FF2B5EF4-FFF2-40B4-BE49-F238E27FC236}">
              <a16:creationId xmlns:a16="http://schemas.microsoft.com/office/drawing/2014/main" id="{2C65503B-ACD8-45AD-93A2-E16BF86771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1" name="Picture 1520" descr="http://www.esourcecanada.com/images/spacer.gif">
          <a:extLst>
            <a:ext uri="{FF2B5EF4-FFF2-40B4-BE49-F238E27FC236}">
              <a16:creationId xmlns:a16="http://schemas.microsoft.com/office/drawing/2014/main" id="{B934432C-5F17-48FD-8468-24DFA9724F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2" name="Picture 1521" descr="http://www.esourcecanada.com/images/spacer.gif">
          <a:extLst>
            <a:ext uri="{FF2B5EF4-FFF2-40B4-BE49-F238E27FC236}">
              <a16:creationId xmlns:a16="http://schemas.microsoft.com/office/drawing/2014/main" id="{BBEC3A06-4FE4-44B5-8DB3-9C7C03B57F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3" name="Picture 1522" descr="http://www.esourcecanada.com/images/spacer.gif">
          <a:extLst>
            <a:ext uri="{FF2B5EF4-FFF2-40B4-BE49-F238E27FC236}">
              <a16:creationId xmlns:a16="http://schemas.microsoft.com/office/drawing/2014/main" id="{F1F64913-BB2E-464E-8717-F1E3576FDE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4" name="Picture 1523" descr="http://www.esourcecanada.com/images/spacer.gif">
          <a:extLst>
            <a:ext uri="{FF2B5EF4-FFF2-40B4-BE49-F238E27FC236}">
              <a16:creationId xmlns:a16="http://schemas.microsoft.com/office/drawing/2014/main" id="{60CBE17B-DAF0-4DAF-BFC0-4232729AB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5" name="Picture 1524" descr="http://www.esourcecanada.com/images/spacer.gif">
          <a:extLst>
            <a:ext uri="{FF2B5EF4-FFF2-40B4-BE49-F238E27FC236}">
              <a16:creationId xmlns:a16="http://schemas.microsoft.com/office/drawing/2014/main" id="{4B91AA7A-FD44-4EA5-870C-A407FCB744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6" name="Picture 1525" descr="http://www.esourcecanada.com/images/spacer.gif">
          <a:extLst>
            <a:ext uri="{FF2B5EF4-FFF2-40B4-BE49-F238E27FC236}">
              <a16:creationId xmlns:a16="http://schemas.microsoft.com/office/drawing/2014/main" id="{4C76135D-E553-4CDC-A952-BA2527EE3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7" name="Picture 1526" descr="http://www.esourcecanada.com/images/spacer.gif">
          <a:extLst>
            <a:ext uri="{FF2B5EF4-FFF2-40B4-BE49-F238E27FC236}">
              <a16:creationId xmlns:a16="http://schemas.microsoft.com/office/drawing/2014/main" id="{80D7EA7B-DEB9-48E0-BFCB-6803793157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8" name="Picture 1527" descr="http://www.esourcecanada.com/images/spacer.gif">
          <a:extLst>
            <a:ext uri="{FF2B5EF4-FFF2-40B4-BE49-F238E27FC236}">
              <a16:creationId xmlns:a16="http://schemas.microsoft.com/office/drawing/2014/main" id="{26167F58-37C2-4980-A79B-F8DA4BF8D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9" name="Picture 1528" descr="http://www.esourcecanada.com/images/spacer.gif">
          <a:extLst>
            <a:ext uri="{FF2B5EF4-FFF2-40B4-BE49-F238E27FC236}">
              <a16:creationId xmlns:a16="http://schemas.microsoft.com/office/drawing/2014/main" id="{4693AA56-0D0D-4E0A-B070-F53F3A4306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0" name="Picture 1529" descr="http://www.esourcecanada.com/images/spacer.gif">
          <a:extLst>
            <a:ext uri="{FF2B5EF4-FFF2-40B4-BE49-F238E27FC236}">
              <a16:creationId xmlns:a16="http://schemas.microsoft.com/office/drawing/2014/main" id="{1F84E3B1-72D9-44A0-8372-495FCAA015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1" name="Picture 1530" descr="http://www.esourcecanada.com/images/spacer.gif">
          <a:extLst>
            <a:ext uri="{FF2B5EF4-FFF2-40B4-BE49-F238E27FC236}">
              <a16:creationId xmlns:a16="http://schemas.microsoft.com/office/drawing/2014/main" id="{540F812C-961F-47A7-8DFE-03F3F4739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2" name="Picture 1531" descr="http://www.esourcecanada.com/images/spacer.gif">
          <a:extLst>
            <a:ext uri="{FF2B5EF4-FFF2-40B4-BE49-F238E27FC236}">
              <a16:creationId xmlns:a16="http://schemas.microsoft.com/office/drawing/2014/main" id="{F2BA9193-F68E-4FAD-B21A-214E4DE41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3" name="Picture 1532" descr="http://www.esourcecanada.com/images/spacer.gif">
          <a:extLst>
            <a:ext uri="{FF2B5EF4-FFF2-40B4-BE49-F238E27FC236}">
              <a16:creationId xmlns:a16="http://schemas.microsoft.com/office/drawing/2014/main" id="{1AFAD3E5-C91E-4AE8-A29F-A8688F4CC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4" name="Picture 1533" descr="http://www.esourcecanada.com/images/spacer.gif">
          <a:extLst>
            <a:ext uri="{FF2B5EF4-FFF2-40B4-BE49-F238E27FC236}">
              <a16:creationId xmlns:a16="http://schemas.microsoft.com/office/drawing/2014/main" id="{F12A5020-82DE-4EE5-8EE8-F68C975456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5" name="Picture 1534" descr="http://www.esourcecanada.com/images/spacer.gif">
          <a:extLst>
            <a:ext uri="{FF2B5EF4-FFF2-40B4-BE49-F238E27FC236}">
              <a16:creationId xmlns:a16="http://schemas.microsoft.com/office/drawing/2014/main" id="{083BCF4B-ABBD-473C-8581-C826CAE298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6" name="Picture 1535" descr="http://www.esourcecanada.com/images/spacer.gif">
          <a:extLst>
            <a:ext uri="{FF2B5EF4-FFF2-40B4-BE49-F238E27FC236}">
              <a16:creationId xmlns:a16="http://schemas.microsoft.com/office/drawing/2014/main" id="{407B8D1C-48C9-4F87-9369-6235A2323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7" name="Picture 1536" descr="http://www.esourcecanada.com/images/spacer.gif">
          <a:extLst>
            <a:ext uri="{FF2B5EF4-FFF2-40B4-BE49-F238E27FC236}">
              <a16:creationId xmlns:a16="http://schemas.microsoft.com/office/drawing/2014/main" id="{47C3ABEB-7BCC-465D-8CCC-6B42B9AFF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8" name="Picture 1537" descr="http://www.esourcecanada.com/images/spacer.gif">
          <a:extLst>
            <a:ext uri="{FF2B5EF4-FFF2-40B4-BE49-F238E27FC236}">
              <a16:creationId xmlns:a16="http://schemas.microsoft.com/office/drawing/2014/main" id="{D010185D-0EC4-4EA2-966C-F8B696744E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9" name="Picture 1538" descr="http://www.esourcecanada.com/images/spacer.gif">
          <a:extLst>
            <a:ext uri="{FF2B5EF4-FFF2-40B4-BE49-F238E27FC236}">
              <a16:creationId xmlns:a16="http://schemas.microsoft.com/office/drawing/2014/main" id="{B9D8E98F-CED9-43C8-816A-C57E4DBBDA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0" name="Picture 1539" descr="http://www.esourcecanada.com/images/spacer.gif">
          <a:extLst>
            <a:ext uri="{FF2B5EF4-FFF2-40B4-BE49-F238E27FC236}">
              <a16:creationId xmlns:a16="http://schemas.microsoft.com/office/drawing/2014/main" id="{9EA1899B-F00E-439B-B439-805929890C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1" name="Picture 1540" descr="http://www.esourcecanada.com/images/spacer.gif">
          <a:extLst>
            <a:ext uri="{FF2B5EF4-FFF2-40B4-BE49-F238E27FC236}">
              <a16:creationId xmlns:a16="http://schemas.microsoft.com/office/drawing/2014/main" id="{03E7337C-9B2D-4D67-9B29-D3E4AE509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2" name="Picture 1541" descr="http://www.esourcecanada.com/images/spacer.gif">
          <a:extLst>
            <a:ext uri="{FF2B5EF4-FFF2-40B4-BE49-F238E27FC236}">
              <a16:creationId xmlns:a16="http://schemas.microsoft.com/office/drawing/2014/main" id="{22E6CE04-3A7E-497D-AC78-D19BD71BD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3" name="Picture 1542" descr="http://www.esourcecanada.com/images/spacer.gif">
          <a:extLst>
            <a:ext uri="{FF2B5EF4-FFF2-40B4-BE49-F238E27FC236}">
              <a16:creationId xmlns:a16="http://schemas.microsoft.com/office/drawing/2014/main" id="{74E5E2D2-2870-4558-BF8E-2D393CD3B7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4" name="Picture 1543" descr="http://www.esourcecanada.com/images/spacer.gif">
          <a:extLst>
            <a:ext uri="{FF2B5EF4-FFF2-40B4-BE49-F238E27FC236}">
              <a16:creationId xmlns:a16="http://schemas.microsoft.com/office/drawing/2014/main" id="{E0EEC911-B22C-453D-AC27-422C4F22A1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5" name="Picture 1544" descr="http://www.esourcecanada.com/images/spacer.gif">
          <a:extLst>
            <a:ext uri="{FF2B5EF4-FFF2-40B4-BE49-F238E27FC236}">
              <a16:creationId xmlns:a16="http://schemas.microsoft.com/office/drawing/2014/main" id="{4FE0EDAA-B092-447E-8254-B5BC689F6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6" name="Picture 1545" descr="http://www.esourcecanada.com/images/spacer.gif">
          <a:extLst>
            <a:ext uri="{FF2B5EF4-FFF2-40B4-BE49-F238E27FC236}">
              <a16:creationId xmlns:a16="http://schemas.microsoft.com/office/drawing/2014/main" id="{80F5EE23-5F9D-46C5-B212-EBE7E1BBE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7" name="Picture 1546" descr="http://www.esourcecanada.com/images/spacer.gif">
          <a:extLst>
            <a:ext uri="{FF2B5EF4-FFF2-40B4-BE49-F238E27FC236}">
              <a16:creationId xmlns:a16="http://schemas.microsoft.com/office/drawing/2014/main" id="{C2FEE5B9-EB5B-4237-9DDB-81DE30564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8" name="Picture 1547" descr="http://www.esourcecanada.com/images/spacer.gif">
          <a:extLst>
            <a:ext uri="{FF2B5EF4-FFF2-40B4-BE49-F238E27FC236}">
              <a16:creationId xmlns:a16="http://schemas.microsoft.com/office/drawing/2014/main" id="{F0269D92-9A07-4E83-B955-E0C5153724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9" name="Picture 1548" descr="http://www.esourcecanada.com/images/spacer.gif">
          <a:extLst>
            <a:ext uri="{FF2B5EF4-FFF2-40B4-BE49-F238E27FC236}">
              <a16:creationId xmlns:a16="http://schemas.microsoft.com/office/drawing/2014/main" id="{46E15C1F-95DB-4BE6-A0CD-808A830DD1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50" name="Picture 1549" descr="http://www.esourcecanada.com/images/spacer.gif">
          <a:extLst>
            <a:ext uri="{FF2B5EF4-FFF2-40B4-BE49-F238E27FC236}">
              <a16:creationId xmlns:a16="http://schemas.microsoft.com/office/drawing/2014/main" id="{F480A484-E221-45A4-AA4D-3A8BC5506B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51" name="Picture 1550" descr="http://www.esourcecanada.com/images/spacer.gif">
          <a:extLst>
            <a:ext uri="{FF2B5EF4-FFF2-40B4-BE49-F238E27FC236}">
              <a16:creationId xmlns:a16="http://schemas.microsoft.com/office/drawing/2014/main" id="{16CA8FB6-9354-4909-9130-236A180CC3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52" name="Picture 1551" descr="http://www.esourcecanada.com/images/spacer.gif">
          <a:extLst>
            <a:ext uri="{FF2B5EF4-FFF2-40B4-BE49-F238E27FC236}">
              <a16:creationId xmlns:a16="http://schemas.microsoft.com/office/drawing/2014/main" id="{FB9F9DB7-69A7-4BB0-BED6-C87402A2F8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53" name="Picture 1552" descr="http://www.esourcecanada.com/images/spacer.gif">
          <a:extLst>
            <a:ext uri="{FF2B5EF4-FFF2-40B4-BE49-F238E27FC236}">
              <a16:creationId xmlns:a16="http://schemas.microsoft.com/office/drawing/2014/main" id="{F0939433-1275-4987-BEDA-E43FEB2C4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54" name="Picture 1553" descr="http://www.esourcecanada.com/images/spacer.gif">
          <a:extLst>
            <a:ext uri="{FF2B5EF4-FFF2-40B4-BE49-F238E27FC236}">
              <a16:creationId xmlns:a16="http://schemas.microsoft.com/office/drawing/2014/main" id="{8DDA1CCE-FF3C-4EA2-B602-29D711BC7C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55" name="Picture 1554" descr="http://www.esourcecanada.com/images/spacer.gif">
          <a:extLst>
            <a:ext uri="{FF2B5EF4-FFF2-40B4-BE49-F238E27FC236}">
              <a16:creationId xmlns:a16="http://schemas.microsoft.com/office/drawing/2014/main" id="{17919A41-241B-4811-B752-8CCB4E005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556" name="Picture 1555" descr="http://www.esourcecanada.com/images/spacer.gif">
          <a:extLst>
            <a:ext uri="{FF2B5EF4-FFF2-40B4-BE49-F238E27FC236}">
              <a16:creationId xmlns:a16="http://schemas.microsoft.com/office/drawing/2014/main" id="{49381B38-C185-4F9C-BB8D-43312A0FAC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557" name="Picture 1556" descr="http://www.esourcecanada.com/images/spacer.gif">
          <a:extLst>
            <a:ext uri="{FF2B5EF4-FFF2-40B4-BE49-F238E27FC236}">
              <a16:creationId xmlns:a16="http://schemas.microsoft.com/office/drawing/2014/main" id="{53701E0F-D504-4E8E-B29E-BC04F78512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1558" name="Picture 1557" descr="http://www.esourcecanada.com/images/spacer.gif">
          <a:extLst>
            <a:ext uri="{FF2B5EF4-FFF2-40B4-BE49-F238E27FC236}">
              <a16:creationId xmlns:a16="http://schemas.microsoft.com/office/drawing/2014/main" id="{58C7FDA6-D7FB-4065-883A-37D4DFE865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559" name="Picture 1558" descr="http://www.esourcecanada.com/images/spacer.gif">
          <a:extLst>
            <a:ext uri="{FF2B5EF4-FFF2-40B4-BE49-F238E27FC236}">
              <a16:creationId xmlns:a16="http://schemas.microsoft.com/office/drawing/2014/main" id="{D8DCEC29-B80B-42C9-8CCD-C763712B69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1560" name="Picture 1559" descr="http://www.esourcecanada.com/images/spacer.gif">
          <a:extLst>
            <a:ext uri="{FF2B5EF4-FFF2-40B4-BE49-F238E27FC236}">
              <a16:creationId xmlns:a16="http://schemas.microsoft.com/office/drawing/2014/main" id="{9C7DCF9E-8C18-416B-B35F-7CE6358E3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561" name="Picture 1560" descr="http://www.esourcecanada.com/images/spacer.gif">
          <a:extLst>
            <a:ext uri="{FF2B5EF4-FFF2-40B4-BE49-F238E27FC236}">
              <a16:creationId xmlns:a16="http://schemas.microsoft.com/office/drawing/2014/main" id="{CF7CF1AE-C133-4755-AF8A-E80082DE5E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562" name="Picture 1561" descr="http://www.esourcecanada.com/images/spacer.gif">
          <a:extLst>
            <a:ext uri="{FF2B5EF4-FFF2-40B4-BE49-F238E27FC236}">
              <a16:creationId xmlns:a16="http://schemas.microsoft.com/office/drawing/2014/main" id="{9714128E-19B6-4CD6-94B7-CD3C8309E9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1563" name="Picture 1562" descr="http://www.esourcecanada.com/images/spacer.gif">
          <a:extLst>
            <a:ext uri="{FF2B5EF4-FFF2-40B4-BE49-F238E27FC236}">
              <a16:creationId xmlns:a16="http://schemas.microsoft.com/office/drawing/2014/main" id="{63DC4DB2-36F6-4F8A-9AA6-212223EA7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564" name="Picture 1563" descr="http://www.esourcecanada.com/images/spacer.gif">
          <a:extLst>
            <a:ext uri="{FF2B5EF4-FFF2-40B4-BE49-F238E27FC236}">
              <a16:creationId xmlns:a16="http://schemas.microsoft.com/office/drawing/2014/main" id="{CCBC2490-9052-4CAF-B6C2-4722D1C64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1565" name="Picture 1564" descr="http://www.esourcecanada.com/images/spacer.gif">
          <a:extLst>
            <a:ext uri="{FF2B5EF4-FFF2-40B4-BE49-F238E27FC236}">
              <a16:creationId xmlns:a16="http://schemas.microsoft.com/office/drawing/2014/main" id="{76B39B96-FDE7-414E-B70A-17F2F33FD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566" name="Picture 1565" descr="http://www.esourcecanada.com/images/spacer.gif">
          <a:extLst>
            <a:ext uri="{FF2B5EF4-FFF2-40B4-BE49-F238E27FC236}">
              <a16:creationId xmlns:a16="http://schemas.microsoft.com/office/drawing/2014/main" id="{E1366349-9019-4872-A778-1FD0A9E75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67" name="Picture 1566" descr="http://www.esourcecanada.com/images/spacer.gif">
          <a:extLst>
            <a:ext uri="{FF2B5EF4-FFF2-40B4-BE49-F238E27FC236}">
              <a16:creationId xmlns:a16="http://schemas.microsoft.com/office/drawing/2014/main" id="{CB149108-6247-4E87-8817-0BAC18CEEE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568" name="Picture 1567" descr="http://www.esourcecanada.com/images/spacer.gif">
          <a:extLst>
            <a:ext uri="{FF2B5EF4-FFF2-40B4-BE49-F238E27FC236}">
              <a16:creationId xmlns:a16="http://schemas.microsoft.com/office/drawing/2014/main" id="{0C609E03-29A6-4062-8551-630AF5A4C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69" name="Picture 1568" descr="http://www.esourcecanada.com/images/spacer.gif">
          <a:extLst>
            <a:ext uri="{FF2B5EF4-FFF2-40B4-BE49-F238E27FC236}">
              <a16:creationId xmlns:a16="http://schemas.microsoft.com/office/drawing/2014/main" id="{8A8CF3C8-3524-4ADB-82B2-C16C1D320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0" name="Picture 1569" descr="http://www.esourcecanada.com/images/spacer.gif">
          <a:extLst>
            <a:ext uri="{FF2B5EF4-FFF2-40B4-BE49-F238E27FC236}">
              <a16:creationId xmlns:a16="http://schemas.microsoft.com/office/drawing/2014/main" id="{F248FF44-5055-4984-A325-AC074E7872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1" name="Picture 1570" descr="http://www.esourcecanada.com/images/spacer.gif">
          <a:extLst>
            <a:ext uri="{FF2B5EF4-FFF2-40B4-BE49-F238E27FC236}">
              <a16:creationId xmlns:a16="http://schemas.microsoft.com/office/drawing/2014/main" id="{0DB6525C-4F8D-4391-A4C5-F2A0E41CAC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2" name="Picture 1571" descr="http://www.esourcecanada.com/images/spacer.gif">
          <a:extLst>
            <a:ext uri="{FF2B5EF4-FFF2-40B4-BE49-F238E27FC236}">
              <a16:creationId xmlns:a16="http://schemas.microsoft.com/office/drawing/2014/main" id="{132C566E-D99D-45AF-B307-6980AC639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3" name="Picture 1572" descr="http://www.esourcecanada.com/images/spacer.gif">
          <a:extLst>
            <a:ext uri="{FF2B5EF4-FFF2-40B4-BE49-F238E27FC236}">
              <a16:creationId xmlns:a16="http://schemas.microsoft.com/office/drawing/2014/main" id="{A39AEDAF-38CA-446C-A750-AD018A8547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4" name="Picture 1573" descr="http://www.esourcecanada.com/images/spacer.gif">
          <a:extLst>
            <a:ext uri="{FF2B5EF4-FFF2-40B4-BE49-F238E27FC236}">
              <a16:creationId xmlns:a16="http://schemas.microsoft.com/office/drawing/2014/main" id="{707C3DD7-A98E-45B2-8F2D-272912D3B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5" name="Picture 1574" descr="http://www.esourcecanada.com/images/spacer.gif">
          <a:extLst>
            <a:ext uri="{FF2B5EF4-FFF2-40B4-BE49-F238E27FC236}">
              <a16:creationId xmlns:a16="http://schemas.microsoft.com/office/drawing/2014/main" id="{78A406C4-CED1-4063-8BF5-13AB14D069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6" name="Picture 1575" descr="http://www.esourcecanada.com/images/spacer.gif">
          <a:extLst>
            <a:ext uri="{FF2B5EF4-FFF2-40B4-BE49-F238E27FC236}">
              <a16:creationId xmlns:a16="http://schemas.microsoft.com/office/drawing/2014/main" id="{D948ADE6-08B2-4B0A-AA8A-9AE01281E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7" name="Picture 1576" descr="http://www.esourcecanada.com/images/spacer.gif">
          <a:extLst>
            <a:ext uri="{FF2B5EF4-FFF2-40B4-BE49-F238E27FC236}">
              <a16:creationId xmlns:a16="http://schemas.microsoft.com/office/drawing/2014/main" id="{0EA23428-9459-4CFC-A120-80500EAEF6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8" name="Picture 1577" descr="http://www.esourcecanada.com/images/spacer.gif">
          <a:extLst>
            <a:ext uri="{FF2B5EF4-FFF2-40B4-BE49-F238E27FC236}">
              <a16:creationId xmlns:a16="http://schemas.microsoft.com/office/drawing/2014/main" id="{37551ABF-7823-4130-AC11-07E6B4BDD3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9" name="Picture 1578" descr="http://www.esourcecanada.com/images/spacer.gif">
          <a:extLst>
            <a:ext uri="{FF2B5EF4-FFF2-40B4-BE49-F238E27FC236}">
              <a16:creationId xmlns:a16="http://schemas.microsoft.com/office/drawing/2014/main" id="{B94A8399-93CD-45B5-AC36-CD289C4BE3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0" name="Picture 1579" descr="http://www.esourcecanada.com/images/spacer.gif">
          <a:extLst>
            <a:ext uri="{FF2B5EF4-FFF2-40B4-BE49-F238E27FC236}">
              <a16:creationId xmlns:a16="http://schemas.microsoft.com/office/drawing/2014/main" id="{FB68CB66-1293-4C77-A08A-4C7CB4B53B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1" name="Picture 1580" descr="http://www.esourcecanada.com/images/spacer.gif">
          <a:extLst>
            <a:ext uri="{FF2B5EF4-FFF2-40B4-BE49-F238E27FC236}">
              <a16:creationId xmlns:a16="http://schemas.microsoft.com/office/drawing/2014/main" id="{FA0BA48B-F480-46D5-AFA6-4F620262A8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2" name="Picture 1581" descr="http://www.esourcecanada.com/images/spacer.gif">
          <a:extLst>
            <a:ext uri="{FF2B5EF4-FFF2-40B4-BE49-F238E27FC236}">
              <a16:creationId xmlns:a16="http://schemas.microsoft.com/office/drawing/2014/main" id="{176B7A98-B453-4C2D-9E74-E355BAA05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3" name="Picture 1582" descr="http://www.esourcecanada.com/images/spacer.gif">
          <a:extLst>
            <a:ext uri="{FF2B5EF4-FFF2-40B4-BE49-F238E27FC236}">
              <a16:creationId xmlns:a16="http://schemas.microsoft.com/office/drawing/2014/main" id="{51C14D88-E9F7-4892-A26B-7A8ECF4465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4" name="Picture 1583" descr="http://www.esourcecanada.com/images/spacer.gif">
          <a:extLst>
            <a:ext uri="{FF2B5EF4-FFF2-40B4-BE49-F238E27FC236}">
              <a16:creationId xmlns:a16="http://schemas.microsoft.com/office/drawing/2014/main" id="{0FCFB555-B799-485A-8676-CAD118F9D1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5" name="Picture 1584" descr="http://www.esourcecanada.com/images/spacer.gif">
          <a:extLst>
            <a:ext uri="{FF2B5EF4-FFF2-40B4-BE49-F238E27FC236}">
              <a16:creationId xmlns:a16="http://schemas.microsoft.com/office/drawing/2014/main" id="{C83E0A26-0E26-4776-8F98-83EA95E262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6" name="Picture 1585" descr="http://www.esourcecanada.com/images/spacer.gif">
          <a:extLst>
            <a:ext uri="{FF2B5EF4-FFF2-40B4-BE49-F238E27FC236}">
              <a16:creationId xmlns:a16="http://schemas.microsoft.com/office/drawing/2014/main" id="{2B0484E9-A72A-4C63-97E3-5D837B77F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7" name="Picture 1586" descr="http://www.esourcecanada.com/images/spacer.gif">
          <a:extLst>
            <a:ext uri="{FF2B5EF4-FFF2-40B4-BE49-F238E27FC236}">
              <a16:creationId xmlns:a16="http://schemas.microsoft.com/office/drawing/2014/main" id="{50E4F1F4-3A63-42A8-9365-5E32A81A0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8" name="Picture 1587" descr="http://www.esourcecanada.com/images/spacer.gif">
          <a:extLst>
            <a:ext uri="{FF2B5EF4-FFF2-40B4-BE49-F238E27FC236}">
              <a16:creationId xmlns:a16="http://schemas.microsoft.com/office/drawing/2014/main" id="{C64E04AF-4A0A-46E5-B5E9-96FE2C5C7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9" name="Picture 1588" descr="http://www.esourcecanada.com/images/spacer.gif">
          <a:extLst>
            <a:ext uri="{FF2B5EF4-FFF2-40B4-BE49-F238E27FC236}">
              <a16:creationId xmlns:a16="http://schemas.microsoft.com/office/drawing/2014/main" id="{2EC5C408-9EBD-45D8-81FD-2AA5B6BAA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0" name="Picture 1589" descr="http://www.esourcecanada.com/images/spacer.gif">
          <a:extLst>
            <a:ext uri="{FF2B5EF4-FFF2-40B4-BE49-F238E27FC236}">
              <a16:creationId xmlns:a16="http://schemas.microsoft.com/office/drawing/2014/main" id="{F95C9CBF-897A-46A7-9CA9-CA36EDD19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1" name="Picture 1590" descr="http://www.esourcecanada.com/images/spacer.gif">
          <a:extLst>
            <a:ext uri="{FF2B5EF4-FFF2-40B4-BE49-F238E27FC236}">
              <a16:creationId xmlns:a16="http://schemas.microsoft.com/office/drawing/2014/main" id="{1248F582-7CD5-4E91-80B8-DA29ACC4A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2" name="Picture 1591" descr="http://www.esourcecanada.com/images/spacer.gif">
          <a:extLst>
            <a:ext uri="{FF2B5EF4-FFF2-40B4-BE49-F238E27FC236}">
              <a16:creationId xmlns:a16="http://schemas.microsoft.com/office/drawing/2014/main" id="{4904DD63-0A35-4D18-8FC3-3359FFFF14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3" name="Picture 1592" descr="http://www.esourcecanada.com/images/spacer.gif">
          <a:extLst>
            <a:ext uri="{FF2B5EF4-FFF2-40B4-BE49-F238E27FC236}">
              <a16:creationId xmlns:a16="http://schemas.microsoft.com/office/drawing/2014/main" id="{912CC4C3-6667-479A-94F7-CA16CAEDF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4" name="Picture 1593" descr="http://www.esourcecanada.com/images/spacer.gif">
          <a:extLst>
            <a:ext uri="{FF2B5EF4-FFF2-40B4-BE49-F238E27FC236}">
              <a16:creationId xmlns:a16="http://schemas.microsoft.com/office/drawing/2014/main" id="{6403574F-9E14-419D-8FD5-0BB6B3075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5" name="Picture 1594" descr="http://www.esourcecanada.com/images/spacer.gif">
          <a:extLst>
            <a:ext uri="{FF2B5EF4-FFF2-40B4-BE49-F238E27FC236}">
              <a16:creationId xmlns:a16="http://schemas.microsoft.com/office/drawing/2014/main" id="{CF02B7B2-EA67-4B84-81CC-C0443137F7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6" name="Picture 1595" descr="http://www.esourcecanada.com/images/spacer.gif">
          <a:extLst>
            <a:ext uri="{FF2B5EF4-FFF2-40B4-BE49-F238E27FC236}">
              <a16:creationId xmlns:a16="http://schemas.microsoft.com/office/drawing/2014/main" id="{1AD2311B-20DB-4D99-9049-5E2995E89D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7" name="Picture 1596" descr="http://www.esourcecanada.com/images/spacer.gif">
          <a:extLst>
            <a:ext uri="{FF2B5EF4-FFF2-40B4-BE49-F238E27FC236}">
              <a16:creationId xmlns:a16="http://schemas.microsoft.com/office/drawing/2014/main" id="{2D482987-BD1B-4F31-8D79-E19D7001E1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8" name="Picture 1597" descr="http://www.esourcecanada.com/images/spacer.gif">
          <a:extLst>
            <a:ext uri="{FF2B5EF4-FFF2-40B4-BE49-F238E27FC236}">
              <a16:creationId xmlns:a16="http://schemas.microsoft.com/office/drawing/2014/main" id="{88CD11E0-C87E-4B40-87F0-A565F68141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9" name="Picture 1598" descr="http://www.esourcecanada.com/images/spacer.gif">
          <a:extLst>
            <a:ext uri="{FF2B5EF4-FFF2-40B4-BE49-F238E27FC236}">
              <a16:creationId xmlns:a16="http://schemas.microsoft.com/office/drawing/2014/main" id="{39E06FB8-C714-4444-9FFC-888B462E5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0" name="Picture 1599" descr="http://www.esourcecanada.com/images/spacer.gif">
          <a:extLst>
            <a:ext uri="{FF2B5EF4-FFF2-40B4-BE49-F238E27FC236}">
              <a16:creationId xmlns:a16="http://schemas.microsoft.com/office/drawing/2014/main" id="{AA95ED2A-4D26-4DF9-9787-1063CBE9CC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1" name="Picture 1600" descr="http://www.esourcecanada.com/images/spacer.gif">
          <a:extLst>
            <a:ext uri="{FF2B5EF4-FFF2-40B4-BE49-F238E27FC236}">
              <a16:creationId xmlns:a16="http://schemas.microsoft.com/office/drawing/2014/main" id="{207CD4E5-F80E-47C6-BABE-2FD5B9241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2" name="Picture 1601" descr="http://www.esourcecanada.com/images/spacer.gif">
          <a:extLst>
            <a:ext uri="{FF2B5EF4-FFF2-40B4-BE49-F238E27FC236}">
              <a16:creationId xmlns:a16="http://schemas.microsoft.com/office/drawing/2014/main" id="{69A6BA2D-12F1-4F91-AF11-905A05139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3" name="Picture 1602" descr="http://www.esourcecanada.com/images/spacer.gif">
          <a:extLst>
            <a:ext uri="{FF2B5EF4-FFF2-40B4-BE49-F238E27FC236}">
              <a16:creationId xmlns:a16="http://schemas.microsoft.com/office/drawing/2014/main" id="{E97FA47A-5E74-44CE-BBD2-7D57D78CFA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4" name="Picture 1603" descr="http://www.esourcecanada.com/images/spacer.gif">
          <a:extLst>
            <a:ext uri="{FF2B5EF4-FFF2-40B4-BE49-F238E27FC236}">
              <a16:creationId xmlns:a16="http://schemas.microsoft.com/office/drawing/2014/main" id="{220DFCE4-FE4F-4CEB-B515-6552CC4276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5" name="Picture 1604" descr="http://www.esourcecanada.com/images/spacer.gif">
          <a:extLst>
            <a:ext uri="{FF2B5EF4-FFF2-40B4-BE49-F238E27FC236}">
              <a16:creationId xmlns:a16="http://schemas.microsoft.com/office/drawing/2014/main" id="{ECF5945A-0A74-4251-B795-36ADDBFEA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6" name="Picture 1605" descr="http://www.esourcecanada.com/images/spacer.gif">
          <a:extLst>
            <a:ext uri="{FF2B5EF4-FFF2-40B4-BE49-F238E27FC236}">
              <a16:creationId xmlns:a16="http://schemas.microsoft.com/office/drawing/2014/main" id="{53496DDE-0D61-445B-9AF1-4602FE089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7" name="Picture 1606" descr="http://www.esourcecanada.com/images/spacer.gif">
          <a:extLst>
            <a:ext uri="{FF2B5EF4-FFF2-40B4-BE49-F238E27FC236}">
              <a16:creationId xmlns:a16="http://schemas.microsoft.com/office/drawing/2014/main" id="{C8563D5D-29C6-4A10-9CE8-299A00B9B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8" name="Picture 1607" descr="http://www.esourcecanada.com/images/spacer.gif">
          <a:extLst>
            <a:ext uri="{FF2B5EF4-FFF2-40B4-BE49-F238E27FC236}">
              <a16:creationId xmlns:a16="http://schemas.microsoft.com/office/drawing/2014/main" id="{7B8BE59F-0E36-4FB9-B54F-518D3156B1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9" name="Picture 1608" descr="http://www.esourcecanada.com/images/spacer.gif">
          <a:extLst>
            <a:ext uri="{FF2B5EF4-FFF2-40B4-BE49-F238E27FC236}">
              <a16:creationId xmlns:a16="http://schemas.microsoft.com/office/drawing/2014/main" id="{C7BC45F8-93AF-4FBE-ABB0-D70F9741AA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1610" name="Picture 1609" descr="http://www.esourcecanada.com/images/spacer.gif">
          <a:extLst>
            <a:ext uri="{FF2B5EF4-FFF2-40B4-BE49-F238E27FC236}">
              <a16:creationId xmlns:a16="http://schemas.microsoft.com/office/drawing/2014/main" id="{2E35BCEC-8038-40F1-AB7D-A924107AC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1611" name="Picture 1610" descr="http://www.esourcecanada.com/images/spacer.gif">
          <a:extLst>
            <a:ext uri="{FF2B5EF4-FFF2-40B4-BE49-F238E27FC236}">
              <a16:creationId xmlns:a16="http://schemas.microsoft.com/office/drawing/2014/main" id="{8BE87707-AA4D-4A25-9632-EFA6DBDC2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1612" name="Picture 1611" descr="http://www.esourcecanada.com/images/spacer.gif">
          <a:extLst>
            <a:ext uri="{FF2B5EF4-FFF2-40B4-BE49-F238E27FC236}">
              <a16:creationId xmlns:a16="http://schemas.microsoft.com/office/drawing/2014/main" id="{C87D32C6-3E98-43E9-BA8A-115DA1362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1613" name="Picture 1612" descr="http://www.esourcecanada.com/images/spacer.gif">
          <a:extLst>
            <a:ext uri="{FF2B5EF4-FFF2-40B4-BE49-F238E27FC236}">
              <a16:creationId xmlns:a16="http://schemas.microsoft.com/office/drawing/2014/main" id="{FD9FE57B-A2F5-49DC-93EF-DB8CAD9516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1614" name="Picture 1613" descr="http://www.esourcecanada.com/images/spacer.gif">
          <a:extLst>
            <a:ext uri="{FF2B5EF4-FFF2-40B4-BE49-F238E27FC236}">
              <a16:creationId xmlns:a16="http://schemas.microsoft.com/office/drawing/2014/main" id="{9DC2AC7C-0482-4CAA-8385-683B20BA1B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1615" name="Picture 1614" descr="http://www.esourcecanada.com/images/spacer.gif">
          <a:extLst>
            <a:ext uri="{FF2B5EF4-FFF2-40B4-BE49-F238E27FC236}">
              <a16:creationId xmlns:a16="http://schemas.microsoft.com/office/drawing/2014/main" id="{9A6A5FB8-E37C-418A-836F-C4931841D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1616" name="Picture 1615" descr="http://www.esourcecanada.com/images/spacer.gif">
          <a:extLst>
            <a:ext uri="{FF2B5EF4-FFF2-40B4-BE49-F238E27FC236}">
              <a16:creationId xmlns:a16="http://schemas.microsoft.com/office/drawing/2014/main" id="{3FDDF7A5-0B06-428D-BF00-2144962703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1617" name="Picture 1616" descr="http://www.esourcecanada.com/images/spacer.gif">
          <a:extLst>
            <a:ext uri="{FF2B5EF4-FFF2-40B4-BE49-F238E27FC236}">
              <a16:creationId xmlns:a16="http://schemas.microsoft.com/office/drawing/2014/main" id="{9C68EC99-D136-4C5B-B21B-15D7BC0D7A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1618" name="Picture 1617" descr="http://www.esourcecanada.com/images/spacer.gif">
          <a:extLst>
            <a:ext uri="{FF2B5EF4-FFF2-40B4-BE49-F238E27FC236}">
              <a16:creationId xmlns:a16="http://schemas.microsoft.com/office/drawing/2014/main" id="{2F38C32B-1A0C-4034-B0CD-6A85687A32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1619" name="Picture 1618" descr="http://www.esourcecanada.com/images/spacer.gif">
          <a:extLst>
            <a:ext uri="{FF2B5EF4-FFF2-40B4-BE49-F238E27FC236}">
              <a16:creationId xmlns:a16="http://schemas.microsoft.com/office/drawing/2014/main" id="{8E65D0FD-135E-4DE6-8DC4-8ED145AB0B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337</xdr:row>
      <xdr:rowOff>0</xdr:rowOff>
    </xdr:from>
    <xdr:ext cx="57150" cy="57150"/>
    <xdr:pic>
      <xdr:nvPicPr>
        <xdr:cNvPr id="1620" name="Picture 1619" descr="http://www.esourcecanada.com/images/spacer.gif">
          <a:extLst>
            <a:ext uri="{FF2B5EF4-FFF2-40B4-BE49-F238E27FC236}">
              <a16:creationId xmlns:a16="http://schemas.microsoft.com/office/drawing/2014/main" id="{DBD6C97F-2733-463B-BE67-446266071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337</xdr:row>
      <xdr:rowOff>0</xdr:rowOff>
    </xdr:from>
    <xdr:ext cx="57150" cy="57150"/>
    <xdr:pic>
      <xdr:nvPicPr>
        <xdr:cNvPr id="1621" name="Picture 1620" descr="http://www.esourcecanada.com/images/spacer.gif">
          <a:extLst>
            <a:ext uri="{FF2B5EF4-FFF2-40B4-BE49-F238E27FC236}">
              <a16:creationId xmlns:a16="http://schemas.microsoft.com/office/drawing/2014/main" id="{08C1E5A5-7CC4-4477-A6DE-632B090D5E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2" name="Picture 1621" descr="http://www.esourcecanada.com/images/spacer.gif">
          <a:extLst>
            <a:ext uri="{FF2B5EF4-FFF2-40B4-BE49-F238E27FC236}">
              <a16:creationId xmlns:a16="http://schemas.microsoft.com/office/drawing/2014/main" id="{C9B6DDB3-0601-4623-B71C-C5689CFA0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3" name="Picture 1622" descr="http://www.esourcecanada.com/images/spacer.gif">
          <a:extLst>
            <a:ext uri="{FF2B5EF4-FFF2-40B4-BE49-F238E27FC236}">
              <a16:creationId xmlns:a16="http://schemas.microsoft.com/office/drawing/2014/main" id="{567A6839-2973-409E-A53E-A8950CD750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4" name="Picture 1623" descr="http://www.esourcecanada.com/images/spacer.gif">
          <a:extLst>
            <a:ext uri="{FF2B5EF4-FFF2-40B4-BE49-F238E27FC236}">
              <a16:creationId xmlns:a16="http://schemas.microsoft.com/office/drawing/2014/main" id="{391AE4FA-0C82-4D21-80F0-E1410EA182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5" name="Picture 1624" descr="http://www.esourcecanada.com/images/spacer.gif">
          <a:extLst>
            <a:ext uri="{FF2B5EF4-FFF2-40B4-BE49-F238E27FC236}">
              <a16:creationId xmlns:a16="http://schemas.microsoft.com/office/drawing/2014/main" id="{85D55161-942B-43F7-9916-A2F2A4ADA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6" name="Picture 1625" descr="http://www.esourcecanada.com/images/spacer.gif">
          <a:extLst>
            <a:ext uri="{FF2B5EF4-FFF2-40B4-BE49-F238E27FC236}">
              <a16:creationId xmlns:a16="http://schemas.microsoft.com/office/drawing/2014/main" id="{48D095D4-FA9E-406A-AAEB-9787DB124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7" name="Picture 1626" descr="http://www.esourcecanada.com/images/spacer.gif">
          <a:extLst>
            <a:ext uri="{FF2B5EF4-FFF2-40B4-BE49-F238E27FC236}">
              <a16:creationId xmlns:a16="http://schemas.microsoft.com/office/drawing/2014/main" id="{CC11B69C-457C-4753-AC6C-1EE8E05CF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8" name="Picture 1627" descr="http://www.esourcecanada.com/images/spacer.gif">
          <a:extLst>
            <a:ext uri="{FF2B5EF4-FFF2-40B4-BE49-F238E27FC236}">
              <a16:creationId xmlns:a16="http://schemas.microsoft.com/office/drawing/2014/main" id="{D94E724F-36A0-4034-BB52-07E1418091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9" name="Picture 1628" descr="http://www.esourcecanada.com/images/spacer.gif">
          <a:extLst>
            <a:ext uri="{FF2B5EF4-FFF2-40B4-BE49-F238E27FC236}">
              <a16:creationId xmlns:a16="http://schemas.microsoft.com/office/drawing/2014/main" id="{9C67F94A-FBA5-492C-ABAC-0F7912FF43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0" name="Picture 1629" descr="http://www.esourcecanada.com/images/spacer.gif">
          <a:extLst>
            <a:ext uri="{FF2B5EF4-FFF2-40B4-BE49-F238E27FC236}">
              <a16:creationId xmlns:a16="http://schemas.microsoft.com/office/drawing/2014/main" id="{B51424B3-001C-4670-9AC0-ED7B4EFD6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1" name="Picture 1630" descr="http://www.esourcecanada.com/images/spacer.gif">
          <a:extLst>
            <a:ext uri="{FF2B5EF4-FFF2-40B4-BE49-F238E27FC236}">
              <a16:creationId xmlns:a16="http://schemas.microsoft.com/office/drawing/2014/main" id="{0987C6AB-028C-46EE-893E-464F4551B3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2" name="Picture 1631" descr="http://www.esourcecanada.com/images/spacer.gif">
          <a:extLst>
            <a:ext uri="{FF2B5EF4-FFF2-40B4-BE49-F238E27FC236}">
              <a16:creationId xmlns:a16="http://schemas.microsoft.com/office/drawing/2014/main" id="{88C4B2AA-DB53-4893-B64D-6CB09D23AE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3" name="Picture 1632" descr="http://www.esourcecanada.com/images/spacer.gif">
          <a:extLst>
            <a:ext uri="{FF2B5EF4-FFF2-40B4-BE49-F238E27FC236}">
              <a16:creationId xmlns:a16="http://schemas.microsoft.com/office/drawing/2014/main" id="{C7E73D06-0839-49F0-AAAD-13A0E047CC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4" name="Picture 1633" descr="http://www.esourcecanada.com/images/spacer.gif">
          <a:extLst>
            <a:ext uri="{FF2B5EF4-FFF2-40B4-BE49-F238E27FC236}">
              <a16:creationId xmlns:a16="http://schemas.microsoft.com/office/drawing/2014/main" id="{75E091F5-58BC-42B6-B067-06EE248B9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5" name="Picture 1634" descr="http://www.esourcecanada.com/images/spacer.gif">
          <a:extLst>
            <a:ext uri="{FF2B5EF4-FFF2-40B4-BE49-F238E27FC236}">
              <a16:creationId xmlns:a16="http://schemas.microsoft.com/office/drawing/2014/main" id="{F3F89CB1-30BF-429E-9E80-27B5A7186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6" name="Picture 1635" descr="http://www.esourcecanada.com/images/spacer.gif">
          <a:extLst>
            <a:ext uri="{FF2B5EF4-FFF2-40B4-BE49-F238E27FC236}">
              <a16:creationId xmlns:a16="http://schemas.microsoft.com/office/drawing/2014/main" id="{6895070B-2CAF-4D8C-84B3-E9BC9E351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7" name="Picture 1636" descr="http://www.esourcecanada.com/images/spacer.gif">
          <a:extLst>
            <a:ext uri="{FF2B5EF4-FFF2-40B4-BE49-F238E27FC236}">
              <a16:creationId xmlns:a16="http://schemas.microsoft.com/office/drawing/2014/main" id="{BE2B41C7-07EC-42CC-AF04-2C45B7FC2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8" name="Picture 1637" descr="http://www.esourcecanada.com/images/spacer.gif">
          <a:extLst>
            <a:ext uri="{FF2B5EF4-FFF2-40B4-BE49-F238E27FC236}">
              <a16:creationId xmlns:a16="http://schemas.microsoft.com/office/drawing/2014/main" id="{FE945E45-FEFD-4647-B26B-22E54D47C5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9" name="Picture 1638" descr="http://www.esourcecanada.com/images/spacer.gif">
          <a:extLst>
            <a:ext uri="{FF2B5EF4-FFF2-40B4-BE49-F238E27FC236}">
              <a16:creationId xmlns:a16="http://schemas.microsoft.com/office/drawing/2014/main" id="{1ED48493-477C-43B1-8BCD-07035BEEB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0" name="Picture 1639" descr="http://www.esourcecanada.com/images/spacer.gif">
          <a:extLst>
            <a:ext uri="{FF2B5EF4-FFF2-40B4-BE49-F238E27FC236}">
              <a16:creationId xmlns:a16="http://schemas.microsoft.com/office/drawing/2014/main" id="{5FFAB529-23FF-466C-AB59-1E585F39C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1" name="Picture 1640" descr="http://www.esourcecanada.com/images/spacer.gif">
          <a:extLst>
            <a:ext uri="{FF2B5EF4-FFF2-40B4-BE49-F238E27FC236}">
              <a16:creationId xmlns:a16="http://schemas.microsoft.com/office/drawing/2014/main" id="{D2DEA8A2-4622-45CF-A167-80406C5A12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2" name="Picture 1641" descr="http://www.esourcecanada.com/images/spacer.gif">
          <a:extLst>
            <a:ext uri="{FF2B5EF4-FFF2-40B4-BE49-F238E27FC236}">
              <a16:creationId xmlns:a16="http://schemas.microsoft.com/office/drawing/2014/main" id="{5DBE68A9-7E9B-4A82-8847-14107CD68D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3" name="Picture 1642" descr="http://www.esourcecanada.com/images/spacer.gif">
          <a:extLst>
            <a:ext uri="{FF2B5EF4-FFF2-40B4-BE49-F238E27FC236}">
              <a16:creationId xmlns:a16="http://schemas.microsoft.com/office/drawing/2014/main" id="{35C725A4-A298-4765-9ED2-B8C48CC307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4" name="Picture 1643" descr="http://www.esourcecanada.com/images/spacer.gif">
          <a:extLst>
            <a:ext uri="{FF2B5EF4-FFF2-40B4-BE49-F238E27FC236}">
              <a16:creationId xmlns:a16="http://schemas.microsoft.com/office/drawing/2014/main" id="{45696EC6-C126-4BC4-B56C-D29E3C039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5" name="Picture 1644" descr="http://www.esourcecanada.com/images/spacer.gif">
          <a:extLst>
            <a:ext uri="{FF2B5EF4-FFF2-40B4-BE49-F238E27FC236}">
              <a16:creationId xmlns:a16="http://schemas.microsoft.com/office/drawing/2014/main" id="{0988C216-5C09-4FD5-952C-88B070C2A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6" name="Picture 1645" descr="http://www.esourcecanada.com/images/spacer.gif">
          <a:extLst>
            <a:ext uri="{FF2B5EF4-FFF2-40B4-BE49-F238E27FC236}">
              <a16:creationId xmlns:a16="http://schemas.microsoft.com/office/drawing/2014/main" id="{46924F1E-BB5E-4FA9-829B-1DF6DB8150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7" name="Picture 1646" descr="http://www.esourcecanada.com/images/spacer.gif">
          <a:extLst>
            <a:ext uri="{FF2B5EF4-FFF2-40B4-BE49-F238E27FC236}">
              <a16:creationId xmlns:a16="http://schemas.microsoft.com/office/drawing/2014/main" id="{2E76941A-7B01-4611-8E26-70611EBD07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8" name="Picture 1647" descr="http://www.esourcecanada.com/images/spacer.gif">
          <a:extLst>
            <a:ext uri="{FF2B5EF4-FFF2-40B4-BE49-F238E27FC236}">
              <a16:creationId xmlns:a16="http://schemas.microsoft.com/office/drawing/2014/main" id="{C14D35F7-2712-48BA-8FC3-03DEB41EFB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9" name="Picture 1648" descr="http://www.esourcecanada.com/images/spacer.gif">
          <a:extLst>
            <a:ext uri="{FF2B5EF4-FFF2-40B4-BE49-F238E27FC236}">
              <a16:creationId xmlns:a16="http://schemas.microsoft.com/office/drawing/2014/main" id="{F39AE5C6-D40D-47BF-AE8C-AC7C3D1962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0" name="Picture 1649" descr="http://www.esourcecanada.com/images/spacer.gif">
          <a:extLst>
            <a:ext uri="{FF2B5EF4-FFF2-40B4-BE49-F238E27FC236}">
              <a16:creationId xmlns:a16="http://schemas.microsoft.com/office/drawing/2014/main" id="{51160819-E201-49EF-9402-D0D80CDA0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1" name="Picture 1650" descr="http://www.esourcecanada.com/images/spacer.gif">
          <a:extLst>
            <a:ext uri="{FF2B5EF4-FFF2-40B4-BE49-F238E27FC236}">
              <a16:creationId xmlns:a16="http://schemas.microsoft.com/office/drawing/2014/main" id="{D29F1DAB-43D5-485A-889D-614E7E3DC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2" name="Picture 1651" descr="http://www.esourcecanada.com/images/spacer.gif">
          <a:extLst>
            <a:ext uri="{FF2B5EF4-FFF2-40B4-BE49-F238E27FC236}">
              <a16:creationId xmlns:a16="http://schemas.microsoft.com/office/drawing/2014/main" id="{C6AA1CA4-D19D-4ACA-8CBB-F035989FB1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3" name="Picture 1652" descr="http://www.esourcecanada.com/images/spacer.gif">
          <a:extLst>
            <a:ext uri="{FF2B5EF4-FFF2-40B4-BE49-F238E27FC236}">
              <a16:creationId xmlns:a16="http://schemas.microsoft.com/office/drawing/2014/main" id="{2471A759-23C2-41A4-BE97-48BBE4E70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4" name="Picture 1653" descr="http://www.esourcecanada.com/images/spacer.gif">
          <a:extLst>
            <a:ext uri="{FF2B5EF4-FFF2-40B4-BE49-F238E27FC236}">
              <a16:creationId xmlns:a16="http://schemas.microsoft.com/office/drawing/2014/main" id="{34F00A98-09CF-4FD8-A889-DA090E6C8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5" name="Picture 1654" descr="http://www.esourcecanada.com/images/spacer.gif">
          <a:extLst>
            <a:ext uri="{FF2B5EF4-FFF2-40B4-BE49-F238E27FC236}">
              <a16:creationId xmlns:a16="http://schemas.microsoft.com/office/drawing/2014/main" id="{5BA215D5-4049-4481-9A93-0163C7F85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6" name="Picture 1655" descr="http://www.esourcecanada.com/images/spacer.gif">
          <a:extLst>
            <a:ext uri="{FF2B5EF4-FFF2-40B4-BE49-F238E27FC236}">
              <a16:creationId xmlns:a16="http://schemas.microsoft.com/office/drawing/2014/main" id="{199A2589-39C2-4914-8A49-111410048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7" name="Picture 1656" descr="http://www.esourcecanada.com/images/spacer.gif">
          <a:extLst>
            <a:ext uri="{FF2B5EF4-FFF2-40B4-BE49-F238E27FC236}">
              <a16:creationId xmlns:a16="http://schemas.microsoft.com/office/drawing/2014/main" id="{58BE4E5B-BC9B-4891-9876-75226E46C5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8" name="Picture 1657" descr="http://www.esourcecanada.com/images/spacer.gif">
          <a:extLst>
            <a:ext uri="{FF2B5EF4-FFF2-40B4-BE49-F238E27FC236}">
              <a16:creationId xmlns:a16="http://schemas.microsoft.com/office/drawing/2014/main" id="{CEC57449-48EA-4281-A102-816C6A65F1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9" name="Picture 1658" descr="http://www.esourcecanada.com/images/spacer.gif">
          <a:extLst>
            <a:ext uri="{FF2B5EF4-FFF2-40B4-BE49-F238E27FC236}">
              <a16:creationId xmlns:a16="http://schemas.microsoft.com/office/drawing/2014/main" id="{DF6765E1-475A-4EBC-923F-FA0EA5911F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60" name="Picture 1659" descr="http://www.esourcecanada.com/images/spacer.gif">
          <a:extLst>
            <a:ext uri="{FF2B5EF4-FFF2-40B4-BE49-F238E27FC236}">
              <a16:creationId xmlns:a16="http://schemas.microsoft.com/office/drawing/2014/main" id="{18651414-0DE1-4145-B849-323B21CBC5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61" name="Picture 1660" descr="http://www.esourcecanada.com/images/spacer.gif">
          <a:extLst>
            <a:ext uri="{FF2B5EF4-FFF2-40B4-BE49-F238E27FC236}">
              <a16:creationId xmlns:a16="http://schemas.microsoft.com/office/drawing/2014/main" id="{46CFE28B-20E1-4A5F-8B5D-B4B654A115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62" name="Picture 1661" descr="http://www.esourcecanada.com/images/spacer.gif">
          <a:extLst>
            <a:ext uri="{FF2B5EF4-FFF2-40B4-BE49-F238E27FC236}">
              <a16:creationId xmlns:a16="http://schemas.microsoft.com/office/drawing/2014/main" id="{ABB376AB-D965-41F7-8E1C-2207A2CF1A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63" name="Picture 1662" descr="http://www.esourcecanada.com/images/spacer.gif">
          <a:extLst>
            <a:ext uri="{FF2B5EF4-FFF2-40B4-BE49-F238E27FC236}">
              <a16:creationId xmlns:a16="http://schemas.microsoft.com/office/drawing/2014/main" id="{7759E20A-ACD2-4CC3-AF26-7E148DB87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1664" name="Picture 1663" descr="http://www.esourcecanada.com/images/spacer.gif">
          <a:extLst>
            <a:ext uri="{FF2B5EF4-FFF2-40B4-BE49-F238E27FC236}">
              <a16:creationId xmlns:a16="http://schemas.microsoft.com/office/drawing/2014/main" id="{BEAAE52F-3BDD-4567-B628-7BDC9EC7A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1665" name="Picture 1664" descr="http://www.esourcecanada.com/images/spacer.gif">
          <a:extLst>
            <a:ext uri="{FF2B5EF4-FFF2-40B4-BE49-F238E27FC236}">
              <a16:creationId xmlns:a16="http://schemas.microsoft.com/office/drawing/2014/main" id="{C911BEE7-E267-4789-8DBA-7BC3B00F31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1666" name="Picture 1665" descr="http://www.esourcecanada.com/images/spacer.gif">
          <a:extLst>
            <a:ext uri="{FF2B5EF4-FFF2-40B4-BE49-F238E27FC236}">
              <a16:creationId xmlns:a16="http://schemas.microsoft.com/office/drawing/2014/main" id="{FF544CDF-7EB2-4B1B-9D00-5CB44481C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1667" name="Picture 1666" descr="http://www.esourcecanada.com/images/spacer.gif">
          <a:extLst>
            <a:ext uri="{FF2B5EF4-FFF2-40B4-BE49-F238E27FC236}">
              <a16:creationId xmlns:a16="http://schemas.microsoft.com/office/drawing/2014/main" id="{B7CEA37A-F639-4372-97DC-0C2667E69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1668" name="Picture 1667" descr="http://www.esourcecanada.com/images/spacer.gif">
          <a:extLst>
            <a:ext uri="{FF2B5EF4-FFF2-40B4-BE49-F238E27FC236}">
              <a16:creationId xmlns:a16="http://schemas.microsoft.com/office/drawing/2014/main" id="{85F25151-4F0A-4186-B6C6-A08331116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1669" name="Picture 1668" descr="http://www.esourcecanada.com/images/spacer.gif">
          <a:extLst>
            <a:ext uri="{FF2B5EF4-FFF2-40B4-BE49-F238E27FC236}">
              <a16:creationId xmlns:a16="http://schemas.microsoft.com/office/drawing/2014/main" id="{B72E4EB7-D01D-4CD8-B029-CFE1A15E39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1670" name="Picture 1669" descr="http://www.esourcecanada.com/images/spacer.gif">
          <a:extLst>
            <a:ext uri="{FF2B5EF4-FFF2-40B4-BE49-F238E27FC236}">
              <a16:creationId xmlns:a16="http://schemas.microsoft.com/office/drawing/2014/main" id="{73814CF3-CBF4-4F23-9791-08B8F6DF35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1671" name="Picture 1670" descr="http://www.esourcecanada.com/images/spacer.gif">
          <a:extLst>
            <a:ext uri="{FF2B5EF4-FFF2-40B4-BE49-F238E27FC236}">
              <a16:creationId xmlns:a16="http://schemas.microsoft.com/office/drawing/2014/main" id="{A56400B8-8EFA-4260-9E05-88B145C512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1672" name="Picture 1671" descr="http://www.esourcecanada.com/images/spacer.gif">
          <a:extLst>
            <a:ext uri="{FF2B5EF4-FFF2-40B4-BE49-F238E27FC236}">
              <a16:creationId xmlns:a16="http://schemas.microsoft.com/office/drawing/2014/main" id="{3FBD99B3-EAB1-4848-A506-C42607787D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1673" name="Picture 1672" descr="http://www.esourcecanada.com/images/spacer.gif">
          <a:extLst>
            <a:ext uri="{FF2B5EF4-FFF2-40B4-BE49-F238E27FC236}">
              <a16:creationId xmlns:a16="http://schemas.microsoft.com/office/drawing/2014/main" id="{43DEB267-2BAA-42D8-BAE6-586A958D18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1674" name="Picture 1673" descr="http://www.esourcecanada.com/images/spacer.gif">
          <a:extLst>
            <a:ext uri="{FF2B5EF4-FFF2-40B4-BE49-F238E27FC236}">
              <a16:creationId xmlns:a16="http://schemas.microsoft.com/office/drawing/2014/main" id="{0990B9F9-D0F5-4247-BDE8-685860193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75" name="Picture 1674" descr="http://www.esourcecanada.com/images/spacer.gif">
          <a:extLst>
            <a:ext uri="{FF2B5EF4-FFF2-40B4-BE49-F238E27FC236}">
              <a16:creationId xmlns:a16="http://schemas.microsoft.com/office/drawing/2014/main" id="{B420BC7B-AE36-482C-B64E-2124F5735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1676" name="Picture 1675" descr="http://www.esourcecanada.com/images/spacer.gif">
          <a:extLst>
            <a:ext uri="{FF2B5EF4-FFF2-40B4-BE49-F238E27FC236}">
              <a16:creationId xmlns:a16="http://schemas.microsoft.com/office/drawing/2014/main" id="{A619AD06-2566-4224-84C4-18AE03339B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77" name="Picture 1676" descr="http://www.esourcecanada.com/images/spacer.gif">
          <a:extLst>
            <a:ext uri="{FF2B5EF4-FFF2-40B4-BE49-F238E27FC236}">
              <a16:creationId xmlns:a16="http://schemas.microsoft.com/office/drawing/2014/main" id="{07164437-4EA8-49F7-9AE5-CBDF481E3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78" name="Picture 1677" descr="http://www.esourcecanada.com/images/spacer.gif">
          <a:extLst>
            <a:ext uri="{FF2B5EF4-FFF2-40B4-BE49-F238E27FC236}">
              <a16:creationId xmlns:a16="http://schemas.microsoft.com/office/drawing/2014/main" id="{763F85FA-6570-4548-A735-3A41829B3B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79" name="Picture 1678" descr="http://www.esourcecanada.com/images/spacer.gif">
          <a:extLst>
            <a:ext uri="{FF2B5EF4-FFF2-40B4-BE49-F238E27FC236}">
              <a16:creationId xmlns:a16="http://schemas.microsoft.com/office/drawing/2014/main" id="{1828AD80-BDAE-4D43-BDAF-AB67AD7E57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0" name="Picture 1679" descr="http://www.esourcecanada.com/images/spacer.gif">
          <a:extLst>
            <a:ext uri="{FF2B5EF4-FFF2-40B4-BE49-F238E27FC236}">
              <a16:creationId xmlns:a16="http://schemas.microsoft.com/office/drawing/2014/main" id="{E1BB69AD-923E-4AC5-B395-64C54AE682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1" name="Picture 1680" descr="http://www.esourcecanada.com/images/spacer.gif">
          <a:extLst>
            <a:ext uri="{FF2B5EF4-FFF2-40B4-BE49-F238E27FC236}">
              <a16:creationId xmlns:a16="http://schemas.microsoft.com/office/drawing/2014/main" id="{401672BB-9932-4D9F-A2D3-D79A6AC8B3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2" name="Picture 1681" descr="http://www.esourcecanada.com/images/spacer.gif">
          <a:extLst>
            <a:ext uri="{FF2B5EF4-FFF2-40B4-BE49-F238E27FC236}">
              <a16:creationId xmlns:a16="http://schemas.microsoft.com/office/drawing/2014/main" id="{64B8F7FC-B589-4BFD-AFAB-AB8B7D2E4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3" name="Picture 1682" descr="http://www.esourcecanada.com/images/spacer.gif">
          <a:extLst>
            <a:ext uri="{FF2B5EF4-FFF2-40B4-BE49-F238E27FC236}">
              <a16:creationId xmlns:a16="http://schemas.microsoft.com/office/drawing/2014/main" id="{2C90A0FB-3863-44AE-8778-11780F3717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4" name="Picture 1683" descr="http://www.esourcecanada.com/images/spacer.gif">
          <a:extLst>
            <a:ext uri="{FF2B5EF4-FFF2-40B4-BE49-F238E27FC236}">
              <a16:creationId xmlns:a16="http://schemas.microsoft.com/office/drawing/2014/main" id="{B5A2FA6D-37DF-44EB-AC02-871E49A56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5" name="Picture 1684" descr="http://www.esourcecanada.com/images/spacer.gif">
          <a:extLst>
            <a:ext uri="{FF2B5EF4-FFF2-40B4-BE49-F238E27FC236}">
              <a16:creationId xmlns:a16="http://schemas.microsoft.com/office/drawing/2014/main" id="{3DAD8486-49F3-4DC1-8D75-A6B5975089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6" name="Picture 1685" descr="http://www.esourcecanada.com/images/spacer.gif">
          <a:extLst>
            <a:ext uri="{FF2B5EF4-FFF2-40B4-BE49-F238E27FC236}">
              <a16:creationId xmlns:a16="http://schemas.microsoft.com/office/drawing/2014/main" id="{F8F669E2-BDBB-4939-9030-8ED88E13E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7" name="Picture 1686" descr="http://www.esourcecanada.com/images/spacer.gif">
          <a:extLst>
            <a:ext uri="{FF2B5EF4-FFF2-40B4-BE49-F238E27FC236}">
              <a16:creationId xmlns:a16="http://schemas.microsoft.com/office/drawing/2014/main" id="{4E262540-3C2B-4862-92DA-D4CACB6F11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8" name="Picture 1687" descr="http://www.esourcecanada.com/images/spacer.gif">
          <a:extLst>
            <a:ext uri="{FF2B5EF4-FFF2-40B4-BE49-F238E27FC236}">
              <a16:creationId xmlns:a16="http://schemas.microsoft.com/office/drawing/2014/main" id="{12ADDF3F-9013-4096-9A2B-E8EF717988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9" name="Picture 1688" descr="http://www.esourcecanada.com/images/spacer.gif">
          <a:extLst>
            <a:ext uri="{FF2B5EF4-FFF2-40B4-BE49-F238E27FC236}">
              <a16:creationId xmlns:a16="http://schemas.microsoft.com/office/drawing/2014/main" id="{77EBE2FE-559F-46F9-948F-50BDDC3C48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0" name="Picture 1689" descr="http://www.esourcecanada.com/images/spacer.gif">
          <a:extLst>
            <a:ext uri="{FF2B5EF4-FFF2-40B4-BE49-F238E27FC236}">
              <a16:creationId xmlns:a16="http://schemas.microsoft.com/office/drawing/2014/main" id="{BC65C38A-36A6-4F08-B421-BB43385860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1" name="Picture 1690" descr="http://www.esourcecanada.com/images/spacer.gif">
          <a:extLst>
            <a:ext uri="{FF2B5EF4-FFF2-40B4-BE49-F238E27FC236}">
              <a16:creationId xmlns:a16="http://schemas.microsoft.com/office/drawing/2014/main" id="{2278C406-0676-46EA-8BEE-5B2BAA7DBF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2" name="Picture 1691" descr="http://www.esourcecanada.com/images/spacer.gif">
          <a:extLst>
            <a:ext uri="{FF2B5EF4-FFF2-40B4-BE49-F238E27FC236}">
              <a16:creationId xmlns:a16="http://schemas.microsoft.com/office/drawing/2014/main" id="{8E4EF492-EA63-487A-816C-3223CE3824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3" name="Picture 1692" descr="http://www.esourcecanada.com/images/spacer.gif">
          <a:extLst>
            <a:ext uri="{FF2B5EF4-FFF2-40B4-BE49-F238E27FC236}">
              <a16:creationId xmlns:a16="http://schemas.microsoft.com/office/drawing/2014/main" id="{E3B90474-1AD2-4652-8A08-B9EEBEE80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4" name="Picture 1693" descr="http://www.esourcecanada.com/images/spacer.gif">
          <a:extLst>
            <a:ext uri="{FF2B5EF4-FFF2-40B4-BE49-F238E27FC236}">
              <a16:creationId xmlns:a16="http://schemas.microsoft.com/office/drawing/2014/main" id="{81EDF173-1812-4ABC-B9A0-3803F39FF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5" name="Picture 1694" descr="http://www.esourcecanada.com/images/spacer.gif">
          <a:extLst>
            <a:ext uri="{FF2B5EF4-FFF2-40B4-BE49-F238E27FC236}">
              <a16:creationId xmlns:a16="http://schemas.microsoft.com/office/drawing/2014/main" id="{55958239-54FF-4F1F-A553-9EDE050FE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6" name="Picture 1695" descr="http://www.esourcecanada.com/images/spacer.gif">
          <a:extLst>
            <a:ext uri="{FF2B5EF4-FFF2-40B4-BE49-F238E27FC236}">
              <a16:creationId xmlns:a16="http://schemas.microsoft.com/office/drawing/2014/main" id="{E3A10D71-8CA2-4BFB-BD2D-01B0DEA73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7" name="Picture 1696" descr="http://www.esourcecanada.com/images/spacer.gif">
          <a:extLst>
            <a:ext uri="{FF2B5EF4-FFF2-40B4-BE49-F238E27FC236}">
              <a16:creationId xmlns:a16="http://schemas.microsoft.com/office/drawing/2014/main" id="{A857095D-6385-421F-9050-15A3E0A88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8" name="Picture 1697" descr="http://www.esourcecanada.com/images/spacer.gif">
          <a:extLst>
            <a:ext uri="{FF2B5EF4-FFF2-40B4-BE49-F238E27FC236}">
              <a16:creationId xmlns:a16="http://schemas.microsoft.com/office/drawing/2014/main" id="{779166C1-14E5-42D2-B58F-67BEB5386D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9" name="Picture 1698" descr="http://www.esourcecanada.com/images/spacer.gif">
          <a:extLst>
            <a:ext uri="{FF2B5EF4-FFF2-40B4-BE49-F238E27FC236}">
              <a16:creationId xmlns:a16="http://schemas.microsoft.com/office/drawing/2014/main" id="{7B52CE06-D9D7-4E3E-8B53-4A55FF0012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0" name="Picture 1699" descr="http://www.esourcecanada.com/images/spacer.gif">
          <a:extLst>
            <a:ext uri="{FF2B5EF4-FFF2-40B4-BE49-F238E27FC236}">
              <a16:creationId xmlns:a16="http://schemas.microsoft.com/office/drawing/2014/main" id="{36861515-6FC6-425A-B8CD-5F44E8FA75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1" name="Picture 1700" descr="http://www.esourcecanada.com/images/spacer.gif">
          <a:extLst>
            <a:ext uri="{FF2B5EF4-FFF2-40B4-BE49-F238E27FC236}">
              <a16:creationId xmlns:a16="http://schemas.microsoft.com/office/drawing/2014/main" id="{1A95D76E-DB57-4F37-9C6D-EFED7ADADC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2" name="Picture 1701" descr="http://www.esourcecanada.com/images/spacer.gif">
          <a:extLst>
            <a:ext uri="{FF2B5EF4-FFF2-40B4-BE49-F238E27FC236}">
              <a16:creationId xmlns:a16="http://schemas.microsoft.com/office/drawing/2014/main" id="{92C56A88-DD70-43E0-90CF-D826DDA972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3" name="Picture 1702" descr="http://www.esourcecanada.com/images/spacer.gif">
          <a:extLst>
            <a:ext uri="{FF2B5EF4-FFF2-40B4-BE49-F238E27FC236}">
              <a16:creationId xmlns:a16="http://schemas.microsoft.com/office/drawing/2014/main" id="{0EB5E232-1720-4847-A081-25F395E3C9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4" name="Picture 1703" descr="http://www.esourcecanada.com/images/spacer.gif">
          <a:extLst>
            <a:ext uri="{FF2B5EF4-FFF2-40B4-BE49-F238E27FC236}">
              <a16:creationId xmlns:a16="http://schemas.microsoft.com/office/drawing/2014/main" id="{94105816-5F7E-4E54-9D97-0A82362CE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5" name="Picture 1704" descr="http://www.esourcecanada.com/images/spacer.gif">
          <a:extLst>
            <a:ext uri="{FF2B5EF4-FFF2-40B4-BE49-F238E27FC236}">
              <a16:creationId xmlns:a16="http://schemas.microsoft.com/office/drawing/2014/main" id="{3BBD8C74-D355-43A5-BF57-A99B18534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6" name="Picture 1705" descr="http://www.esourcecanada.com/images/spacer.gif">
          <a:extLst>
            <a:ext uri="{FF2B5EF4-FFF2-40B4-BE49-F238E27FC236}">
              <a16:creationId xmlns:a16="http://schemas.microsoft.com/office/drawing/2014/main" id="{AC3E0C0A-31E8-4AC7-A401-CE4C7A3027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7" name="Picture 1706" descr="http://www.esourcecanada.com/images/spacer.gif">
          <a:extLst>
            <a:ext uri="{FF2B5EF4-FFF2-40B4-BE49-F238E27FC236}">
              <a16:creationId xmlns:a16="http://schemas.microsoft.com/office/drawing/2014/main" id="{51585858-1B9E-4C46-AAEA-3645C108F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8" name="Picture 1707" descr="http://www.esourcecanada.com/images/spacer.gif">
          <a:extLst>
            <a:ext uri="{FF2B5EF4-FFF2-40B4-BE49-F238E27FC236}">
              <a16:creationId xmlns:a16="http://schemas.microsoft.com/office/drawing/2014/main" id="{2006304E-7776-4BDB-9267-579664877B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9" name="Picture 1708" descr="http://www.esourcecanada.com/images/spacer.gif">
          <a:extLst>
            <a:ext uri="{FF2B5EF4-FFF2-40B4-BE49-F238E27FC236}">
              <a16:creationId xmlns:a16="http://schemas.microsoft.com/office/drawing/2014/main" id="{95CAB9F5-48B7-4305-9758-0D18C68C94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0" name="Picture 1709" descr="http://www.esourcecanada.com/images/spacer.gif">
          <a:extLst>
            <a:ext uri="{FF2B5EF4-FFF2-40B4-BE49-F238E27FC236}">
              <a16:creationId xmlns:a16="http://schemas.microsoft.com/office/drawing/2014/main" id="{42D6483B-B0F2-43D8-A06F-8624CD35D8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1" name="Picture 1710" descr="http://www.esourcecanada.com/images/spacer.gif">
          <a:extLst>
            <a:ext uri="{FF2B5EF4-FFF2-40B4-BE49-F238E27FC236}">
              <a16:creationId xmlns:a16="http://schemas.microsoft.com/office/drawing/2014/main" id="{D478395E-958D-41C9-928F-ADC32C9C90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2" name="Picture 1711" descr="http://www.esourcecanada.com/images/spacer.gif">
          <a:extLst>
            <a:ext uri="{FF2B5EF4-FFF2-40B4-BE49-F238E27FC236}">
              <a16:creationId xmlns:a16="http://schemas.microsoft.com/office/drawing/2014/main" id="{C994170E-54DD-40D8-958E-A8565EC91C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3" name="Picture 1712" descr="http://www.esourcecanada.com/images/spacer.gif">
          <a:extLst>
            <a:ext uri="{FF2B5EF4-FFF2-40B4-BE49-F238E27FC236}">
              <a16:creationId xmlns:a16="http://schemas.microsoft.com/office/drawing/2014/main" id="{E18E49AB-6DBC-44C3-A371-8EBF6A03C5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4" name="Picture 1713" descr="http://www.esourcecanada.com/images/spacer.gif">
          <a:extLst>
            <a:ext uri="{FF2B5EF4-FFF2-40B4-BE49-F238E27FC236}">
              <a16:creationId xmlns:a16="http://schemas.microsoft.com/office/drawing/2014/main" id="{929F53B3-2116-4017-A7A3-485B9EFC8F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5" name="Picture 1714" descr="http://www.esourcecanada.com/images/spacer.gif">
          <a:extLst>
            <a:ext uri="{FF2B5EF4-FFF2-40B4-BE49-F238E27FC236}">
              <a16:creationId xmlns:a16="http://schemas.microsoft.com/office/drawing/2014/main" id="{FBF07FDC-8C16-4D3C-9E90-16BACEF148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6" name="Picture 1715" descr="http://www.esourcecanada.com/images/spacer.gif">
          <a:extLst>
            <a:ext uri="{FF2B5EF4-FFF2-40B4-BE49-F238E27FC236}">
              <a16:creationId xmlns:a16="http://schemas.microsoft.com/office/drawing/2014/main" id="{E8DF4C22-137C-4E75-B40D-19851B45E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7" name="Picture 1716" descr="http://www.esourcecanada.com/images/spacer.gif">
          <a:extLst>
            <a:ext uri="{FF2B5EF4-FFF2-40B4-BE49-F238E27FC236}">
              <a16:creationId xmlns:a16="http://schemas.microsoft.com/office/drawing/2014/main" id="{1FDE5854-FADD-4D20-9477-187FE9A208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718" name="Picture 1717" descr="http://www.esourcecanada.com/images/spacer.gif">
          <a:extLst>
            <a:ext uri="{FF2B5EF4-FFF2-40B4-BE49-F238E27FC236}">
              <a16:creationId xmlns:a16="http://schemas.microsoft.com/office/drawing/2014/main" id="{3A5E9E04-1226-495E-8D10-C8A6C71BC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719" name="Picture 1718" descr="http://www.esourcecanada.com/images/spacer.gif">
          <a:extLst>
            <a:ext uri="{FF2B5EF4-FFF2-40B4-BE49-F238E27FC236}">
              <a16:creationId xmlns:a16="http://schemas.microsoft.com/office/drawing/2014/main" id="{050F6B40-BAB7-4F5C-BDDC-0CE938844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1720" name="Picture 1719" descr="http://www.esourcecanada.com/images/spacer.gif">
          <a:extLst>
            <a:ext uri="{FF2B5EF4-FFF2-40B4-BE49-F238E27FC236}">
              <a16:creationId xmlns:a16="http://schemas.microsoft.com/office/drawing/2014/main" id="{10A963AB-E1FC-4F9E-8577-A6E466C91E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721" name="Picture 1720" descr="http://www.esourcecanada.com/images/spacer.gif">
          <a:extLst>
            <a:ext uri="{FF2B5EF4-FFF2-40B4-BE49-F238E27FC236}">
              <a16:creationId xmlns:a16="http://schemas.microsoft.com/office/drawing/2014/main" id="{FE387C50-A27A-43DA-98D8-FC3F75E10E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1722" name="Picture 1721" descr="http://www.esourcecanada.com/images/spacer.gif">
          <a:extLst>
            <a:ext uri="{FF2B5EF4-FFF2-40B4-BE49-F238E27FC236}">
              <a16:creationId xmlns:a16="http://schemas.microsoft.com/office/drawing/2014/main" id="{264D577B-72FF-451E-AB80-3DC7C62FA1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723" name="Picture 1722" descr="http://www.esourcecanada.com/images/spacer.gif">
          <a:extLst>
            <a:ext uri="{FF2B5EF4-FFF2-40B4-BE49-F238E27FC236}">
              <a16:creationId xmlns:a16="http://schemas.microsoft.com/office/drawing/2014/main" id="{08F11A7F-8BB3-4ADB-89CC-67BC52A03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724" name="Picture 1723" descr="http://www.esourcecanada.com/images/spacer.gif">
          <a:extLst>
            <a:ext uri="{FF2B5EF4-FFF2-40B4-BE49-F238E27FC236}">
              <a16:creationId xmlns:a16="http://schemas.microsoft.com/office/drawing/2014/main" id="{4FC1C685-11C7-453B-B07A-D783C68B0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1725" name="Picture 1724" descr="http://www.esourcecanada.com/images/spacer.gif">
          <a:extLst>
            <a:ext uri="{FF2B5EF4-FFF2-40B4-BE49-F238E27FC236}">
              <a16:creationId xmlns:a16="http://schemas.microsoft.com/office/drawing/2014/main" id="{7402862D-1D37-4F70-905F-6B1274600F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726" name="Picture 1725" descr="http://www.esourcecanada.com/images/spacer.gif">
          <a:extLst>
            <a:ext uri="{FF2B5EF4-FFF2-40B4-BE49-F238E27FC236}">
              <a16:creationId xmlns:a16="http://schemas.microsoft.com/office/drawing/2014/main" id="{CF3F7BB9-6783-4AC6-A951-5DF95AF88A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1727" name="Picture 1726" descr="http://www.esourcecanada.com/images/spacer.gif">
          <a:extLst>
            <a:ext uri="{FF2B5EF4-FFF2-40B4-BE49-F238E27FC236}">
              <a16:creationId xmlns:a16="http://schemas.microsoft.com/office/drawing/2014/main" id="{EFE38A78-AFDA-4896-8EC1-0A7211214D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1728" name="Picture 1727" descr="http://www.esourcecanada.com/images/spacer.gif">
          <a:extLst>
            <a:ext uri="{FF2B5EF4-FFF2-40B4-BE49-F238E27FC236}">
              <a16:creationId xmlns:a16="http://schemas.microsoft.com/office/drawing/2014/main" id="{2BCD43F2-B037-4540-87D9-57C85C512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29" name="Picture 1728" descr="http://www.esourcecanada.com/images/spacer.gif">
          <a:extLst>
            <a:ext uri="{FF2B5EF4-FFF2-40B4-BE49-F238E27FC236}">
              <a16:creationId xmlns:a16="http://schemas.microsoft.com/office/drawing/2014/main" id="{7A4AB160-7E1A-4075-95BA-C0B55FCDE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1730" name="Picture 1729" descr="http://www.esourcecanada.com/images/spacer.gif">
          <a:extLst>
            <a:ext uri="{FF2B5EF4-FFF2-40B4-BE49-F238E27FC236}">
              <a16:creationId xmlns:a16="http://schemas.microsoft.com/office/drawing/2014/main" id="{85FB68DE-72EF-4656-959A-2C34026FC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1" name="Picture 1730" descr="http://www.esourcecanada.com/images/spacer.gif">
          <a:extLst>
            <a:ext uri="{FF2B5EF4-FFF2-40B4-BE49-F238E27FC236}">
              <a16:creationId xmlns:a16="http://schemas.microsoft.com/office/drawing/2014/main" id="{CF279CDC-EF8B-4E58-A596-B2B50BA193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2" name="Picture 1731" descr="http://www.esourcecanada.com/images/spacer.gif">
          <a:extLst>
            <a:ext uri="{FF2B5EF4-FFF2-40B4-BE49-F238E27FC236}">
              <a16:creationId xmlns:a16="http://schemas.microsoft.com/office/drawing/2014/main" id="{6E8601DE-FAC5-450D-8ED4-E40B7D014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3" name="Picture 1732" descr="http://www.esourcecanada.com/images/spacer.gif">
          <a:extLst>
            <a:ext uri="{FF2B5EF4-FFF2-40B4-BE49-F238E27FC236}">
              <a16:creationId xmlns:a16="http://schemas.microsoft.com/office/drawing/2014/main" id="{17BACAD3-CA8B-4FEE-AA7B-13AE09BD3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4" name="Picture 1733" descr="http://www.esourcecanada.com/images/spacer.gif">
          <a:extLst>
            <a:ext uri="{FF2B5EF4-FFF2-40B4-BE49-F238E27FC236}">
              <a16:creationId xmlns:a16="http://schemas.microsoft.com/office/drawing/2014/main" id="{25FA4D0C-AADF-4515-A853-5E8ECFBE06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5" name="Picture 1734" descr="http://www.esourcecanada.com/images/spacer.gif">
          <a:extLst>
            <a:ext uri="{FF2B5EF4-FFF2-40B4-BE49-F238E27FC236}">
              <a16:creationId xmlns:a16="http://schemas.microsoft.com/office/drawing/2014/main" id="{F91AF95C-AB62-4975-B796-6BAF113AE9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6" name="Picture 1735" descr="http://www.esourcecanada.com/images/spacer.gif">
          <a:extLst>
            <a:ext uri="{FF2B5EF4-FFF2-40B4-BE49-F238E27FC236}">
              <a16:creationId xmlns:a16="http://schemas.microsoft.com/office/drawing/2014/main" id="{59B70D04-A36D-4F7B-A2D9-83995B6D9A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7" name="Picture 1736" descr="http://www.esourcecanada.com/images/spacer.gif">
          <a:extLst>
            <a:ext uri="{FF2B5EF4-FFF2-40B4-BE49-F238E27FC236}">
              <a16:creationId xmlns:a16="http://schemas.microsoft.com/office/drawing/2014/main" id="{9D4FD787-1ECF-43BE-A360-01C115CF0F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8" name="Picture 1737" descr="http://www.esourcecanada.com/images/spacer.gif">
          <a:extLst>
            <a:ext uri="{FF2B5EF4-FFF2-40B4-BE49-F238E27FC236}">
              <a16:creationId xmlns:a16="http://schemas.microsoft.com/office/drawing/2014/main" id="{6D952CC1-FE93-4BAF-AAAC-A181FB5329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9" name="Picture 1738" descr="http://www.esourcecanada.com/images/spacer.gif">
          <a:extLst>
            <a:ext uri="{FF2B5EF4-FFF2-40B4-BE49-F238E27FC236}">
              <a16:creationId xmlns:a16="http://schemas.microsoft.com/office/drawing/2014/main" id="{800534D1-4F5B-46B2-B41E-F4B7054CD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0" name="Picture 1739" descr="http://www.esourcecanada.com/images/spacer.gif">
          <a:extLst>
            <a:ext uri="{FF2B5EF4-FFF2-40B4-BE49-F238E27FC236}">
              <a16:creationId xmlns:a16="http://schemas.microsoft.com/office/drawing/2014/main" id="{4ABEF60C-B6F6-4867-BD87-BAB95556F4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1" name="Picture 1740" descr="http://www.esourcecanada.com/images/spacer.gif">
          <a:extLst>
            <a:ext uri="{FF2B5EF4-FFF2-40B4-BE49-F238E27FC236}">
              <a16:creationId xmlns:a16="http://schemas.microsoft.com/office/drawing/2014/main" id="{C3D5DDEC-3A60-4C12-8C37-016C53FC90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2" name="Picture 1741" descr="http://www.esourcecanada.com/images/spacer.gif">
          <a:extLst>
            <a:ext uri="{FF2B5EF4-FFF2-40B4-BE49-F238E27FC236}">
              <a16:creationId xmlns:a16="http://schemas.microsoft.com/office/drawing/2014/main" id="{D5A21EEE-CFEA-4D03-97F4-7C466F177B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3" name="Picture 1742" descr="http://www.esourcecanada.com/images/spacer.gif">
          <a:extLst>
            <a:ext uri="{FF2B5EF4-FFF2-40B4-BE49-F238E27FC236}">
              <a16:creationId xmlns:a16="http://schemas.microsoft.com/office/drawing/2014/main" id="{B94A9521-EB96-4CA1-B15A-C600D690CB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4" name="Picture 1743" descr="http://www.esourcecanada.com/images/spacer.gif">
          <a:extLst>
            <a:ext uri="{FF2B5EF4-FFF2-40B4-BE49-F238E27FC236}">
              <a16:creationId xmlns:a16="http://schemas.microsoft.com/office/drawing/2014/main" id="{2A418F0E-C7DC-4CA2-813F-283B0A77E4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5" name="Picture 1744" descr="http://www.esourcecanada.com/images/spacer.gif">
          <a:extLst>
            <a:ext uri="{FF2B5EF4-FFF2-40B4-BE49-F238E27FC236}">
              <a16:creationId xmlns:a16="http://schemas.microsoft.com/office/drawing/2014/main" id="{9E33C863-2418-442D-893E-F70574B414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6" name="Picture 1745" descr="http://www.esourcecanada.com/images/spacer.gif">
          <a:extLst>
            <a:ext uri="{FF2B5EF4-FFF2-40B4-BE49-F238E27FC236}">
              <a16:creationId xmlns:a16="http://schemas.microsoft.com/office/drawing/2014/main" id="{93C3062D-AB60-4E0A-8B3D-AECBB0CB05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7" name="Picture 1746" descr="http://www.esourcecanada.com/images/spacer.gif">
          <a:extLst>
            <a:ext uri="{FF2B5EF4-FFF2-40B4-BE49-F238E27FC236}">
              <a16:creationId xmlns:a16="http://schemas.microsoft.com/office/drawing/2014/main" id="{F6F49CF0-A33E-4722-A782-AE591242F9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8" name="Picture 1747" descr="http://www.esourcecanada.com/images/spacer.gif">
          <a:extLst>
            <a:ext uri="{FF2B5EF4-FFF2-40B4-BE49-F238E27FC236}">
              <a16:creationId xmlns:a16="http://schemas.microsoft.com/office/drawing/2014/main" id="{61EA80F5-826C-432B-9EAD-09021EB029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9" name="Picture 1748" descr="http://www.esourcecanada.com/images/spacer.gif">
          <a:extLst>
            <a:ext uri="{FF2B5EF4-FFF2-40B4-BE49-F238E27FC236}">
              <a16:creationId xmlns:a16="http://schemas.microsoft.com/office/drawing/2014/main" id="{2294990B-5100-43FE-AD46-C9F0EE50A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0" name="Picture 1749" descr="http://www.esourcecanada.com/images/spacer.gif">
          <a:extLst>
            <a:ext uri="{FF2B5EF4-FFF2-40B4-BE49-F238E27FC236}">
              <a16:creationId xmlns:a16="http://schemas.microsoft.com/office/drawing/2014/main" id="{E76BD347-147E-4CFC-8CFF-D20122815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1" name="Picture 1750" descr="http://www.esourcecanada.com/images/spacer.gif">
          <a:extLst>
            <a:ext uri="{FF2B5EF4-FFF2-40B4-BE49-F238E27FC236}">
              <a16:creationId xmlns:a16="http://schemas.microsoft.com/office/drawing/2014/main" id="{F184754D-0BFF-4C91-B8F4-20471DC960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2" name="Picture 1751" descr="http://www.esourcecanada.com/images/spacer.gif">
          <a:extLst>
            <a:ext uri="{FF2B5EF4-FFF2-40B4-BE49-F238E27FC236}">
              <a16:creationId xmlns:a16="http://schemas.microsoft.com/office/drawing/2014/main" id="{23E66016-B8F9-4491-B7EA-2425954D10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3" name="Picture 1752" descr="http://www.esourcecanada.com/images/spacer.gif">
          <a:extLst>
            <a:ext uri="{FF2B5EF4-FFF2-40B4-BE49-F238E27FC236}">
              <a16:creationId xmlns:a16="http://schemas.microsoft.com/office/drawing/2014/main" id="{22EFD3F3-2A11-4580-91E4-72887B3EDE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4" name="Picture 1753" descr="http://www.esourcecanada.com/images/spacer.gif">
          <a:extLst>
            <a:ext uri="{FF2B5EF4-FFF2-40B4-BE49-F238E27FC236}">
              <a16:creationId xmlns:a16="http://schemas.microsoft.com/office/drawing/2014/main" id="{7420F41C-1283-418A-8822-475AE9E81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5" name="Picture 1754" descr="http://www.esourcecanada.com/images/spacer.gif">
          <a:extLst>
            <a:ext uri="{FF2B5EF4-FFF2-40B4-BE49-F238E27FC236}">
              <a16:creationId xmlns:a16="http://schemas.microsoft.com/office/drawing/2014/main" id="{1AF03EE5-CFA2-4E2A-872B-E505A7A5C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6" name="Picture 1755" descr="http://www.esourcecanada.com/images/spacer.gif">
          <a:extLst>
            <a:ext uri="{FF2B5EF4-FFF2-40B4-BE49-F238E27FC236}">
              <a16:creationId xmlns:a16="http://schemas.microsoft.com/office/drawing/2014/main" id="{AC0352ED-31F2-440C-80CB-EA8A1C7ED9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7" name="Picture 1756" descr="http://www.esourcecanada.com/images/spacer.gif">
          <a:extLst>
            <a:ext uri="{FF2B5EF4-FFF2-40B4-BE49-F238E27FC236}">
              <a16:creationId xmlns:a16="http://schemas.microsoft.com/office/drawing/2014/main" id="{FB10CF02-5370-4651-8EAC-95DDE84827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8" name="Picture 1757" descr="http://www.esourcecanada.com/images/spacer.gif">
          <a:extLst>
            <a:ext uri="{FF2B5EF4-FFF2-40B4-BE49-F238E27FC236}">
              <a16:creationId xmlns:a16="http://schemas.microsoft.com/office/drawing/2014/main" id="{F7517451-BC69-46D5-8D56-4A3FEB3A4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9" name="Picture 1758" descr="http://www.esourcecanada.com/images/spacer.gif">
          <a:extLst>
            <a:ext uri="{FF2B5EF4-FFF2-40B4-BE49-F238E27FC236}">
              <a16:creationId xmlns:a16="http://schemas.microsoft.com/office/drawing/2014/main" id="{64701DF4-2AD6-4B22-871E-99518BD134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0" name="Picture 1759" descr="http://www.esourcecanada.com/images/spacer.gif">
          <a:extLst>
            <a:ext uri="{FF2B5EF4-FFF2-40B4-BE49-F238E27FC236}">
              <a16:creationId xmlns:a16="http://schemas.microsoft.com/office/drawing/2014/main" id="{F8362B61-2E3B-4A90-97A9-1379FD855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1" name="Picture 1760" descr="http://www.esourcecanada.com/images/spacer.gif">
          <a:extLst>
            <a:ext uri="{FF2B5EF4-FFF2-40B4-BE49-F238E27FC236}">
              <a16:creationId xmlns:a16="http://schemas.microsoft.com/office/drawing/2014/main" id="{789CA7E0-6803-457B-BB68-73D5101DC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2" name="Picture 1761" descr="http://www.esourcecanada.com/images/spacer.gif">
          <a:extLst>
            <a:ext uri="{FF2B5EF4-FFF2-40B4-BE49-F238E27FC236}">
              <a16:creationId xmlns:a16="http://schemas.microsoft.com/office/drawing/2014/main" id="{AB4D7F94-13BB-43A2-BCB8-58A946C11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3" name="Picture 1762" descr="http://www.esourcecanada.com/images/spacer.gif">
          <a:extLst>
            <a:ext uri="{FF2B5EF4-FFF2-40B4-BE49-F238E27FC236}">
              <a16:creationId xmlns:a16="http://schemas.microsoft.com/office/drawing/2014/main" id="{2AB42CBF-0F70-45E4-B3DE-9266EBD72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4" name="Picture 1763" descr="http://www.esourcecanada.com/images/spacer.gif">
          <a:extLst>
            <a:ext uri="{FF2B5EF4-FFF2-40B4-BE49-F238E27FC236}">
              <a16:creationId xmlns:a16="http://schemas.microsoft.com/office/drawing/2014/main" id="{1469FC41-954B-416C-8F25-6482C09CEA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5" name="Picture 1764" descr="http://www.esourcecanada.com/images/spacer.gif">
          <a:extLst>
            <a:ext uri="{FF2B5EF4-FFF2-40B4-BE49-F238E27FC236}">
              <a16:creationId xmlns:a16="http://schemas.microsoft.com/office/drawing/2014/main" id="{3E188104-7CDE-45DC-B0B9-0620879BBC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6" name="Picture 1765" descr="http://www.esourcecanada.com/images/spacer.gif">
          <a:extLst>
            <a:ext uri="{FF2B5EF4-FFF2-40B4-BE49-F238E27FC236}">
              <a16:creationId xmlns:a16="http://schemas.microsoft.com/office/drawing/2014/main" id="{DB6A3097-8B0C-4DF9-ABBF-3144685BEF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7" name="Picture 1766" descr="http://www.esourcecanada.com/images/spacer.gif">
          <a:extLst>
            <a:ext uri="{FF2B5EF4-FFF2-40B4-BE49-F238E27FC236}">
              <a16:creationId xmlns:a16="http://schemas.microsoft.com/office/drawing/2014/main" id="{20C37915-293B-46B6-80C2-C6C5C38A11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8" name="Picture 1767" descr="http://www.esourcecanada.com/images/spacer.gif">
          <a:extLst>
            <a:ext uri="{FF2B5EF4-FFF2-40B4-BE49-F238E27FC236}">
              <a16:creationId xmlns:a16="http://schemas.microsoft.com/office/drawing/2014/main" id="{9F2A46DC-B473-4375-AACA-24A66FCA2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9" name="Picture 1768" descr="http://www.esourcecanada.com/images/spacer.gif">
          <a:extLst>
            <a:ext uri="{FF2B5EF4-FFF2-40B4-BE49-F238E27FC236}">
              <a16:creationId xmlns:a16="http://schemas.microsoft.com/office/drawing/2014/main" id="{EADF7731-E9CE-43AD-B68D-206C8DCD0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70" name="Picture 1769" descr="http://www.esourcecanada.com/images/spacer.gif">
          <a:extLst>
            <a:ext uri="{FF2B5EF4-FFF2-40B4-BE49-F238E27FC236}">
              <a16:creationId xmlns:a16="http://schemas.microsoft.com/office/drawing/2014/main" id="{227FB0E2-96E2-413A-B197-8743A2BE0D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71" name="Picture 1770" descr="http://www.esourcecanada.com/images/spacer.gif">
          <a:extLst>
            <a:ext uri="{FF2B5EF4-FFF2-40B4-BE49-F238E27FC236}">
              <a16:creationId xmlns:a16="http://schemas.microsoft.com/office/drawing/2014/main" id="{A44AF0DA-A388-495F-92AD-9E7DAA079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1772" name="Picture 1771" descr="http://www.esourcecanada.com/images/spacer.gif">
          <a:extLst>
            <a:ext uri="{FF2B5EF4-FFF2-40B4-BE49-F238E27FC236}">
              <a16:creationId xmlns:a16="http://schemas.microsoft.com/office/drawing/2014/main" id="{53589C0C-A15C-4551-852D-084EDE5D3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1773" name="Picture 1772" descr="http://www.esourcecanada.com/images/spacer.gif">
          <a:extLst>
            <a:ext uri="{FF2B5EF4-FFF2-40B4-BE49-F238E27FC236}">
              <a16:creationId xmlns:a16="http://schemas.microsoft.com/office/drawing/2014/main" id="{5600CF26-9C46-4363-9F46-371FA6EEBB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1774" name="Picture 1773" descr="http://www.esourcecanada.com/images/spacer.gif">
          <a:extLst>
            <a:ext uri="{FF2B5EF4-FFF2-40B4-BE49-F238E27FC236}">
              <a16:creationId xmlns:a16="http://schemas.microsoft.com/office/drawing/2014/main" id="{DD809A91-0090-4374-9B58-F43C1B5ADB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1775" name="Picture 1774" descr="http://www.esourcecanada.com/images/spacer.gif">
          <a:extLst>
            <a:ext uri="{FF2B5EF4-FFF2-40B4-BE49-F238E27FC236}">
              <a16:creationId xmlns:a16="http://schemas.microsoft.com/office/drawing/2014/main" id="{CCCE300C-BAB6-4F47-9641-1320F24082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1776" name="Picture 1775" descr="http://www.esourcecanada.com/images/spacer.gif">
          <a:extLst>
            <a:ext uri="{FF2B5EF4-FFF2-40B4-BE49-F238E27FC236}">
              <a16:creationId xmlns:a16="http://schemas.microsoft.com/office/drawing/2014/main" id="{8F8E6553-0D80-4D33-9954-8DC4A5FEF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1777" name="Picture 1776" descr="http://www.esourcecanada.com/images/spacer.gif">
          <a:extLst>
            <a:ext uri="{FF2B5EF4-FFF2-40B4-BE49-F238E27FC236}">
              <a16:creationId xmlns:a16="http://schemas.microsoft.com/office/drawing/2014/main" id="{817DD3BF-12EA-45D6-B768-31479ED9F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1778" name="Picture 1777" descr="http://www.esourcecanada.com/images/spacer.gif">
          <a:extLst>
            <a:ext uri="{FF2B5EF4-FFF2-40B4-BE49-F238E27FC236}">
              <a16:creationId xmlns:a16="http://schemas.microsoft.com/office/drawing/2014/main" id="{5C4AD174-B595-48CD-841A-E661663435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1779" name="Picture 1778" descr="http://www.esourcecanada.com/images/spacer.gif">
          <a:extLst>
            <a:ext uri="{FF2B5EF4-FFF2-40B4-BE49-F238E27FC236}">
              <a16:creationId xmlns:a16="http://schemas.microsoft.com/office/drawing/2014/main" id="{F42C78E0-1C20-4B56-8C44-9364B13CCF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1780" name="Picture 1779" descr="http://www.esourcecanada.com/images/spacer.gif">
          <a:extLst>
            <a:ext uri="{FF2B5EF4-FFF2-40B4-BE49-F238E27FC236}">
              <a16:creationId xmlns:a16="http://schemas.microsoft.com/office/drawing/2014/main" id="{DE7F257B-2DCC-48CB-AAF3-3E356BB2F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1781" name="Picture 1780" descr="http://www.esourcecanada.com/images/spacer.gif">
          <a:extLst>
            <a:ext uri="{FF2B5EF4-FFF2-40B4-BE49-F238E27FC236}">
              <a16:creationId xmlns:a16="http://schemas.microsoft.com/office/drawing/2014/main" id="{9392A218-8884-4EEB-8014-E2761EC06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1782" name="Picture 1781" descr="http://www.esourcecanada.com/images/spacer.gif">
          <a:extLst>
            <a:ext uri="{FF2B5EF4-FFF2-40B4-BE49-F238E27FC236}">
              <a16:creationId xmlns:a16="http://schemas.microsoft.com/office/drawing/2014/main" id="{02C02740-0E90-4FBA-82BB-3092435937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83" name="Picture 1782" descr="http://www.esourcecanada.com/images/spacer.gif">
          <a:extLst>
            <a:ext uri="{FF2B5EF4-FFF2-40B4-BE49-F238E27FC236}">
              <a16:creationId xmlns:a16="http://schemas.microsoft.com/office/drawing/2014/main" id="{9214B150-A07A-4216-825A-5AE9C8423D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1784" name="Picture 1783" descr="http://www.esourcecanada.com/images/spacer.gif">
          <a:extLst>
            <a:ext uri="{FF2B5EF4-FFF2-40B4-BE49-F238E27FC236}">
              <a16:creationId xmlns:a16="http://schemas.microsoft.com/office/drawing/2014/main" id="{2A5E5041-B618-448F-A715-67802EFCF2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85" name="Picture 1784" descr="http://www.esourcecanada.com/images/spacer.gif">
          <a:extLst>
            <a:ext uri="{FF2B5EF4-FFF2-40B4-BE49-F238E27FC236}">
              <a16:creationId xmlns:a16="http://schemas.microsoft.com/office/drawing/2014/main" id="{5FB35A5E-4954-40FA-A754-CD77F5382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86" name="Picture 1785" descr="http://www.esourcecanada.com/images/spacer.gif">
          <a:extLst>
            <a:ext uri="{FF2B5EF4-FFF2-40B4-BE49-F238E27FC236}">
              <a16:creationId xmlns:a16="http://schemas.microsoft.com/office/drawing/2014/main" id="{F3175943-AE7D-4DD0-B2E5-EE07CBE0C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87" name="Picture 1786" descr="http://www.esourcecanada.com/images/spacer.gif">
          <a:extLst>
            <a:ext uri="{FF2B5EF4-FFF2-40B4-BE49-F238E27FC236}">
              <a16:creationId xmlns:a16="http://schemas.microsoft.com/office/drawing/2014/main" id="{27396992-53F3-4C14-8F74-796D109FA5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88" name="Picture 1787" descr="http://www.esourcecanada.com/images/spacer.gif">
          <a:extLst>
            <a:ext uri="{FF2B5EF4-FFF2-40B4-BE49-F238E27FC236}">
              <a16:creationId xmlns:a16="http://schemas.microsoft.com/office/drawing/2014/main" id="{10FB0B98-A4F6-4877-9823-D8EFDBBCA6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89" name="Picture 1788" descr="http://www.esourcecanada.com/images/spacer.gif">
          <a:extLst>
            <a:ext uri="{FF2B5EF4-FFF2-40B4-BE49-F238E27FC236}">
              <a16:creationId xmlns:a16="http://schemas.microsoft.com/office/drawing/2014/main" id="{BF61275A-F0EE-419B-86D0-7A6E559F7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0" name="Picture 1789" descr="http://www.esourcecanada.com/images/spacer.gif">
          <a:extLst>
            <a:ext uri="{FF2B5EF4-FFF2-40B4-BE49-F238E27FC236}">
              <a16:creationId xmlns:a16="http://schemas.microsoft.com/office/drawing/2014/main" id="{7D2F3D1E-059B-47E6-BE84-4CE66C42E4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1" name="Picture 1790" descr="http://www.esourcecanada.com/images/spacer.gif">
          <a:extLst>
            <a:ext uri="{FF2B5EF4-FFF2-40B4-BE49-F238E27FC236}">
              <a16:creationId xmlns:a16="http://schemas.microsoft.com/office/drawing/2014/main" id="{2C654F67-1F80-4104-93B7-9AD9962180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2" name="Picture 1791" descr="http://www.esourcecanada.com/images/spacer.gif">
          <a:extLst>
            <a:ext uri="{FF2B5EF4-FFF2-40B4-BE49-F238E27FC236}">
              <a16:creationId xmlns:a16="http://schemas.microsoft.com/office/drawing/2014/main" id="{854E9231-B08C-4F88-874E-621C34C4B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3" name="Picture 1792" descr="http://www.esourcecanada.com/images/spacer.gif">
          <a:extLst>
            <a:ext uri="{FF2B5EF4-FFF2-40B4-BE49-F238E27FC236}">
              <a16:creationId xmlns:a16="http://schemas.microsoft.com/office/drawing/2014/main" id="{E1E933B7-B316-4295-8A7D-712622EEED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4" name="Picture 1793" descr="http://www.esourcecanada.com/images/spacer.gif">
          <a:extLst>
            <a:ext uri="{FF2B5EF4-FFF2-40B4-BE49-F238E27FC236}">
              <a16:creationId xmlns:a16="http://schemas.microsoft.com/office/drawing/2014/main" id="{6D691CC9-4538-4952-AE77-309FC1F187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5" name="Picture 1794" descr="http://www.esourcecanada.com/images/spacer.gif">
          <a:extLst>
            <a:ext uri="{FF2B5EF4-FFF2-40B4-BE49-F238E27FC236}">
              <a16:creationId xmlns:a16="http://schemas.microsoft.com/office/drawing/2014/main" id="{4689B207-14D1-4E42-9B80-640C47A6B9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6" name="Picture 1795" descr="http://www.esourcecanada.com/images/spacer.gif">
          <a:extLst>
            <a:ext uri="{FF2B5EF4-FFF2-40B4-BE49-F238E27FC236}">
              <a16:creationId xmlns:a16="http://schemas.microsoft.com/office/drawing/2014/main" id="{2199F240-DA06-4C28-9F16-DAC36B0F9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7" name="Picture 1796" descr="http://www.esourcecanada.com/images/spacer.gif">
          <a:extLst>
            <a:ext uri="{FF2B5EF4-FFF2-40B4-BE49-F238E27FC236}">
              <a16:creationId xmlns:a16="http://schemas.microsoft.com/office/drawing/2014/main" id="{FCBD5B15-0B3B-475C-A366-FE04BFAC59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8" name="Picture 1797" descr="http://www.esourcecanada.com/images/spacer.gif">
          <a:extLst>
            <a:ext uri="{FF2B5EF4-FFF2-40B4-BE49-F238E27FC236}">
              <a16:creationId xmlns:a16="http://schemas.microsoft.com/office/drawing/2014/main" id="{6918ED26-DCD4-4BC2-9BF8-E077262334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9" name="Picture 1798" descr="http://www.esourcecanada.com/images/spacer.gif">
          <a:extLst>
            <a:ext uri="{FF2B5EF4-FFF2-40B4-BE49-F238E27FC236}">
              <a16:creationId xmlns:a16="http://schemas.microsoft.com/office/drawing/2014/main" id="{5558463F-7FB0-48C0-A778-AD3F257AA3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0" name="Picture 1799" descr="http://www.esourcecanada.com/images/spacer.gif">
          <a:extLst>
            <a:ext uri="{FF2B5EF4-FFF2-40B4-BE49-F238E27FC236}">
              <a16:creationId xmlns:a16="http://schemas.microsoft.com/office/drawing/2014/main" id="{A25671DD-47D0-410D-9D09-6DF0F9AE87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1" name="Picture 1800" descr="http://www.esourcecanada.com/images/spacer.gif">
          <a:extLst>
            <a:ext uri="{FF2B5EF4-FFF2-40B4-BE49-F238E27FC236}">
              <a16:creationId xmlns:a16="http://schemas.microsoft.com/office/drawing/2014/main" id="{56D431AE-257B-4A8C-A37E-2FFC42B4AA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2" name="Picture 1801" descr="http://www.esourcecanada.com/images/spacer.gif">
          <a:extLst>
            <a:ext uri="{FF2B5EF4-FFF2-40B4-BE49-F238E27FC236}">
              <a16:creationId xmlns:a16="http://schemas.microsoft.com/office/drawing/2014/main" id="{D8018931-66D7-4D94-BB55-E7884A38F7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3" name="Picture 1802" descr="http://www.esourcecanada.com/images/spacer.gif">
          <a:extLst>
            <a:ext uri="{FF2B5EF4-FFF2-40B4-BE49-F238E27FC236}">
              <a16:creationId xmlns:a16="http://schemas.microsoft.com/office/drawing/2014/main" id="{8F131D95-53A2-4BE3-8C10-A97938C4D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4" name="Picture 1803" descr="http://www.esourcecanada.com/images/spacer.gif">
          <a:extLst>
            <a:ext uri="{FF2B5EF4-FFF2-40B4-BE49-F238E27FC236}">
              <a16:creationId xmlns:a16="http://schemas.microsoft.com/office/drawing/2014/main" id="{01FE1F90-6D31-49DB-BE5E-68B5864C3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5" name="Picture 1804" descr="http://www.esourcecanada.com/images/spacer.gif">
          <a:extLst>
            <a:ext uri="{FF2B5EF4-FFF2-40B4-BE49-F238E27FC236}">
              <a16:creationId xmlns:a16="http://schemas.microsoft.com/office/drawing/2014/main" id="{F7430FD4-A5A8-4253-98CD-D28ADA9C66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6" name="Picture 1805" descr="http://www.esourcecanada.com/images/spacer.gif">
          <a:extLst>
            <a:ext uri="{FF2B5EF4-FFF2-40B4-BE49-F238E27FC236}">
              <a16:creationId xmlns:a16="http://schemas.microsoft.com/office/drawing/2014/main" id="{8B4E4803-481C-4DBA-AF98-0003D54F43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7" name="Picture 1806" descr="http://www.esourcecanada.com/images/spacer.gif">
          <a:extLst>
            <a:ext uri="{FF2B5EF4-FFF2-40B4-BE49-F238E27FC236}">
              <a16:creationId xmlns:a16="http://schemas.microsoft.com/office/drawing/2014/main" id="{90911C01-B201-46DF-B25F-A86931308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8" name="Picture 1807" descr="http://www.esourcecanada.com/images/spacer.gif">
          <a:extLst>
            <a:ext uri="{FF2B5EF4-FFF2-40B4-BE49-F238E27FC236}">
              <a16:creationId xmlns:a16="http://schemas.microsoft.com/office/drawing/2014/main" id="{7E135378-6F72-4B31-AB68-264AC186BA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9" name="Picture 1808" descr="http://www.esourcecanada.com/images/spacer.gif">
          <a:extLst>
            <a:ext uri="{FF2B5EF4-FFF2-40B4-BE49-F238E27FC236}">
              <a16:creationId xmlns:a16="http://schemas.microsoft.com/office/drawing/2014/main" id="{76661A67-1C27-41F5-A906-AA55027A7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0" name="Picture 1809" descr="http://www.esourcecanada.com/images/spacer.gif">
          <a:extLst>
            <a:ext uri="{FF2B5EF4-FFF2-40B4-BE49-F238E27FC236}">
              <a16:creationId xmlns:a16="http://schemas.microsoft.com/office/drawing/2014/main" id="{87F30A76-9F42-405E-993B-59BFA5771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1" name="Picture 1810" descr="http://www.esourcecanada.com/images/spacer.gif">
          <a:extLst>
            <a:ext uri="{FF2B5EF4-FFF2-40B4-BE49-F238E27FC236}">
              <a16:creationId xmlns:a16="http://schemas.microsoft.com/office/drawing/2014/main" id="{D1B91DBE-2297-4819-B97C-1CB145A023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2" name="Picture 1811" descr="http://www.esourcecanada.com/images/spacer.gif">
          <a:extLst>
            <a:ext uri="{FF2B5EF4-FFF2-40B4-BE49-F238E27FC236}">
              <a16:creationId xmlns:a16="http://schemas.microsoft.com/office/drawing/2014/main" id="{A44CEFD0-5003-4159-BD08-7C77458E3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3" name="Picture 1812" descr="http://www.esourcecanada.com/images/spacer.gif">
          <a:extLst>
            <a:ext uri="{FF2B5EF4-FFF2-40B4-BE49-F238E27FC236}">
              <a16:creationId xmlns:a16="http://schemas.microsoft.com/office/drawing/2014/main" id="{3C2E3C86-C278-49FA-A0A4-6990DDEFC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4" name="Picture 1813" descr="http://www.esourcecanada.com/images/spacer.gif">
          <a:extLst>
            <a:ext uri="{FF2B5EF4-FFF2-40B4-BE49-F238E27FC236}">
              <a16:creationId xmlns:a16="http://schemas.microsoft.com/office/drawing/2014/main" id="{E35BA0D6-12AB-4204-A7D4-7E0FC64EDF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5" name="Picture 1814" descr="http://www.esourcecanada.com/images/spacer.gif">
          <a:extLst>
            <a:ext uri="{FF2B5EF4-FFF2-40B4-BE49-F238E27FC236}">
              <a16:creationId xmlns:a16="http://schemas.microsoft.com/office/drawing/2014/main" id="{E4247816-3B84-4864-9078-4B7EDB8D2E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6" name="Picture 1815" descr="http://www.esourcecanada.com/images/spacer.gif">
          <a:extLst>
            <a:ext uri="{FF2B5EF4-FFF2-40B4-BE49-F238E27FC236}">
              <a16:creationId xmlns:a16="http://schemas.microsoft.com/office/drawing/2014/main" id="{D0B53CE8-1B6B-4C2A-8121-FA4E568C2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7" name="Picture 1816" descr="http://www.esourcecanada.com/images/spacer.gif">
          <a:extLst>
            <a:ext uri="{FF2B5EF4-FFF2-40B4-BE49-F238E27FC236}">
              <a16:creationId xmlns:a16="http://schemas.microsoft.com/office/drawing/2014/main" id="{9496C3C6-B5C9-441C-AE38-D5EE98D2A8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8" name="Picture 1817" descr="http://www.esourcecanada.com/images/spacer.gif">
          <a:extLst>
            <a:ext uri="{FF2B5EF4-FFF2-40B4-BE49-F238E27FC236}">
              <a16:creationId xmlns:a16="http://schemas.microsoft.com/office/drawing/2014/main" id="{E26F48B3-6FCA-4FFD-89AA-A6EB946551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9" name="Picture 1818" descr="http://www.esourcecanada.com/images/spacer.gif">
          <a:extLst>
            <a:ext uri="{FF2B5EF4-FFF2-40B4-BE49-F238E27FC236}">
              <a16:creationId xmlns:a16="http://schemas.microsoft.com/office/drawing/2014/main" id="{04342327-2DED-4D7F-8699-237E66E1C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20" name="Picture 1819" descr="http://www.esourcecanada.com/images/spacer.gif">
          <a:extLst>
            <a:ext uri="{FF2B5EF4-FFF2-40B4-BE49-F238E27FC236}">
              <a16:creationId xmlns:a16="http://schemas.microsoft.com/office/drawing/2014/main" id="{5FB460D3-9400-422B-9BD7-272120720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21" name="Picture 1820" descr="http://www.esourcecanada.com/images/spacer.gif">
          <a:extLst>
            <a:ext uri="{FF2B5EF4-FFF2-40B4-BE49-F238E27FC236}">
              <a16:creationId xmlns:a16="http://schemas.microsoft.com/office/drawing/2014/main" id="{7E8F1F30-1C69-4C44-BB94-3AE318C68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22" name="Picture 1821" descr="http://www.esourcecanada.com/images/spacer.gif">
          <a:extLst>
            <a:ext uri="{FF2B5EF4-FFF2-40B4-BE49-F238E27FC236}">
              <a16:creationId xmlns:a16="http://schemas.microsoft.com/office/drawing/2014/main" id="{10398E12-FAD4-47AD-B741-BDF7E64FA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23" name="Picture 1822" descr="http://www.esourcecanada.com/images/spacer.gif">
          <a:extLst>
            <a:ext uri="{FF2B5EF4-FFF2-40B4-BE49-F238E27FC236}">
              <a16:creationId xmlns:a16="http://schemas.microsoft.com/office/drawing/2014/main" id="{3D95157B-85C3-4489-81B7-12F1256AD2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24" name="Picture 1823" descr="http://www.esourcecanada.com/images/spacer.gif">
          <a:extLst>
            <a:ext uri="{FF2B5EF4-FFF2-40B4-BE49-F238E27FC236}">
              <a16:creationId xmlns:a16="http://schemas.microsoft.com/office/drawing/2014/main" id="{448BC9CB-45DD-4206-8141-258EB0838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25" name="Picture 1824" descr="http://www.esourcecanada.com/images/spacer.gif">
          <a:extLst>
            <a:ext uri="{FF2B5EF4-FFF2-40B4-BE49-F238E27FC236}">
              <a16:creationId xmlns:a16="http://schemas.microsoft.com/office/drawing/2014/main" id="{C71789DA-9DCD-4CDC-B513-18D454A445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1826" name="Picture 1825" descr="http://www.esourcecanada.com/images/spacer.gif">
          <a:extLst>
            <a:ext uri="{FF2B5EF4-FFF2-40B4-BE49-F238E27FC236}">
              <a16:creationId xmlns:a16="http://schemas.microsoft.com/office/drawing/2014/main" id="{F075DA5E-98FF-4E0A-B1C5-7E5F3C8AA8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1827" name="Picture 1826" descr="http://www.esourcecanada.com/images/spacer.gif">
          <a:extLst>
            <a:ext uri="{FF2B5EF4-FFF2-40B4-BE49-F238E27FC236}">
              <a16:creationId xmlns:a16="http://schemas.microsoft.com/office/drawing/2014/main" id="{FB6338D9-A552-4E8E-9163-772C1A298D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828" name="Picture 1827" descr="http://www.esourcecanada.com/images/spacer.gif">
          <a:extLst>
            <a:ext uri="{FF2B5EF4-FFF2-40B4-BE49-F238E27FC236}">
              <a16:creationId xmlns:a16="http://schemas.microsoft.com/office/drawing/2014/main" id="{8AB9FA17-25B6-445A-9ECD-D7886D5933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1829" name="Picture 1828" descr="http://www.esourcecanada.com/images/spacer.gif">
          <a:extLst>
            <a:ext uri="{FF2B5EF4-FFF2-40B4-BE49-F238E27FC236}">
              <a16:creationId xmlns:a16="http://schemas.microsoft.com/office/drawing/2014/main" id="{76E72440-D30F-415C-8D73-8E0F9F577D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830" name="Picture 1829" descr="http://www.esourcecanada.com/images/spacer.gif">
          <a:extLst>
            <a:ext uri="{FF2B5EF4-FFF2-40B4-BE49-F238E27FC236}">
              <a16:creationId xmlns:a16="http://schemas.microsoft.com/office/drawing/2014/main" id="{788EA4F1-58D2-4321-B835-656B863CD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1831" name="Picture 1830" descr="http://www.esourcecanada.com/images/spacer.gif">
          <a:extLst>
            <a:ext uri="{FF2B5EF4-FFF2-40B4-BE49-F238E27FC236}">
              <a16:creationId xmlns:a16="http://schemas.microsoft.com/office/drawing/2014/main" id="{7403008D-FF65-44D6-B559-939999693D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1832" name="Picture 1831" descr="http://www.esourcecanada.com/images/spacer.gif">
          <a:extLst>
            <a:ext uri="{FF2B5EF4-FFF2-40B4-BE49-F238E27FC236}">
              <a16:creationId xmlns:a16="http://schemas.microsoft.com/office/drawing/2014/main" id="{CB41CA7D-FDF5-48DE-85C3-6224EED28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1833" name="Picture 1832" descr="http://www.esourcecanada.com/images/spacer.gif">
          <a:extLst>
            <a:ext uri="{FF2B5EF4-FFF2-40B4-BE49-F238E27FC236}">
              <a16:creationId xmlns:a16="http://schemas.microsoft.com/office/drawing/2014/main" id="{C0734C9D-438E-4FBE-9818-778DF8067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1834" name="Picture 1833" descr="http://www.esourcecanada.com/images/spacer.gif">
          <a:extLst>
            <a:ext uri="{FF2B5EF4-FFF2-40B4-BE49-F238E27FC236}">
              <a16:creationId xmlns:a16="http://schemas.microsoft.com/office/drawing/2014/main" id="{570DFDA1-7B62-4E6E-93AC-AB5686BAE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1835" name="Picture 1834" descr="http://www.esourcecanada.com/images/spacer.gif">
          <a:extLst>
            <a:ext uri="{FF2B5EF4-FFF2-40B4-BE49-F238E27FC236}">
              <a16:creationId xmlns:a16="http://schemas.microsoft.com/office/drawing/2014/main" id="{DB0256EB-36F0-441A-B74A-8D9CBF4FA1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36" name="Picture 1835" descr="http://www.esourcecanada.com/images/spacer.gif">
          <a:extLst>
            <a:ext uri="{FF2B5EF4-FFF2-40B4-BE49-F238E27FC236}">
              <a16:creationId xmlns:a16="http://schemas.microsoft.com/office/drawing/2014/main" id="{3943676D-2BB2-4ADD-85A4-B2394B2DAC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37" name="Picture 1836" descr="http://www.esourcecanada.com/images/spacer.gif">
          <a:extLst>
            <a:ext uri="{FF2B5EF4-FFF2-40B4-BE49-F238E27FC236}">
              <a16:creationId xmlns:a16="http://schemas.microsoft.com/office/drawing/2014/main" id="{ABAFA9CA-87AA-4F4E-B2C3-767415A54F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38" name="Picture 1837" descr="http://www.esourcecanada.com/images/spacer.gif">
          <a:extLst>
            <a:ext uri="{FF2B5EF4-FFF2-40B4-BE49-F238E27FC236}">
              <a16:creationId xmlns:a16="http://schemas.microsoft.com/office/drawing/2014/main" id="{B603786B-EB50-4A47-898E-3D59A85984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39" name="Picture 1838" descr="http://www.esourcecanada.com/images/spacer.gif">
          <a:extLst>
            <a:ext uri="{FF2B5EF4-FFF2-40B4-BE49-F238E27FC236}">
              <a16:creationId xmlns:a16="http://schemas.microsoft.com/office/drawing/2014/main" id="{0D7670D3-90A1-4E2F-ACE5-DA0D01C17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0" name="Picture 1839" descr="http://www.esourcecanada.com/images/spacer.gif">
          <a:extLst>
            <a:ext uri="{FF2B5EF4-FFF2-40B4-BE49-F238E27FC236}">
              <a16:creationId xmlns:a16="http://schemas.microsoft.com/office/drawing/2014/main" id="{26F27666-97BC-4D00-8882-D50DD5FDA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1" name="Picture 1840" descr="http://www.esourcecanada.com/images/spacer.gif">
          <a:extLst>
            <a:ext uri="{FF2B5EF4-FFF2-40B4-BE49-F238E27FC236}">
              <a16:creationId xmlns:a16="http://schemas.microsoft.com/office/drawing/2014/main" id="{64E6C2EA-1CA7-4798-ABF2-8416E6270D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2" name="Picture 1841" descr="http://www.esourcecanada.com/images/spacer.gif">
          <a:extLst>
            <a:ext uri="{FF2B5EF4-FFF2-40B4-BE49-F238E27FC236}">
              <a16:creationId xmlns:a16="http://schemas.microsoft.com/office/drawing/2014/main" id="{A1F7DFFE-BE8E-4996-B8FF-01165B23D3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3" name="Picture 1842" descr="http://www.esourcecanada.com/images/spacer.gif">
          <a:extLst>
            <a:ext uri="{FF2B5EF4-FFF2-40B4-BE49-F238E27FC236}">
              <a16:creationId xmlns:a16="http://schemas.microsoft.com/office/drawing/2014/main" id="{249003F3-FC84-4FC1-9644-EC0E9CEF3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4" name="Picture 1843" descr="http://www.esourcecanada.com/images/spacer.gif">
          <a:extLst>
            <a:ext uri="{FF2B5EF4-FFF2-40B4-BE49-F238E27FC236}">
              <a16:creationId xmlns:a16="http://schemas.microsoft.com/office/drawing/2014/main" id="{11F6FA8A-2DC0-4530-A3AC-F79685BEE9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342</xdr:row>
      <xdr:rowOff>296333</xdr:rowOff>
    </xdr:from>
    <xdr:ext cx="57150" cy="57150"/>
    <xdr:pic>
      <xdr:nvPicPr>
        <xdr:cNvPr id="1845" name="Picture 1844" descr="http://www.esourcecanada.com/images/spacer.gif">
          <a:extLst>
            <a:ext uri="{FF2B5EF4-FFF2-40B4-BE49-F238E27FC236}">
              <a16:creationId xmlns:a16="http://schemas.microsoft.com/office/drawing/2014/main" id="{DC469EB7-22C8-4924-8253-262E4921B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6" name="Picture 1845" descr="http://www.esourcecanada.com/images/spacer.gif">
          <a:extLst>
            <a:ext uri="{FF2B5EF4-FFF2-40B4-BE49-F238E27FC236}">
              <a16:creationId xmlns:a16="http://schemas.microsoft.com/office/drawing/2014/main" id="{8EACC5A1-40E2-4E68-B01F-A0B85F360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7" name="Picture 1846" descr="http://www.esourcecanada.com/images/spacer.gif">
          <a:extLst>
            <a:ext uri="{FF2B5EF4-FFF2-40B4-BE49-F238E27FC236}">
              <a16:creationId xmlns:a16="http://schemas.microsoft.com/office/drawing/2014/main" id="{178496A6-10E3-4643-B087-68691AC3F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8" name="Picture 1847" descr="http://www.esourcecanada.com/images/spacer.gif">
          <a:extLst>
            <a:ext uri="{FF2B5EF4-FFF2-40B4-BE49-F238E27FC236}">
              <a16:creationId xmlns:a16="http://schemas.microsoft.com/office/drawing/2014/main" id="{C06ED336-2196-46CE-BA05-1328528B64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9" name="Picture 1848" descr="http://www.esourcecanada.com/images/spacer.gif">
          <a:extLst>
            <a:ext uri="{FF2B5EF4-FFF2-40B4-BE49-F238E27FC236}">
              <a16:creationId xmlns:a16="http://schemas.microsoft.com/office/drawing/2014/main" id="{AB8ED942-2EB6-4E72-807B-8E6DDB50C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0" name="Picture 1849" descr="http://www.esourcecanada.com/images/spacer.gif">
          <a:extLst>
            <a:ext uri="{FF2B5EF4-FFF2-40B4-BE49-F238E27FC236}">
              <a16:creationId xmlns:a16="http://schemas.microsoft.com/office/drawing/2014/main" id="{FDD03AEE-2043-4071-9623-405E82C56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1" name="Picture 1850" descr="http://www.esourcecanada.com/images/spacer.gif">
          <a:extLst>
            <a:ext uri="{FF2B5EF4-FFF2-40B4-BE49-F238E27FC236}">
              <a16:creationId xmlns:a16="http://schemas.microsoft.com/office/drawing/2014/main" id="{981CA4EE-E7E7-468F-9BE6-5102A5BCE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2" name="Picture 1851" descr="http://www.esourcecanada.com/images/spacer.gif">
          <a:extLst>
            <a:ext uri="{FF2B5EF4-FFF2-40B4-BE49-F238E27FC236}">
              <a16:creationId xmlns:a16="http://schemas.microsoft.com/office/drawing/2014/main" id="{DC37C217-A108-4618-A081-6009EE93D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3" name="Picture 1852" descr="http://www.esourcecanada.com/images/spacer.gif">
          <a:extLst>
            <a:ext uri="{FF2B5EF4-FFF2-40B4-BE49-F238E27FC236}">
              <a16:creationId xmlns:a16="http://schemas.microsoft.com/office/drawing/2014/main" id="{B6CD99A3-040C-4260-81D8-BE21BED90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4" name="Picture 1853" descr="http://www.esourcecanada.com/images/spacer.gif">
          <a:extLst>
            <a:ext uri="{FF2B5EF4-FFF2-40B4-BE49-F238E27FC236}">
              <a16:creationId xmlns:a16="http://schemas.microsoft.com/office/drawing/2014/main" id="{6D11D0AE-8435-415F-A7CC-8445AE5F1C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5" name="Picture 1854" descr="http://www.esourcecanada.com/images/spacer.gif">
          <a:extLst>
            <a:ext uri="{FF2B5EF4-FFF2-40B4-BE49-F238E27FC236}">
              <a16:creationId xmlns:a16="http://schemas.microsoft.com/office/drawing/2014/main" id="{3BA8DE42-821B-40B7-B4D7-80E5888CD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6" name="Picture 1855" descr="http://www.esourcecanada.com/images/spacer.gif">
          <a:extLst>
            <a:ext uri="{FF2B5EF4-FFF2-40B4-BE49-F238E27FC236}">
              <a16:creationId xmlns:a16="http://schemas.microsoft.com/office/drawing/2014/main" id="{D81F9AB1-DFEB-4CA6-8C14-1B7568EF2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7" name="Picture 1856" descr="http://www.esourcecanada.com/images/spacer.gif">
          <a:extLst>
            <a:ext uri="{FF2B5EF4-FFF2-40B4-BE49-F238E27FC236}">
              <a16:creationId xmlns:a16="http://schemas.microsoft.com/office/drawing/2014/main" id="{FF4ADC4A-835B-417E-A531-A0364F2D4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8" name="Picture 1857" descr="http://www.esourcecanada.com/images/spacer.gif">
          <a:extLst>
            <a:ext uri="{FF2B5EF4-FFF2-40B4-BE49-F238E27FC236}">
              <a16:creationId xmlns:a16="http://schemas.microsoft.com/office/drawing/2014/main" id="{0D6A26FA-06EE-47CF-BAB7-86475C63B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9" name="Picture 1858" descr="http://www.esourcecanada.com/images/spacer.gif">
          <a:extLst>
            <a:ext uri="{FF2B5EF4-FFF2-40B4-BE49-F238E27FC236}">
              <a16:creationId xmlns:a16="http://schemas.microsoft.com/office/drawing/2014/main" id="{8C4776B5-BA95-4DE1-9AF4-201459D8A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0" name="Picture 1859" descr="http://www.esourcecanada.com/images/spacer.gif">
          <a:extLst>
            <a:ext uri="{FF2B5EF4-FFF2-40B4-BE49-F238E27FC236}">
              <a16:creationId xmlns:a16="http://schemas.microsoft.com/office/drawing/2014/main" id="{8B2ACE47-E2A7-4EE2-83B1-A51B886B30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1" name="Picture 1860" descr="http://www.esourcecanada.com/images/spacer.gif">
          <a:extLst>
            <a:ext uri="{FF2B5EF4-FFF2-40B4-BE49-F238E27FC236}">
              <a16:creationId xmlns:a16="http://schemas.microsoft.com/office/drawing/2014/main" id="{A5741B54-BB2C-44BC-B497-FC049E28BE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2" name="Picture 1861" descr="http://www.esourcecanada.com/images/spacer.gif">
          <a:extLst>
            <a:ext uri="{FF2B5EF4-FFF2-40B4-BE49-F238E27FC236}">
              <a16:creationId xmlns:a16="http://schemas.microsoft.com/office/drawing/2014/main" id="{30A3EBA5-1D02-4776-9EBC-F082794D2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3" name="Picture 1862" descr="http://www.esourcecanada.com/images/spacer.gif">
          <a:extLst>
            <a:ext uri="{FF2B5EF4-FFF2-40B4-BE49-F238E27FC236}">
              <a16:creationId xmlns:a16="http://schemas.microsoft.com/office/drawing/2014/main" id="{AE1BC125-98A1-41A0-9CB6-EE366951F9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4" name="Picture 1863" descr="http://www.esourcecanada.com/images/spacer.gif">
          <a:extLst>
            <a:ext uri="{FF2B5EF4-FFF2-40B4-BE49-F238E27FC236}">
              <a16:creationId xmlns:a16="http://schemas.microsoft.com/office/drawing/2014/main" id="{A4E99B42-BA88-4A4C-A647-743DCAE4A7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5" name="Picture 1864" descr="http://www.esourcecanada.com/images/spacer.gif">
          <a:extLst>
            <a:ext uri="{FF2B5EF4-FFF2-40B4-BE49-F238E27FC236}">
              <a16:creationId xmlns:a16="http://schemas.microsoft.com/office/drawing/2014/main" id="{56A0D6A8-79D9-4E44-B485-2B25B8425D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6" name="Picture 1865" descr="http://www.esourcecanada.com/images/spacer.gif">
          <a:extLst>
            <a:ext uri="{FF2B5EF4-FFF2-40B4-BE49-F238E27FC236}">
              <a16:creationId xmlns:a16="http://schemas.microsoft.com/office/drawing/2014/main" id="{0B9918FC-3F53-4980-8A3A-BE42EB77FB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7" name="Picture 1866" descr="http://www.esourcecanada.com/images/spacer.gif">
          <a:extLst>
            <a:ext uri="{FF2B5EF4-FFF2-40B4-BE49-F238E27FC236}">
              <a16:creationId xmlns:a16="http://schemas.microsoft.com/office/drawing/2014/main" id="{F758260C-0B6D-4CB0-87EA-302958F1E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8" name="Picture 1867" descr="http://www.esourcecanada.com/images/spacer.gif">
          <a:extLst>
            <a:ext uri="{FF2B5EF4-FFF2-40B4-BE49-F238E27FC236}">
              <a16:creationId xmlns:a16="http://schemas.microsoft.com/office/drawing/2014/main" id="{DD0D23A7-A814-4579-9FDC-A555422F5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9" name="Picture 1868" descr="http://www.esourcecanada.com/images/spacer.gif">
          <a:extLst>
            <a:ext uri="{FF2B5EF4-FFF2-40B4-BE49-F238E27FC236}">
              <a16:creationId xmlns:a16="http://schemas.microsoft.com/office/drawing/2014/main" id="{171B074E-4AB2-4C53-B634-E027DAA3DC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0" name="Picture 1869" descr="http://www.esourcecanada.com/images/spacer.gif">
          <a:extLst>
            <a:ext uri="{FF2B5EF4-FFF2-40B4-BE49-F238E27FC236}">
              <a16:creationId xmlns:a16="http://schemas.microsoft.com/office/drawing/2014/main" id="{F445D65C-9397-4900-AFCC-3C13AC0FEB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1" name="Picture 1870" descr="http://www.esourcecanada.com/images/spacer.gif">
          <a:extLst>
            <a:ext uri="{FF2B5EF4-FFF2-40B4-BE49-F238E27FC236}">
              <a16:creationId xmlns:a16="http://schemas.microsoft.com/office/drawing/2014/main" id="{4B6C32DB-7C62-49F6-ABFA-55EF0B41B8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2" name="Picture 1871" descr="http://www.esourcecanada.com/images/spacer.gif">
          <a:extLst>
            <a:ext uri="{FF2B5EF4-FFF2-40B4-BE49-F238E27FC236}">
              <a16:creationId xmlns:a16="http://schemas.microsoft.com/office/drawing/2014/main" id="{1D93D045-360C-48E5-BA08-A32CD80389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3" name="Picture 1872" descr="http://www.esourcecanada.com/images/spacer.gif">
          <a:extLst>
            <a:ext uri="{FF2B5EF4-FFF2-40B4-BE49-F238E27FC236}">
              <a16:creationId xmlns:a16="http://schemas.microsoft.com/office/drawing/2014/main" id="{AAAB4BC8-B72D-4923-89FB-B648199DF6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4" name="Picture 1873" descr="http://www.esourcecanada.com/images/spacer.gif">
          <a:extLst>
            <a:ext uri="{FF2B5EF4-FFF2-40B4-BE49-F238E27FC236}">
              <a16:creationId xmlns:a16="http://schemas.microsoft.com/office/drawing/2014/main" id="{A47A83E6-4044-42D7-9716-2E0ABE4EC7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5" name="Picture 1874" descr="http://www.esourcecanada.com/images/spacer.gif">
          <a:extLst>
            <a:ext uri="{FF2B5EF4-FFF2-40B4-BE49-F238E27FC236}">
              <a16:creationId xmlns:a16="http://schemas.microsoft.com/office/drawing/2014/main" id="{DF7FE135-92FC-43BC-9EFF-D1B4610191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6" name="Picture 1875" descr="http://www.esourcecanada.com/images/spacer.gif">
          <a:extLst>
            <a:ext uri="{FF2B5EF4-FFF2-40B4-BE49-F238E27FC236}">
              <a16:creationId xmlns:a16="http://schemas.microsoft.com/office/drawing/2014/main" id="{E492337C-841D-45DF-B4D2-D20AE00312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7" name="Picture 1876" descr="http://www.esourcecanada.com/images/spacer.gif">
          <a:extLst>
            <a:ext uri="{FF2B5EF4-FFF2-40B4-BE49-F238E27FC236}">
              <a16:creationId xmlns:a16="http://schemas.microsoft.com/office/drawing/2014/main" id="{CB921C46-3832-493D-9305-BFFDA9F85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8" name="Picture 1877" descr="http://www.esourcecanada.com/images/spacer.gif">
          <a:extLst>
            <a:ext uri="{FF2B5EF4-FFF2-40B4-BE49-F238E27FC236}">
              <a16:creationId xmlns:a16="http://schemas.microsoft.com/office/drawing/2014/main" id="{5E8E4DF2-0939-44A9-8856-65DA109064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62</xdr:row>
      <xdr:rowOff>0</xdr:rowOff>
    </xdr:from>
    <xdr:ext cx="57150" cy="57150"/>
    <xdr:pic>
      <xdr:nvPicPr>
        <xdr:cNvPr id="1879" name="Picture 1878" descr="http://www.esourcecanada.com/images/spacer.gif">
          <a:extLst>
            <a:ext uri="{FF2B5EF4-FFF2-40B4-BE49-F238E27FC236}">
              <a16:creationId xmlns:a16="http://schemas.microsoft.com/office/drawing/2014/main" id="{C69114D3-8328-43E0-8E0C-297D716F2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62</xdr:row>
      <xdr:rowOff>0</xdr:rowOff>
    </xdr:from>
    <xdr:ext cx="57150" cy="57150"/>
    <xdr:pic>
      <xdr:nvPicPr>
        <xdr:cNvPr id="1880" name="Picture 1879" descr="http://www.esourcecanada.com/images/spacer.gif">
          <a:extLst>
            <a:ext uri="{FF2B5EF4-FFF2-40B4-BE49-F238E27FC236}">
              <a16:creationId xmlns:a16="http://schemas.microsoft.com/office/drawing/2014/main" id="{FCF5AEC1-2EDE-40AD-AB3A-334581B4E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70</xdr:row>
      <xdr:rowOff>0</xdr:rowOff>
    </xdr:from>
    <xdr:ext cx="57150" cy="57150"/>
    <xdr:pic>
      <xdr:nvPicPr>
        <xdr:cNvPr id="1881" name="Picture 1880" descr="http://www.esourcecanada.com/images/spacer.gif">
          <a:extLst>
            <a:ext uri="{FF2B5EF4-FFF2-40B4-BE49-F238E27FC236}">
              <a16:creationId xmlns:a16="http://schemas.microsoft.com/office/drawing/2014/main" id="{DE2F7603-3250-4957-A68D-15BA25E76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62</xdr:row>
      <xdr:rowOff>0</xdr:rowOff>
    </xdr:from>
    <xdr:ext cx="57150" cy="57150"/>
    <xdr:pic>
      <xdr:nvPicPr>
        <xdr:cNvPr id="1882" name="Picture 1881" descr="http://www.esourcecanada.com/images/spacer.gif">
          <a:extLst>
            <a:ext uri="{FF2B5EF4-FFF2-40B4-BE49-F238E27FC236}">
              <a16:creationId xmlns:a16="http://schemas.microsoft.com/office/drawing/2014/main" id="{F85F9682-826E-4104-9FFA-6D38A09B57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70</xdr:row>
      <xdr:rowOff>0</xdr:rowOff>
    </xdr:from>
    <xdr:ext cx="57150" cy="57150"/>
    <xdr:pic>
      <xdr:nvPicPr>
        <xdr:cNvPr id="1883" name="Picture 1882" descr="http://www.esourcecanada.com/images/spacer.gif">
          <a:extLst>
            <a:ext uri="{FF2B5EF4-FFF2-40B4-BE49-F238E27FC236}">
              <a16:creationId xmlns:a16="http://schemas.microsoft.com/office/drawing/2014/main" id="{0FAD163C-DAD0-45B0-9200-F3D4613F7E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1884" name="Picture 1883" descr="http://www.esourcecanada.com/images/spacer.gif">
          <a:extLst>
            <a:ext uri="{FF2B5EF4-FFF2-40B4-BE49-F238E27FC236}">
              <a16:creationId xmlns:a16="http://schemas.microsoft.com/office/drawing/2014/main" id="{1747C48B-5AC4-4416-848E-1D0417037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1885" name="Picture 1884" descr="http://www.esourcecanada.com/images/spacer.gif">
          <a:extLst>
            <a:ext uri="{FF2B5EF4-FFF2-40B4-BE49-F238E27FC236}">
              <a16:creationId xmlns:a16="http://schemas.microsoft.com/office/drawing/2014/main" id="{EB83B7FE-5691-40BB-9B2B-21CEEC3336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120</xdr:row>
      <xdr:rowOff>0</xdr:rowOff>
    </xdr:from>
    <xdr:ext cx="57150" cy="57150"/>
    <xdr:pic>
      <xdr:nvPicPr>
        <xdr:cNvPr id="1886" name="Picture 1885" descr="http://www.esourcecanada.com/images/spacer.gif">
          <a:extLst>
            <a:ext uri="{FF2B5EF4-FFF2-40B4-BE49-F238E27FC236}">
              <a16:creationId xmlns:a16="http://schemas.microsoft.com/office/drawing/2014/main" id="{767F47BA-7378-495A-9C70-2241B77997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1887" name="Picture 1886" descr="http://www.esourcecanada.com/images/spacer.gif">
          <a:extLst>
            <a:ext uri="{FF2B5EF4-FFF2-40B4-BE49-F238E27FC236}">
              <a16:creationId xmlns:a16="http://schemas.microsoft.com/office/drawing/2014/main" id="{A3A6FC43-8008-4241-9665-7F3B77EC2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120</xdr:row>
      <xdr:rowOff>0</xdr:rowOff>
    </xdr:from>
    <xdr:ext cx="57150" cy="57150"/>
    <xdr:pic>
      <xdr:nvPicPr>
        <xdr:cNvPr id="1888" name="Picture 1887" descr="http://www.esourcecanada.com/images/spacer.gif">
          <a:extLst>
            <a:ext uri="{FF2B5EF4-FFF2-40B4-BE49-F238E27FC236}">
              <a16:creationId xmlns:a16="http://schemas.microsoft.com/office/drawing/2014/main" id="{C80C97AA-E8B7-4BF0-9397-B25F211C4F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69215" cy="69215"/>
    <xdr:pic>
      <xdr:nvPicPr>
        <xdr:cNvPr id="1889" name="Picture 1888" descr="http://www.esourcecanada.com/images/spacer.gif">
          <a:extLst>
            <a:ext uri="{FF2B5EF4-FFF2-40B4-BE49-F238E27FC236}">
              <a16:creationId xmlns:a16="http://schemas.microsoft.com/office/drawing/2014/main" id="{3CF99DE0-98ED-4D65-A391-F1DF6BFFA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0" name="Picture 1889" descr="http://www.esourcecanada.com/images/spacer.gif">
          <a:extLst>
            <a:ext uri="{FF2B5EF4-FFF2-40B4-BE49-F238E27FC236}">
              <a16:creationId xmlns:a16="http://schemas.microsoft.com/office/drawing/2014/main" id="{0432B9E9-30CD-442E-A77D-00E52F4029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69215" cy="69215"/>
    <xdr:pic>
      <xdr:nvPicPr>
        <xdr:cNvPr id="1891" name="Picture 1890" descr="http://www.esourcecanada.com/images/spacer.gif">
          <a:extLst>
            <a:ext uri="{FF2B5EF4-FFF2-40B4-BE49-F238E27FC236}">
              <a16:creationId xmlns:a16="http://schemas.microsoft.com/office/drawing/2014/main" id="{E922E83F-2B14-4307-B6FA-94FE41E30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2" name="Picture 1891" descr="http://www.esourcecanada.com/images/spacer.gif">
          <a:extLst>
            <a:ext uri="{FF2B5EF4-FFF2-40B4-BE49-F238E27FC236}">
              <a16:creationId xmlns:a16="http://schemas.microsoft.com/office/drawing/2014/main" id="{38566291-11A3-48B7-B0D4-D7416B8C01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3" name="Picture 1892" descr="http://www.esourcecanada.com/images/spacer.gif">
          <a:extLst>
            <a:ext uri="{FF2B5EF4-FFF2-40B4-BE49-F238E27FC236}">
              <a16:creationId xmlns:a16="http://schemas.microsoft.com/office/drawing/2014/main" id="{93440D35-1FD3-470E-81E3-3F108CC17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4" name="Picture 1893" descr="http://www.esourcecanada.com/images/spacer.gif">
          <a:extLst>
            <a:ext uri="{FF2B5EF4-FFF2-40B4-BE49-F238E27FC236}">
              <a16:creationId xmlns:a16="http://schemas.microsoft.com/office/drawing/2014/main" id="{EF0964C8-2951-47F0-A2F6-6C4BC613F0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5" name="Picture 1894" descr="http://www.esourcecanada.com/images/spacer.gif">
          <a:extLst>
            <a:ext uri="{FF2B5EF4-FFF2-40B4-BE49-F238E27FC236}">
              <a16:creationId xmlns:a16="http://schemas.microsoft.com/office/drawing/2014/main" id="{875929EA-BD5D-4AD5-8FA5-830E5724A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6" name="Picture 1895" descr="http://www.esourcecanada.com/images/spacer.gif">
          <a:extLst>
            <a:ext uri="{FF2B5EF4-FFF2-40B4-BE49-F238E27FC236}">
              <a16:creationId xmlns:a16="http://schemas.microsoft.com/office/drawing/2014/main" id="{CA43888D-9349-4423-A7B8-6F8409B42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7" name="Picture 1896" descr="http://www.esourcecanada.com/images/spacer.gif">
          <a:extLst>
            <a:ext uri="{FF2B5EF4-FFF2-40B4-BE49-F238E27FC236}">
              <a16:creationId xmlns:a16="http://schemas.microsoft.com/office/drawing/2014/main" id="{334DD0E1-3076-4349-91D6-A216D27F8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8" name="Picture 1897" descr="http://www.esourcecanada.com/images/spacer.gif">
          <a:extLst>
            <a:ext uri="{FF2B5EF4-FFF2-40B4-BE49-F238E27FC236}">
              <a16:creationId xmlns:a16="http://schemas.microsoft.com/office/drawing/2014/main" id="{9B412830-01C6-48F5-9BE3-2E5B2D9D54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9" name="Picture 1898" descr="http://www.esourcecanada.com/images/spacer.gif">
          <a:extLst>
            <a:ext uri="{FF2B5EF4-FFF2-40B4-BE49-F238E27FC236}">
              <a16:creationId xmlns:a16="http://schemas.microsoft.com/office/drawing/2014/main" id="{1A27CC88-DEC4-4E9E-B43B-95ADA6651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0" name="Picture 1899" descr="http://www.esourcecanada.com/images/spacer.gif">
          <a:extLst>
            <a:ext uri="{FF2B5EF4-FFF2-40B4-BE49-F238E27FC236}">
              <a16:creationId xmlns:a16="http://schemas.microsoft.com/office/drawing/2014/main" id="{64EC2BAC-A59A-4EFA-90E5-8190DE560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1" name="Picture 1900" descr="http://www.esourcecanada.com/images/spacer.gif">
          <a:extLst>
            <a:ext uri="{FF2B5EF4-FFF2-40B4-BE49-F238E27FC236}">
              <a16:creationId xmlns:a16="http://schemas.microsoft.com/office/drawing/2014/main" id="{A0AC21E6-2DE9-4397-8576-CB66751778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2" name="Picture 1901" descr="http://www.esourcecanada.com/images/spacer.gif">
          <a:extLst>
            <a:ext uri="{FF2B5EF4-FFF2-40B4-BE49-F238E27FC236}">
              <a16:creationId xmlns:a16="http://schemas.microsoft.com/office/drawing/2014/main" id="{772F1727-B76F-46D2-8A37-CCBDB6999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3" name="Picture 1902" descr="http://www.esourcecanada.com/images/spacer.gif">
          <a:extLst>
            <a:ext uri="{FF2B5EF4-FFF2-40B4-BE49-F238E27FC236}">
              <a16:creationId xmlns:a16="http://schemas.microsoft.com/office/drawing/2014/main" id="{420582D3-67B4-4F9F-8617-179AF82D66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4" name="Picture 1903" descr="http://www.esourcecanada.com/images/spacer.gif">
          <a:extLst>
            <a:ext uri="{FF2B5EF4-FFF2-40B4-BE49-F238E27FC236}">
              <a16:creationId xmlns:a16="http://schemas.microsoft.com/office/drawing/2014/main" id="{FEBBAE16-E0A6-4ADB-9AD7-0310E8939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5" name="Picture 1904" descr="http://www.esourcecanada.com/images/spacer.gif">
          <a:extLst>
            <a:ext uri="{FF2B5EF4-FFF2-40B4-BE49-F238E27FC236}">
              <a16:creationId xmlns:a16="http://schemas.microsoft.com/office/drawing/2014/main" id="{121DD491-6635-4CB1-85C6-8F7ED6C4FD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6" name="Picture 1905" descr="http://www.esourcecanada.com/images/spacer.gif">
          <a:extLst>
            <a:ext uri="{FF2B5EF4-FFF2-40B4-BE49-F238E27FC236}">
              <a16:creationId xmlns:a16="http://schemas.microsoft.com/office/drawing/2014/main" id="{D5549CC2-57D7-4054-ABCA-B70C7D0AAA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7" name="Picture 1906" descr="http://www.esourcecanada.com/images/spacer.gif">
          <a:extLst>
            <a:ext uri="{FF2B5EF4-FFF2-40B4-BE49-F238E27FC236}">
              <a16:creationId xmlns:a16="http://schemas.microsoft.com/office/drawing/2014/main" id="{5B384135-D18A-4962-AC5E-DA86CBFA5B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8" name="Picture 1907" descr="http://www.esourcecanada.com/images/spacer.gif">
          <a:extLst>
            <a:ext uri="{FF2B5EF4-FFF2-40B4-BE49-F238E27FC236}">
              <a16:creationId xmlns:a16="http://schemas.microsoft.com/office/drawing/2014/main" id="{BCA7AC38-EE90-417B-A3AB-6A4B082A7B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9" name="Picture 1908" descr="http://www.esourcecanada.com/images/spacer.gif">
          <a:extLst>
            <a:ext uri="{FF2B5EF4-FFF2-40B4-BE49-F238E27FC236}">
              <a16:creationId xmlns:a16="http://schemas.microsoft.com/office/drawing/2014/main" id="{99AE6BD3-A9B9-4FD3-95A9-F232B2C7BC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0" name="Picture 1909" descr="http://www.esourcecanada.com/images/spacer.gif">
          <a:extLst>
            <a:ext uri="{FF2B5EF4-FFF2-40B4-BE49-F238E27FC236}">
              <a16:creationId xmlns:a16="http://schemas.microsoft.com/office/drawing/2014/main" id="{262A60C6-2F69-44DD-9FCB-DAC1C674E0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1" name="Picture 1910" descr="http://www.esourcecanada.com/images/spacer.gif">
          <a:extLst>
            <a:ext uri="{FF2B5EF4-FFF2-40B4-BE49-F238E27FC236}">
              <a16:creationId xmlns:a16="http://schemas.microsoft.com/office/drawing/2014/main" id="{19201B37-508C-40C0-9D02-09DB2EE74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2" name="Picture 1911" descr="http://www.esourcecanada.com/images/spacer.gif">
          <a:extLst>
            <a:ext uri="{FF2B5EF4-FFF2-40B4-BE49-F238E27FC236}">
              <a16:creationId xmlns:a16="http://schemas.microsoft.com/office/drawing/2014/main" id="{6D60015D-B6CA-49A5-9B00-55FC3695F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3" name="Picture 1912" descr="http://www.esourcecanada.com/images/spacer.gif">
          <a:extLst>
            <a:ext uri="{FF2B5EF4-FFF2-40B4-BE49-F238E27FC236}">
              <a16:creationId xmlns:a16="http://schemas.microsoft.com/office/drawing/2014/main" id="{3A4AC8F2-AD22-4E1B-89C3-EBAF301C0B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4" name="Picture 1913" descr="http://www.esourcecanada.com/images/spacer.gif">
          <a:extLst>
            <a:ext uri="{FF2B5EF4-FFF2-40B4-BE49-F238E27FC236}">
              <a16:creationId xmlns:a16="http://schemas.microsoft.com/office/drawing/2014/main" id="{5E51B84E-ECE1-4428-969D-84DD93974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5" name="Picture 1914" descr="http://www.esourcecanada.com/images/spacer.gif">
          <a:extLst>
            <a:ext uri="{FF2B5EF4-FFF2-40B4-BE49-F238E27FC236}">
              <a16:creationId xmlns:a16="http://schemas.microsoft.com/office/drawing/2014/main" id="{E35FB4C2-D4B1-499A-92AA-F19408A3C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6" name="Picture 1915" descr="http://www.esourcecanada.com/images/spacer.gif">
          <a:extLst>
            <a:ext uri="{FF2B5EF4-FFF2-40B4-BE49-F238E27FC236}">
              <a16:creationId xmlns:a16="http://schemas.microsoft.com/office/drawing/2014/main" id="{0BB2380F-45E7-46B5-A06C-AB35F1A8D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7" name="Picture 1916" descr="http://www.esourcecanada.com/images/spacer.gif">
          <a:extLst>
            <a:ext uri="{FF2B5EF4-FFF2-40B4-BE49-F238E27FC236}">
              <a16:creationId xmlns:a16="http://schemas.microsoft.com/office/drawing/2014/main" id="{C06BEF8C-2114-4A11-9B15-4C77D861EE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8" name="Picture 1917" descr="http://www.esourcecanada.com/images/spacer.gif">
          <a:extLst>
            <a:ext uri="{FF2B5EF4-FFF2-40B4-BE49-F238E27FC236}">
              <a16:creationId xmlns:a16="http://schemas.microsoft.com/office/drawing/2014/main" id="{82588357-77B1-4242-A1F9-5B301DDC40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9" name="Picture 1918" descr="http://www.esourcecanada.com/images/spacer.gif">
          <a:extLst>
            <a:ext uri="{FF2B5EF4-FFF2-40B4-BE49-F238E27FC236}">
              <a16:creationId xmlns:a16="http://schemas.microsoft.com/office/drawing/2014/main" id="{2E4F28A9-126E-4200-86B5-CB9CE6474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0" name="Picture 1919" descr="http://www.esourcecanada.com/images/spacer.gif">
          <a:extLst>
            <a:ext uri="{FF2B5EF4-FFF2-40B4-BE49-F238E27FC236}">
              <a16:creationId xmlns:a16="http://schemas.microsoft.com/office/drawing/2014/main" id="{ADBBD4B1-44F3-4D9B-88AB-5792A093C8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1" name="Picture 1920" descr="http://www.esourcecanada.com/images/spacer.gif">
          <a:extLst>
            <a:ext uri="{FF2B5EF4-FFF2-40B4-BE49-F238E27FC236}">
              <a16:creationId xmlns:a16="http://schemas.microsoft.com/office/drawing/2014/main" id="{ADBC8255-674B-46C9-B8CD-74B40D8C0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2" name="Picture 1921" descr="http://www.esourcecanada.com/images/spacer.gif">
          <a:extLst>
            <a:ext uri="{FF2B5EF4-FFF2-40B4-BE49-F238E27FC236}">
              <a16:creationId xmlns:a16="http://schemas.microsoft.com/office/drawing/2014/main" id="{C22992B3-E9EE-4597-927C-1231817E71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3" name="Picture 1922" descr="http://www.esourcecanada.com/images/spacer.gif">
          <a:extLst>
            <a:ext uri="{FF2B5EF4-FFF2-40B4-BE49-F238E27FC236}">
              <a16:creationId xmlns:a16="http://schemas.microsoft.com/office/drawing/2014/main" id="{3A71761C-D6B2-430E-B963-8C2D5F22B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4" name="Picture 1923" descr="http://www.esourcecanada.com/images/spacer.gif">
          <a:extLst>
            <a:ext uri="{FF2B5EF4-FFF2-40B4-BE49-F238E27FC236}">
              <a16:creationId xmlns:a16="http://schemas.microsoft.com/office/drawing/2014/main" id="{23A18143-7432-4F9D-A48D-E6192247A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5" name="Picture 1924" descr="http://www.esourcecanada.com/images/spacer.gif">
          <a:extLst>
            <a:ext uri="{FF2B5EF4-FFF2-40B4-BE49-F238E27FC236}">
              <a16:creationId xmlns:a16="http://schemas.microsoft.com/office/drawing/2014/main" id="{72199E3D-910C-4B22-8B9C-3741AABB2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6" name="Picture 1925" descr="http://www.esourcecanada.com/images/spacer.gif">
          <a:extLst>
            <a:ext uri="{FF2B5EF4-FFF2-40B4-BE49-F238E27FC236}">
              <a16:creationId xmlns:a16="http://schemas.microsoft.com/office/drawing/2014/main" id="{8424DE6C-5B70-4CC4-8EB0-0C4E8364A5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7" name="Picture 1926" descr="http://www.esourcecanada.com/images/spacer.gif">
          <a:extLst>
            <a:ext uri="{FF2B5EF4-FFF2-40B4-BE49-F238E27FC236}">
              <a16:creationId xmlns:a16="http://schemas.microsoft.com/office/drawing/2014/main" id="{418B41B0-83DE-4BD4-8B3A-83C5DDA0A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8" name="Picture 1927" descr="http://www.esourcecanada.com/images/spacer.gif">
          <a:extLst>
            <a:ext uri="{FF2B5EF4-FFF2-40B4-BE49-F238E27FC236}">
              <a16:creationId xmlns:a16="http://schemas.microsoft.com/office/drawing/2014/main" id="{F9B80325-82D4-40F1-9BED-43E3E032D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9" name="Picture 1928" descr="http://www.esourcecanada.com/images/spacer.gif">
          <a:extLst>
            <a:ext uri="{FF2B5EF4-FFF2-40B4-BE49-F238E27FC236}">
              <a16:creationId xmlns:a16="http://schemas.microsoft.com/office/drawing/2014/main" id="{BA0E1E98-8F2A-4301-AFEF-35E5EBB59A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30" name="Picture 1929" descr="http://www.esourcecanada.com/images/spacer.gif">
          <a:extLst>
            <a:ext uri="{FF2B5EF4-FFF2-40B4-BE49-F238E27FC236}">
              <a16:creationId xmlns:a16="http://schemas.microsoft.com/office/drawing/2014/main" id="{3B753662-5771-42D3-8052-54E2020D4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31" name="Picture 1930" descr="http://www.esourcecanada.com/images/spacer.gif">
          <a:extLst>
            <a:ext uri="{FF2B5EF4-FFF2-40B4-BE49-F238E27FC236}">
              <a16:creationId xmlns:a16="http://schemas.microsoft.com/office/drawing/2014/main" id="{4CBE0C42-6E2F-419D-83DE-BFB70A8F8A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32" name="Picture 1931" descr="http://www.esourcecanada.com/images/spacer.gif">
          <a:extLst>
            <a:ext uri="{FF2B5EF4-FFF2-40B4-BE49-F238E27FC236}">
              <a16:creationId xmlns:a16="http://schemas.microsoft.com/office/drawing/2014/main" id="{3755187F-B810-47A4-94A6-9ED4D9280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1933" name="Picture 1932" descr="http://www.esourcecanada.com/images/spacer.gif">
          <a:extLst>
            <a:ext uri="{FF2B5EF4-FFF2-40B4-BE49-F238E27FC236}">
              <a16:creationId xmlns:a16="http://schemas.microsoft.com/office/drawing/2014/main" id="{45EE7FDB-984F-4523-A264-B849803696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1934" name="Picture 1933" descr="http://www.esourcecanada.com/images/spacer.gif">
          <a:extLst>
            <a:ext uri="{FF2B5EF4-FFF2-40B4-BE49-F238E27FC236}">
              <a16:creationId xmlns:a16="http://schemas.microsoft.com/office/drawing/2014/main" id="{2A477F8D-A89E-4F84-B74F-03D07828C3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1935" name="Picture 1934" descr="http://www.esourcecanada.com/images/spacer.gif">
          <a:extLst>
            <a:ext uri="{FF2B5EF4-FFF2-40B4-BE49-F238E27FC236}">
              <a16:creationId xmlns:a16="http://schemas.microsoft.com/office/drawing/2014/main" id="{8C225AAF-1EBA-45BE-BD04-DE33B58A4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1936" name="Picture 1935" descr="http://www.esourcecanada.com/images/spacer.gif">
          <a:extLst>
            <a:ext uri="{FF2B5EF4-FFF2-40B4-BE49-F238E27FC236}">
              <a16:creationId xmlns:a16="http://schemas.microsoft.com/office/drawing/2014/main" id="{657BFB23-D4EC-42AF-A1E7-611692FD6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1937" name="Picture 1936" descr="http://www.esourcecanada.com/images/spacer.gif">
          <a:extLst>
            <a:ext uri="{FF2B5EF4-FFF2-40B4-BE49-F238E27FC236}">
              <a16:creationId xmlns:a16="http://schemas.microsoft.com/office/drawing/2014/main" id="{712AE440-BE92-41E1-A0F7-CC97FF78A1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1938" name="Picture 1937" descr="http://www.esourcecanada.com/images/spacer.gif">
          <a:extLst>
            <a:ext uri="{FF2B5EF4-FFF2-40B4-BE49-F238E27FC236}">
              <a16:creationId xmlns:a16="http://schemas.microsoft.com/office/drawing/2014/main" id="{5F270681-0AE0-437A-9479-D357AE059A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1939" name="Picture 1938" descr="http://www.esourcecanada.com/images/spacer.gif">
          <a:extLst>
            <a:ext uri="{FF2B5EF4-FFF2-40B4-BE49-F238E27FC236}">
              <a16:creationId xmlns:a16="http://schemas.microsoft.com/office/drawing/2014/main" id="{95484167-4675-4B2F-AF44-AE6624FF19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1940" name="Picture 1939" descr="http://www.esourcecanada.com/images/spacer.gif">
          <a:extLst>
            <a:ext uri="{FF2B5EF4-FFF2-40B4-BE49-F238E27FC236}">
              <a16:creationId xmlns:a16="http://schemas.microsoft.com/office/drawing/2014/main" id="{3C1DD58C-8282-43A7-897F-4ACDA64D2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1941" name="Picture 1940" descr="http://www.esourcecanada.com/images/spacer.gif">
          <a:extLst>
            <a:ext uri="{FF2B5EF4-FFF2-40B4-BE49-F238E27FC236}">
              <a16:creationId xmlns:a16="http://schemas.microsoft.com/office/drawing/2014/main" id="{C2D7A481-872E-4458-8965-3B7D37AF5C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1942" name="Picture 1941" descr="http://www.esourcecanada.com/images/spacer.gif">
          <a:extLst>
            <a:ext uri="{FF2B5EF4-FFF2-40B4-BE49-F238E27FC236}">
              <a16:creationId xmlns:a16="http://schemas.microsoft.com/office/drawing/2014/main" id="{E1122DEB-991A-42EB-B779-2928C6269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69215" cy="69215"/>
    <xdr:pic>
      <xdr:nvPicPr>
        <xdr:cNvPr id="1943" name="Picture 1942" descr="http://www.esourcecanada.com/images/spacer.gif">
          <a:extLst>
            <a:ext uri="{FF2B5EF4-FFF2-40B4-BE49-F238E27FC236}">
              <a16:creationId xmlns:a16="http://schemas.microsoft.com/office/drawing/2014/main" id="{7DD824D5-60A6-47AB-9649-A181EF5DD1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44" name="Picture 1943" descr="http://www.esourcecanada.com/images/spacer.gif">
          <a:extLst>
            <a:ext uri="{FF2B5EF4-FFF2-40B4-BE49-F238E27FC236}">
              <a16:creationId xmlns:a16="http://schemas.microsoft.com/office/drawing/2014/main" id="{A22BF226-DB6D-4DEC-AFB8-D9FF7C6D88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69215" cy="69215"/>
    <xdr:pic>
      <xdr:nvPicPr>
        <xdr:cNvPr id="1945" name="Picture 1944" descr="http://www.esourcecanada.com/images/spacer.gif">
          <a:extLst>
            <a:ext uri="{FF2B5EF4-FFF2-40B4-BE49-F238E27FC236}">
              <a16:creationId xmlns:a16="http://schemas.microsoft.com/office/drawing/2014/main" id="{BF11B47F-FAFD-4DCA-9DA3-E9AA1DC839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46" name="Picture 1945" descr="http://www.esourcecanada.com/images/spacer.gif">
          <a:extLst>
            <a:ext uri="{FF2B5EF4-FFF2-40B4-BE49-F238E27FC236}">
              <a16:creationId xmlns:a16="http://schemas.microsoft.com/office/drawing/2014/main" id="{E54499FF-8DE3-425D-8139-004AE47163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47" name="Picture 1946" descr="http://www.esourcecanada.com/images/spacer.gif">
          <a:extLst>
            <a:ext uri="{FF2B5EF4-FFF2-40B4-BE49-F238E27FC236}">
              <a16:creationId xmlns:a16="http://schemas.microsoft.com/office/drawing/2014/main" id="{2615540B-4492-4A73-B1ED-AE3B88C880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48" name="Picture 1947" descr="http://www.esourcecanada.com/images/spacer.gif">
          <a:extLst>
            <a:ext uri="{FF2B5EF4-FFF2-40B4-BE49-F238E27FC236}">
              <a16:creationId xmlns:a16="http://schemas.microsoft.com/office/drawing/2014/main" id="{3A8BB6D5-EEED-4A69-BADD-DDFD7CC75C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49" name="Picture 1948" descr="http://www.esourcecanada.com/images/spacer.gif">
          <a:extLst>
            <a:ext uri="{FF2B5EF4-FFF2-40B4-BE49-F238E27FC236}">
              <a16:creationId xmlns:a16="http://schemas.microsoft.com/office/drawing/2014/main" id="{857E1FB4-136A-4138-95AC-90045FA02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0" name="Picture 1949" descr="http://www.esourcecanada.com/images/spacer.gif">
          <a:extLst>
            <a:ext uri="{FF2B5EF4-FFF2-40B4-BE49-F238E27FC236}">
              <a16:creationId xmlns:a16="http://schemas.microsoft.com/office/drawing/2014/main" id="{AB25489C-0F14-4EDE-8D9F-A03B5F54B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1" name="Picture 1950" descr="http://www.esourcecanada.com/images/spacer.gif">
          <a:extLst>
            <a:ext uri="{FF2B5EF4-FFF2-40B4-BE49-F238E27FC236}">
              <a16:creationId xmlns:a16="http://schemas.microsoft.com/office/drawing/2014/main" id="{27484600-78DA-4529-8EEF-7B0225EEB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2" name="Picture 1951" descr="http://www.esourcecanada.com/images/spacer.gif">
          <a:extLst>
            <a:ext uri="{FF2B5EF4-FFF2-40B4-BE49-F238E27FC236}">
              <a16:creationId xmlns:a16="http://schemas.microsoft.com/office/drawing/2014/main" id="{8E479470-05DB-4BCD-89CE-A79B3073D8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3" name="Picture 1952" descr="http://www.esourcecanada.com/images/spacer.gif">
          <a:extLst>
            <a:ext uri="{FF2B5EF4-FFF2-40B4-BE49-F238E27FC236}">
              <a16:creationId xmlns:a16="http://schemas.microsoft.com/office/drawing/2014/main" id="{700704F6-958F-4ECA-ACFD-30969DD761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4" name="Picture 1953" descr="http://www.esourcecanada.com/images/spacer.gif">
          <a:extLst>
            <a:ext uri="{FF2B5EF4-FFF2-40B4-BE49-F238E27FC236}">
              <a16:creationId xmlns:a16="http://schemas.microsoft.com/office/drawing/2014/main" id="{2AD4CC0E-D0D3-4081-9153-30D8B599D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5" name="Picture 1954" descr="http://www.esourcecanada.com/images/spacer.gif">
          <a:extLst>
            <a:ext uri="{FF2B5EF4-FFF2-40B4-BE49-F238E27FC236}">
              <a16:creationId xmlns:a16="http://schemas.microsoft.com/office/drawing/2014/main" id="{DBED082B-C145-4E23-A06E-B19398F636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6" name="Picture 1955" descr="http://www.esourcecanada.com/images/spacer.gif">
          <a:extLst>
            <a:ext uri="{FF2B5EF4-FFF2-40B4-BE49-F238E27FC236}">
              <a16:creationId xmlns:a16="http://schemas.microsoft.com/office/drawing/2014/main" id="{7CB85F8D-A191-4595-9C5F-66B41D4FA4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7" name="Picture 1956" descr="http://www.esourcecanada.com/images/spacer.gif">
          <a:extLst>
            <a:ext uri="{FF2B5EF4-FFF2-40B4-BE49-F238E27FC236}">
              <a16:creationId xmlns:a16="http://schemas.microsoft.com/office/drawing/2014/main" id="{82C30FC9-0E2C-419E-A2FC-A8BFE1571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8" name="Picture 1957" descr="http://www.esourcecanada.com/images/spacer.gif">
          <a:extLst>
            <a:ext uri="{FF2B5EF4-FFF2-40B4-BE49-F238E27FC236}">
              <a16:creationId xmlns:a16="http://schemas.microsoft.com/office/drawing/2014/main" id="{BD4B8072-07E6-4422-809C-326E2A17F8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9" name="Picture 1958" descr="http://www.esourcecanada.com/images/spacer.gif">
          <a:extLst>
            <a:ext uri="{FF2B5EF4-FFF2-40B4-BE49-F238E27FC236}">
              <a16:creationId xmlns:a16="http://schemas.microsoft.com/office/drawing/2014/main" id="{B87D26FA-7CAF-471B-8DCE-0559BDEEC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0" name="Picture 1959" descr="http://www.esourcecanada.com/images/spacer.gif">
          <a:extLst>
            <a:ext uri="{FF2B5EF4-FFF2-40B4-BE49-F238E27FC236}">
              <a16:creationId xmlns:a16="http://schemas.microsoft.com/office/drawing/2014/main" id="{6D629068-CFE4-4962-B933-E226694F0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1" name="Picture 1960" descr="http://www.esourcecanada.com/images/spacer.gif">
          <a:extLst>
            <a:ext uri="{FF2B5EF4-FFF2-40B4-BE49-F238E27FC236}">
              <a16:creationId xmlns:a16="http://schemas.microsoft.com/office/drawing/2014/main" id="{1C9DA633-8635-4AA4-886B-89927C35FC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2" name="Picture 1961" descr="http://www.esourcecanada.com/images/spacer.gif">
          <a:extLst>
            <a:ext uri="{FF2B5EF4-FFF2-40B4-BE49-F238E27FC236}">
              <a16:creationId xmlns:a16="http://schemas.microsoft.com/office/drawing/2014/main" id="{0FD4C2E5-CB74-4DAA-A2CD-AE6FB8F5D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3" name="Picture 1962" descr="http://www.esourcecanada.com/images/spacer.gif">
          <a:extLst>
            <a:ext uri="{FF2B5EF4-FFF2-40B4-BE49-F238E27FC236}">
              <a16:creationId xmlns:a16="http://schemas.microsoft.com/office/drawing/2014/main" id="{8043A1F5-BDA6-4BA8-8FFA-E01F4E3388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4" name="Picture 1963" descr="http://www.esourcecanada.com/images/spacer.gif">
          <a:extLst>
            <a:ext uri="{FF2B5EF4-FFF2-40B4-BE49-F238E27FC236}">
              <a16:creationId xmlns:a16="http://schemas.microsoft.com/office/drawing/2014/main" id="{7BDC0690-2B4B-46A1-9EE7-6D81B59772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5" name="Picture 1964" descr="http://www.esourcecanada.com/images/spacer.gif">
          <a:extLst>
            <a:ext uri="{FF2B5EF4-FFF2-40B4-BE49-F238E27FC236}">
              <a16:creationId xmlns:a16="http://schemas.microsoft.com/office/drawing/2014/main" id="{A2CAAFB9-08BE-420C-868B-76BCCB7A20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6" name="Picture 1965" descr="http://www.esourcecanada.com/images/spacer.gif">
          <a:extLst>
            <a:ext uri="{FF2B5EF4-FFF2-40B4-BE49-F238E27FC236}">
              <a16:creationId xmlns:a16="http://schemas.microsoft.com/office/drawing/2014/main" id="{3E35AA59-C84F-4964-B7B1-2D17C1CC1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7" name="Picture 1966" descr="http://www.esourcecanada.com/images/spacer.gif">
          <a:extLst>
            <a:ext uri="{FF2B5EF4-FFF2-40B4-BE49-F238E27FC236}">
              <a16:creationId xmlns:a16="http://schemas.microsoft.com/office/drawing/2014/main" id="{656B38EB-818F-41E3-9932-B8356621E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8" name="Picture 1967" descr="http://www.esourcecanada.com/images/spacer.gif">
          <a:extLst>
            <a:ext uri="{FF2B5EF4-FFF2-40B4-BE49-F238E27FC236}">
              <a16:creationId xmlns:a16="http://schemas.microsoft.com/office/drawing/2014/main" id="{D275FF4B-8924-4B65-92F8-FD972B70E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9" name="Picture 1968" descr="http://www.esourcecanada.com/images/spacer.gif">
          <a:extLst>
            <a:ext uri="{FF2B5EF4-FFF2-40B4-BE49-F238E27FC236}">
              <a16:creationId xmlns:a16="http://schemas.microsoft.com/office/drawing/2014/main" id="{865ADBA9-9D83-45F2-A1ED-4BEDD9654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0" name="Picture 1969" descr="http://www.esourcecanada.com/images/spacer.gif">
          <a:extLst>
            <a:ext uri="{FF2B5EF4-FFF2-40B4-BE49-F238E27FC236}">
              <a16:creationId xmlns:a16="http://schemas.microsoft.com/office/drawing/2014/main" id="{3FEF4459-B5FD-400B-A5D8-2E4F5D26EF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1" name="Picture 1970" descr="http://www.esourcecanada.com/images/spacer.gif">
          <a:extLst>
            <a:ext uri="{FF2B5EF4-FFF2-40B4-BE49-F238E27FC236}">
              <a16:creationId xmlns:a16="http://schemas.microsoft.com/office/drawing/2014/main" id="{A2C7ADE8-C90A-4339-800D-A79005A03F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2" name="Picture 1971" descr="http://www.esourcecanada.com/images/spacer.gif">
          <a:extLst>
            <a:ext uri="{FF2B5EF4-FFF2-40B4-BE49-F238E27FC236}">
              <a16:creationId xmlns:a16="http://schemas.microsoft.com/office/drawing/2014/main" id="{850261CD-85E7-4C8A-8DD2-608E00AB4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3" name="Picture 1972" descr="http://www.esourcecanada.com/images/spacer.gif">
          <a:extLst>
            <a:ext uri="{FF2B5EF4-FFF2-40B4-BE49-F238E27FC236}">
              <a16:creationId xmlns:a16="http://schemas.microsoft.com/office/drawing/2014/main" id="{4B51E430-12B3-473A-8426-44B5876ECC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4" name="Picture 1973" descr="http://www.esourcecanada.com/images/spacer.gif">
          <a:extLst>
            <a:ext uri="{FF2B5EF4-FFF2-40B4-BE49-F238E27FC236}">
              <a16:creationId xmlns:a16="http://schemas.microsoft.com/office/drawing/2014/main" id="{946C1412-2384-4321-B269-8F4A9CE73F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5" name="Picture 1974" descr="http://www.esourcecanada.com/images/spacer.gif">
          <a:extLst>
            <a:ext uri="{FF2B5EF4-FFF2-40B4-BE49-F238E27FC236}">
              <a16:creationId xmlns:a16="http://schemas.microsoft.com/office/drawing/2014/main" id="{A0EB4DCA-E96F-48BB-9A1E-D51224421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6" name="Picture 1975" descr="http://www.esourcecanada.com/images/spacer.gif">
          <a:extLst>
            <a:ext uri="{FF2B5EF4-FFF2-40B4-BE49-F238E27FC236}">
              <a16:creationId xmlns:a16="http://schemas.microsoft.com/office/drawing/2014/main" id="{AD6FBA3C-3B5F-451D-9BED-75D489B4EE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7" name="Picture 1976" descr="http://www.esourcecanada.com/images/spacer.gif">
          <a:extLst>
            <a:ext uri="{FF2B5EF4-FFF2-40B4-BE49-F238E27FC236}">
              <a16:creationId xmlns:a16="http://schemas.microsoft.com/office/drawing/2014/main" id="{E07CF05D-9931-456F-A336-35EB4B6F3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8" name="Picture 1977" descr="http://www.esourcecanada.com/images/spacer.gif">
          <a:extLst>
            <a:ext uri="{FF2B5EF4-FFF2-40B4-BE49-F238E27FC236}">
              <a16:creationId xmlns:a16="http://schemas.microsoft.com/office/drawing/2014/main" id="{EA76DB86-97BA-40C6-A0CE-D9A7595DA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9" name="Picture 1978" descr="http://www.esourcecanada.com/images/spacer.gif">
          <a:extLst>
            <a:ext uri="{FF2B5EF4-FFF2-40B4-BE49-F238E27FC236}">
              <a16:creationId xmlns:a16="http://schemas.microsoft.com/office/drawing/2014/main" id="{54120DE8-CE4A-428A-B515-ACC838C80B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80" name="Picture 1979" descr="http://www.esourcecanada.com/images/spacer.gif">
          <a:extLst>
            <a:ext uri="{FF2B5EF4-FFF2-40B4-BE49-F238E27FC236}">
              <a16:creationId xmlns:a16="http://schemas.microsoft.com/office/drawing/2014/main" id="{69A1D5E6-7382-4DE4-B94D-676639053B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81" name="Picture 1980" descr="http://www.esourcecanada.com/images/spacer.gif">
          <a:extLst>
            <a:ext uri="{FF2B5EF4-FFF2-40B4-BE49-F238E27FC236}">
              <a16:creationId xmlns:a16="http://schemas.microsoft.com/office/drawing/2014/main" id="{42EBA5B1-6851-4399-86AA-F4C583AF8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82" name="Picture 1981" descr="http://www.esourcecanada.com/images/spacer.gif">
          <a:extLst>
            <a:ext uri="{FF2B5EF4-FFF2-40B4-BE49-F238E27FC236}">
              <a16:creationId xmlns:a16="http://schemas.microsoft.com/office/drawing/2014/main" id="{26C0C2D6-69F8-4D2D-96A9-8288167EE9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83" name="Picture 1982" descr="http://www.esourcecanada.com/images/spacer.gif">
          <a:extLst>
            <a:ext uri="{FF2B5EF4-FFF2-40B4-BE49-F238E27FC236}">
              <a16:creationId xmlns:a16="http://schemas.microsoft.com/office/drawing/2014/main" id="{00688F59-E422-4A33-9922-1CB552232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84" name="Picture 1983" descr="http://www.esourcecanada.com/images/spacer.gif">
          <a:extLst>
            <a:ext uri="{FF2B5EF4-FFF2-40B4-BE49-F238E27FC236}">
              <a16:creationId xmlns:a16="http://schemas.microsoft.com/office/drawing/2014/main" id="{5C4F57E0-E5D2-47CB-8A3E-C235CE479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85" name="Picture 1984" descr="http://www.esourcecanada.com/images/spacer.gif">
          <a:extLst>
            <a:ext uri="{FF2B5EF4-FFF2-40B4-BE49-F238E27FC236}">
              <a16:creationId xmlns:a16="http://schemas.microsoft.com/office/drawing/2014/main" id="{F7A28E8E-6CC1-48A3-A8B5-5052AD298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86" name="Picture 1985" descr="http://www.esourcecanada.com/images/spacer.gif">
          <a:extLst>
            <a:ext uri="{FF2B5EF4-FFF2-40B4-BE49-F238E27FC236}">
              <a16:creationId xmlns:a16="http://schemas.microsoft.com/office/drawing/2014/main" id="{F4253D44-BA94-4CD4-BC36-4E84F2AC88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1987" name="Picture 1986" descr="http://www.esourcecanada.com/images/spacer.gif">
          <a:extLst>
            <a:ext uri="{FF2B5EF4-FFF2-40B4-BE49-F238E27FC236}">
              <a16:creationId xmlns:a16="http://schemas.microsoft.com/office/drawing/2014/main" id="{1635758E-596B-417A-9F6C-0C8016625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1988" name="Picture 1987" descr="http://www.esourcecanada.com/images/spacer.gif">
          <a:extLst>
            <a:ext uri="{FF2B5EF4-FFF2-40B4-BE49-F238E27FC236}">
              <a16:creationId xmlns:a16="http://schemas.microsoft.com/office/drawing/2014/main" id="{7A59A807-D8A1-4A78-8249-7E65B6FAC2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1989" name="Picture 1988" descr="http://www.esourcecanada.com/images/spacer.gif">
          <a:extLst>
            <a:ext uri="{FF2B5EF4-FFF2-40B4-BE49-F238E27FC236}">
              <a16:creationId xmlns:a16="http://schemas.microsoft.com/office/drawing/2014/main" id="{626FECC9-64F4-4A2F-AF21-92DF6E4D3C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1990" name="Picture 1989" descr="http://www.esourcecanada.com/images/spacer.gif">
          <a:extLst>
            <a:ext uri="{FF2B5EF4-FFF2-40B4-BE49-F238E27FC236}">
              <a16:creationId xmlns:a16="http://schemas.microsoft.com/office/drawing/2014/main" id="{1D172F60-1541-4D08-98BC-6FC13B5F0F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1991" name="Picture 1990" descr="http://www.esourcecanada.com/images/spacer.gif">
          <a:extLst>
            <a:ext uri="{FF2B5EF4-FFF2-40B4-BE49-F238E27FC236}">
              <a16:creationId xmlns:a16="http://schemas.microsoft.com/office/drawing/2014/main" id="{7A2B414D-7630-41E1-87CD-BDF89E43B7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1992" name="Picture 1991" descr="http://www.esourcecanada.com/images/spacer.gif">
          <a:extLst>
            <a:ext uri="{FF2B5EF4-FFF2-40B4-BE49-F238E27FC236}">
              <a16:creationId xmlns:a16="http://schemas.microsoft.com/office/drawing/2014/main" id="{C9607CE7-89BC-486C-83DA-2CDB3175E8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1993" name="Picture 1992" descr="http://www.esourcecanada.com/images/spacer.gif">
          <a:extLst>
            <a:ext uri="{FF2B5EF4-FFF2-40B4-BE49-F238E27FC236}">
              <a16:creationId xmlns:a16="http://schemas.microsoft.com/office/drawing/2014/main" id="{DCCC8980-3E82-4593-AF9E-0956B3126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1994" name="Picture 1993" descr="http://www.esourcecanada.com/images/spacer.gif">
          <a:extLst>
            <a:ext uri="{FF2B5EF4-FFF2-40B4-BE49-F238E27FC236}">
              <a16:creationId xmlns:a16="http://schemas.microsoft.com/office/drawing/2014/main" id="{DDB6D82A-8C21-4088-B2F0-E708A8BCAD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1995" name="Picture 1994" descr="http://www.esourcecanada.com/images/spacer.gif">
          <a:extLst>
            <a:ext uri="{FF2B5EF4-FFF2-40B4-BE49-F238E27FC236}">
              <a16:creationId xmlns:a16="http://schemas.microsoft.com/office/drawing/2014/main" id="{6943FB15-D8B4-4A90-B935-E676506B6C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1996" name="Picture 1995" descr="http://www.esourcecanada.com/images/spacer.gif">
          <a:extLst>
            <a:ext uri="{FF2B5EF4-FFF2-40B4-BE49-F238E27FC236}">
              <a16:creationId xmlns:a16="http://schemas.microsoft.com/office/drawing/2014/main" id="{0A07DBB8-DFFC-4150-BB7D-36E2A1DF8A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69215" cy="69215"/>
    <xdr:pic>
      <xdr:nvPicPr>
        <xdr:cNvPr id="1997" name="Picture 1996" descr="http://www.esourcecanada.com/images/spacer.gif">
          <a:extLst>
            <a:ext uri="{FF2B5EF4-FFF2-40B4-BE49-F238E27FC236}">
              <a16:creationId xmlns:a16="http://schemas.microsoft.com/office/drawing/2014/main" id="{6B2DDBE5-0387-46C9-84B3-2C2EC9BF4B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98" name="Picture 1997" descr="http://www.esourcecanada.com/images/spacer.gif">
          <a:extLst>
            <a:ext uri="{FF2B5EF4-FFF2-40B4-BE49-F238E27FC236}">
              <a16:creationId xmlns:a16="http://schemas.microsoft.com/office/drawing/2014/main" id="{0273A941-8412-45B4-BB66-BB52F1B51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69215" cy="69215"/>
    <xdr:pic>
      <xdr:nvPicPr>
        <xdr:cNvPr id="1999" name="Picture 1998" descr="http://www.esourcecanada.com/images/spacer.gif">
          <a:extLst>
            <a:ext uri="{FF2B5EF4-FFF2-40B4-BE49-F238E27FC236}">
              <a16:creationId xmlns:a16="http://schemas.microsoft.com/office/drawing/2014/main" id="{DC587181-AF10-402E-9037-C190A7F580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0" name="Picture 1999" descr="http://www.esourcecanada.com/images/spacer.gif">
          <a:extLst>
            <a:ext uri="{FF2B5EF4-FFF2-40B4-BE49-F238E27FC236}">
              <a16:creationId xmlns:a16="http://schemas.microsoft.com/office/drawing/2014/main" id="{ED377E6D-C38E-4792-BAB0-6DD9F91176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1" name="Picture 2000" descr="http://www.esourcecanada.com/images/spacer.gif">
          <a:extLst>
            <a:ext uri="{FF2B5EF4-FFF2-40B4-BE49-F238E27FC236}">
              <a16:creationId xmlns:a16="http://schemas.microsoft.com/office/drawing/2014/main" id="{D5A20C53-A696-400A-BD74-99D51768B1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2" name="Picture 2001" descr="http://www.esourcecanada.com/images/spacer.gif">
          <a:extLst>
            <a:ext uri="{FF2B5EF4-FFF2-40B4-BE49-F238E27FC236}">
              <a16:creationId xmlns:a16="http://schemas.microsoft.com/office/drawing/2014/main" id="{5AC464B1-3BA0-413A-8857-E71AA38E16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3" name="Picture 2002" descr="http://www.esourcecanada.com/images/spacer.gif">
          <a:extLst>
            <a:ext uri="{FF2B5EF4-FFF2-40B4-BE49-F238E27FC236}">
              <a16:creationId xmlns:a16="http://schemas.microsoft.com/office/drawing/2014/main" id="{E862D05E-8C06-436E-806A-8880EF20B5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4" name="Picture 2003" descr="http://www.esourcecanada.com/images/spacer.gif">
          <a:extLst>
            <a:ext uri="{FF2B5EF4-FFF2-40B4-BE49-F238E27FC236}">
              <a16:creationId xmlns:a16="http://schemas.microsoft.com/office/drawing/2014/main" id="{22924573-63E6-4B0F-B2EB-D10CA2EC4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5" name="Picture 2004" descr="http://www.esourcecanada.com/images/spacer.gif">
          <a:extLst>
            <a:ext uri="{FF2B5EF4-FFF2-40B4-BE49-F238E27FC236}">
              <a16:creationId xmlns:a16="http://schemas.microsoft.com/office/drawing/2014/main" id="{30B8CBD1-C5DB-4165-9585-9C9A40112C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6" name="Picture 2005" descr="http://www.esourcecanada.com/images/spacer.gif">
          <a:extLst>
            <a:ext uri="{FF2B5EF4-FFF2-40B4-BE49-F238E27FC236}">
              <a16:creationId xmlns:a16="http://schemas.microsoft.com/office/drawing/2014/main" id="{94FE9DD6-D742-4D8A-B565-45CE748493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7" name="Picture 2006" descr="http://www.esourcecanada.com/images/spacer.gif">
          <a:extLst>
            <a:ext uri="{FF2B5EF4-FFF2-40B4-BE49-F238E27FC236}">
              <a16:creationId xmlns:a16="http://schemas.microsoft.com/office/drawing/2014/main" id="{AED1E36A-DD13-47CE-B7B6-725BA0D664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8" name="Picture 2007" descr="http://www.esourcecanada.com/images/spacer.gif">
          <a:extLst>
            <a:ext uri="{FF2B5EF4-FFF2-40B4-BE49-F238E27FC236}">
              <a16:creationId xmlns:a16="http://schemas.microsoft.com/office/drawing/2014/main" id="{90E4B3F7-98A4-4993-A91A-053C22C143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9" name="Picture 2008" descr="http://www.esourcecanada.com/images/spacer.gif">
          <a:extLst>
            <a:ext uri="{FF2B5EF4-FFF2-40B4-BE49-F238E27FC236}">
              <a16:creationId xmlns:a16="http://schemas.microsoft.com/office/drawing/2014/main" id="{4B1A7207-9C67-4284-B2A3-9BADD09570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0" name="Picture 2009" descr="http://www.esourcecanada.com/images/spacer.gif">
          <a:extLst>
            <a:ext uri="{FF2B5EF4-FFF2-40B4-BE49-F238E27FC236}">
              <a16:creationId xmlns:a16="http://schemas.microsoft.com/office/drawing/2014/main" id="{09FC8318-53B3-428B-A9D3-9293A79A3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1" name="Picture 2010" descr="http://www.esourcecanada.com/images/spacer.gif">
          <a:extLst>
            <a:ext uri="{FF2B5EF4-FFF2-40B4-BE49-F238E27FC236}">
              <a16:creationId xmlns:a16="http://schemas.microsoft.com/office/drawing/2014/main" id="{9BE91BB9-1333-49DB-A18F-A177C849DF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2" name="Picture 2011" descr="http://www.esourcecanada.com/images/spacer.gif">
          <a:extLst>
            <a:ext uri="{FF2B5EF4-FFF2-40B4-BE49-F238E27FC236}">
              <a16:creationId xmlns:a16="http://schemas.microsoft.com/office/drawing/2014/main" id="{DD5E1BFC-1566-4826-A7D4-F946EC6B33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3" name="Picture 2012" descr="http://www.esourcecanada.com/images/spacer.gif">
          <a:extLst>
            <a:ext uri="{FF2B5EF4-FFF2-40B4-BE49-F238E27FC236}">
              <a16:creationId xmlns:a16="http://schemas.microsoft.com/office/drawing/2014/main" id="{4EA996AA-69FD-4F13-8B88-FF2DB8C4B4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4" name="Picture 2013" descr="http://www.esourcecanada.com/images/spacer.gif">
          <a:extLst>
            <a:ext uri="{FF2B5EF4-FFF2-40B4-BE49-F238E27FC236}">
              <a16:creationId xmlns:a16="http://schemas.microsoft.com/office/drawing/2014/main" id="{935F82CA-14E8-4FDC-A9F6-9B8C806883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5" name="Picture 2014" descr="http://www.esourcecanada.com/images/spacer.gif">
          <a:extLst>
            <a:ext uri="{FF2B5EF4-FFF2-40B4-BE49-F238E27FC236}">
              <a16:creationId xmlns:a16="http://schemas.microsoft.com/office/drawing/2014/main" id="{84F04429-61A2-42F7-BC8D-F62658FDC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6" name="Picture 2015" descr="http://www.esourcecanada.com/images/spacer.gif">
          <a:extLst>
            <a:ext uri="{FF2B5EF4-FFF2-40B4-BE49-F238E27FC236}">
              <a16:creationId xmlns:a16="http://schemas.microsoft.com/office/drawing/2014/main" id="{4283C491-F3A7-454D-AA9B-8B2A90BE50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7" name="Picture 2016" descr="http://www.esourcecanada.com/images/spacer.gif">
          <a:extLst>
            <a:ext uri="{FF2B5EF4-FFF2-40B4-BE49-F238E27FC236}">
              <a16:creationId xmlns:a16="http://schemas.microsoft.com/office/drawing/2014/main" id="{363B78AA-DF9C-4C70-B147-F234583F2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8" name="Picture 2017" descr="http://www.esourcecanada.com/images/spacer.gif">
          <a:extLst>
            <a:ext uri="{FF2B5EF4-FFF2-40B4-BE49-F238E27FC236}">
              <a16:creationId xmlns:a16="http://schemas.microsoft.com/office/drawing/2014/main" id="{07FC8DEC-E3E0-4B65-98C8-1372E206E6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9" name="Picture 2018" descr="http://www.esourcecanada.com/images/spacer.gif">
          <a:extLst>
            <a:ext uri="{FF2B5EF4-FFF2-40B4-BE49-F238E27FC236}">
              <a16:creationId xmlns:a16="http://schemas.microsoft.com/office/drawing/2014/main" id="{BDFD6093-562E-4C8D-85D2-4C5737F0E4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0" name="Picture 2019" descr="http://www.esourcecanada.com/images/spacer.gif">
          <a:extLst>
            <a:ext uri="{FF2B5EF4-FFF2-40B4-BE49-F238E27FC236}">
              <a16:creationId xmlns:a16="http://schemas.microsoft.com/office/drawing/2014/main" id="{50942D32-32BC-40E2-B55C-F98B7A773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1" name="Picture 2020" descr="http://www.esourcecanada.com/images/spacer.gif">
          <a:extLst>
            <a:ext uri="{FF2B5EF4-FFF2-40B4-BE49-F238E27FC236}">
              <a16:creationId xmlns:a16="http://schemas.microsoft.com/office/drawing/2014/main" id="{9883B7E6-0782-4002-9FE2-64C490B5E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2" name="Picture 2021" descr="http://www.esourcecanada.com/images/spacer.gif">
          <a:extLst>
            <a:ext uri="{FF2B5EF4-FFF2-40B4-BE49-F238E27FC236}">
              <a16:creationId xmlns:a16="http://schemas.microsoft.com/office/drawing/2014/main" id="{611D1929-583F-4A91-8AE9-C93DFB3FE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3" name="Picture 2022" descr="http://www.esourcecanada.com/images/spacer.gif">
          <a:extLst>
            <a:ext uri="{FF2B5EF4-FFF2-40B4-BE49-F238E27FC236}">
              <a16:creationId xmlns:a16="http://schemas.microsoft.com/office/drawing/2014/main" id="{E7A8E0A3-DA5E-4B5F-B1CD-F2F348243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4" name="Picture 2023" descr="http://www.esourcecanada.com/images/spacer.gif">
          <a:extLst>
            <a:ext uri="{FF2B5EF4-FFF2-40B4-BE49-F238E27FC236}">
              <a16:creationId xmlns:a16="http://schemas.microsoft.com/office/drawing/2014/main" id="{BA7C2500-468A-4832-8D4F-45157FD72D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5" name="Picture 2024" descr="http://www.esourcecanada.com/images/spacer.gif">
          <a:extLst>
            <a:ext uri="{FF2B5EF4-FFF2-40B4-BE49-F238E27FC236}">
              <a16:creationId xmlns:a16="http://schemas.microsoft.com/office/drawing/2014/main" id="{6D48FCD9-14A0-4ABF-8DB1-8E1F24C68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6" name="Picture 2025" descr="http://www.esourcecanada.com/images/spacer.gif">
          <a:extLst>
            <a:ext uri="{FF2B5EF4-FFF2-40B4-BE49-F238E27FC236}">
              <a16:creationId xmlns:a16="http://schemas.microsoft.com/office/drawing/2014/main" id="{A77EE2A8-DABB-4E33-B014-6849EA74A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7" name="Picture 2026" descr="http://www.esourcecanada.com/images/spacer.gif">
          <a:extLst>
            <a:ext uri="{FF2B5EF4-FFF2-40B4-BE49-F238E27FC236}">
              <a16:creationId xmlns:a16="http://schemas.microsoft.com/office/drawing/2014/main" id="{0C66691D-FD0B-4F91-98B8-C4DDCD19D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8" name="Picture 2027" descr="http://www.esourcecanada.com/images/spacer.gif">
          <a:extLst>
            <a:ext uri="{FF2B5EF4-FFF2-40B4-BE49-F238E27FC236}">
              <a16:creationId xmlns:a16="http://schemas.microsoft.com/office/drawing/2014/main" id="{17A768A8-9C21-4D5E-9CBB-89756D0B63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9" name="Picture 2028" descr="http://www.esourcecanada.com/images/spacer.gif">
          <a:extLst>
            <a:ext uri="{FF2B5EF4-FFF2-40B4-BE49-F238E27FC236}">
              <a16:creationId xmlns:a16="http://schemas.microsoft.com/office/drawing/2014/main" id="{86CAA60F-7B43-463B-82F4-99FA025EB2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0" name="Picture 2029" descr="http://www.esourcecanada.com/images/spacer.gif">
          <a:extLst>
            <a:ext uri="{FF2B5EF4-FFF2-40B4-BE49-F238E27FC236}">
              <a16:creationId xmlns:a16="http://schemas.microsoft.com/office/drawing/2014/main" id="{8C1D70CA-B002-4926-A61E-AAAA287713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1" name="Picture 2030" descr="http://www.esourcecanada.com/images/spacer.gif">
          <a:extLst>
            <a:ext uri="{FF2B5EF4-FFF2-40B4-BE49-F238E27FC236}">
              <a16:creationId xmlns:a16="http://schemas.microsoft.com/office/drawing/2014/main" id="{1222CF56-396B-460C-9C9B-20726A10E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2" name="Picture 2031" descr="http://www.esourcecanada.com/images/spacer.gif">
          <a:extLst>
            <a:ext uri="{FF2B5EF4-FFF2-40B4-BE49-F238E27FC236}">
              <a16:creationId xmlns:a16="http://schemas.microsoft.com/office/drawing/2014/main" id="{8E128FF5-B90C-4129-9CFB-0DBBE9BF6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3" name="Picture 2032" descr="http://www.esourcecanada.com/images/spacer.gif">
          <a:extLst>
            <a:ext uri="{FF2B5EF4-FFF2-40B4-BE49-F238E27FC236}">
              <a16:creationId xmlns:a16="http://schemas.microsoft.com/office/drawing/2014/main" id="{4CF7129F-0473-4F41-A383-5612096CA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4" name="Picture 2033" descr="http://www.esourcecanada.com/images/spacer.gif">
          <a:extLst>
            <a:ext uri="{FF2B5EF4-FFF2-40B4-BE49-F238E27FC236}">
              <a16:creationId xmlns:a16="http://schemas.microsoft.com/office/drawing/2014/main" id="{FE6BA905-F38A-44EE-B655-FEB8C141A5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5" name="Picture 2034" descr="http://www.esourcecanada.com/images/spacer.gif">
          <a:extLst>
            <a:ext uri="{FF2B5EF4-FFF2-40B4-BE49-F238E27FC236}">
              <a16:creationId xmlns:a16="http://schemas.microsoft.com/office/drawing/2014/main" id="{67A5A5D9-C3FE-4886-8A3E-EB1F94D12F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6" name="Picture 2035" descr="http://www.esourcecanada.com/images/spacer.gif">
          <a:extLst>
            <a:ext uri="{FF2B5EF4-FFF2-40B4-BE49-F238E27FC236}">
              <a16:creationId xmlns:a16="http://schemas.microsoft.com/office/drawing/2014/main" id="{F5D0AFA0-781C-4B0D-8973-01998A168B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7" name="Picture 2036" descr="http://www.esourcecanada.com/images/spacer.gif">
          <a:extLst>
            <a:ext uri="{FF2B5EF4-FFF2-40B4-BE49-F238E27FC236}">
              <a16:creationId xmlns:a16="http://schemas.microsoft.com/office/drawing/2014/main" id="{D584CCAC-2BDF-4325-9C22-0D380ADDD6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8" name="Picture 2037" descr="http://www.esourcecanada.com/images/spacer.gif">
          <a:extLst>
            <a:ext uri="{FF2B5EF4-FFF2-40B4-BE49-F238E27FC236}">
              <a16:creationId xmlns:a16="http://schemas.microsoft.com/office/drawing/2014/main" id="{993E419A-951E-4CC8-9187-CA9C819D5D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9" name="Picture 2038" descr="http://www.esourcecanada.com/images/spacer.gif">
          <a:extLst>
            <a:ext uri="{FF2B5EF4-FFF2-40B4-BE49-F238E27FC236}">
              <a16:creationId xmlns:a16="http://schemas.microsoft.com/office/drawing/2014/main" id="{ADA21EA0-C12C-4F91-B23F-552C3DFA5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40" name="Picture 2039" descr="http://www.esourcecanada.com/images/spacer.gif">
          <a:extLst>
            <a:ext uri="{FF2B5EF4-FFF2-40B4-BE49-F238E27FC236}">
              <a16:creationId xmlns:a16="http://schemas.microsoft.com/office/drawing/2014/main" id="{6BD13145-C9F4-45C6-9C19-3DC5756335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2041" name="Picture 2040" descr="http://www.esourcecanada.com/images/spacer.gif">
          <a:extLst>
            <a:ext uri="{FF2B5EF4-FFF2-40B4-BE49-F238E27FC236}">
              <a16:creationId xmlns:a16="http://schemas.microsoft.com/office/drawing/2014/main" id="{4C910825-0799-4012-8D18-36F39015BB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2042" name="Picture 2041" descr="http://www.esourcecanada.com/images/spacer.gif">
          <a:extLst>
            <a:ext uri="{FF2B5EF4-FFF2-40B4-BE49-F238E27FC236}">
              <a16:creationId xmlns:a16="http://schemas.microsoft.com/office/drawing/2014/main" id="{BC2C8643-A6C9-435A-A9B0-9BC2102F1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2043" name="Picture 2042" descr="http://www.esourcecanada.com/images/spacer.gif">
          <a:extLst>
            <a:ext uri="{FF2B5EF4-FFF2-40B4-BE49-F238E27FC236}">
              <a16:creationId xmlns:a16="http://schemas.microsoft.com/office/drawing/2014/main" id="{0EA78A97-38BB-48DD-AF96-36FB0E9B4A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2044" name="Picture 2043" descr="http://www.esourcecanada.com/images/spacer.gif">
          <a:extLst>
            <a:ext uri="{FF2B5EF4-FFF2-40B4-BE49-F238E27FC236}">
              <a16:creationId xmlns:a16="http://schemas.microsoft.com/office/drawing/2014/main" id="{113F6F61-59ED-41CC-BD41-197C5255F2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2045" name="Picture 2044" descr="http://www.esourcecanada.com/images/spacer.gif">
          <a:extLst>
            <a:ext uri="{FF2B5EF4-FFF2-40B4-BE49-F238E27FC236}">
              <a16:creationId xmlns:a16="http://schemas.microsoft.com/office/drawing/2014/main" id="{1DC3E248-E7B0-427C-B296-1EADF13CC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153</xdr:row>
      <xdr:rowOff>0</xdr:rowOff>
    </xdr:from>
    <xdr:ext cx="57150" cy="57150"/>
    <xdr:pic>
      <xdr:nvPicPr>
        <xdr:cNvPr id="2046" name="Picture 2045" descr="http://www.esourcecanada.com/images/spacer.gif">
          <a:extLst>
            <a:ext uri="{FF2B5EF4-FFF2-40B4-BE49-F238E27FC236}">
              <a16:creationId xmlns:a16="http://schemas.microsoft.com/office/drawing/2014/main" id="{E1EC3586-9747-42C9-AA91-0A7222C64E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153</xdr:row>
      <xdr:rowOff>0</xdr:rowOff>
    </xdr:from>
    <xdr:ext cx="57150" cy="57150"/>
    <xdr:pic>
      <xdr:nvPicPr>
        <xdr:cNvPr id="2047" name="Picture 2046" descr="http://www.esourcecanada.com/images/spacer.gif">
          <a:extLst>
            <a:ext uri="{FF2B5EF4-FFF2-40B4-BE49-F238E27FC236}">
              <a16:creationId xmlns:a16="http://schemas.microsoft.com/office/drawing/2014/main" id="{940CD7B3-1299-40B6-ABFC-CB0CA1730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161</xdr:row>
      <xdr:rowOff>0</xdr:rowOff>
    </xdr:from>
    <xdr:ext cx="57150" cy="57150"/>
    <xdr:pic>
      <xdr:nvPicPr>
        <xdr:cNvPr id="2048" name="Picture 2047" descr="http://www.esourcecanada.com/images/spacer.gif">
          <a:extLst>
            <a:ext uri="{FF2B5EF4-FFF2-40B4-BE49-F238E27FC236}">
              <a16:creationId xmlns:a16="http://schemas.microsoft.com/office/drawing/2014/main" id="{29E78887-F285-43FE-9BE8-BEFED0E01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153</xdr:row>
      <xdr:rowOff>0</xdr:rowOff>
    </xdr:from>
    <xdr:ext cx="57150" cy="57150"/>
    <xdr:pic>
      <xdr:nvPicPr>
        <xdr:cNvPr id="2049" name="Picture 2048" descr="http://www.esourcecanada.com/images/spacer.gif">
          <a:extLst>
            <a:ext uri="{FF2B5EF4-FFF2-40B4-BE49-F238E27FC236}">
              <a16:creationId xmlns:a16="http://schemas.microsoft.com/office/drawing/2014/main" id="{09CEC44A-CFB0-47C3-9891-4E130E1F92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161</xdr:row>
      <xdr:rowOff>0</xdr:rowOff>
    </xdr:from>
    <xdr:ext cx="57150" cy="57150"/>
    <xdr:pic>
      <xdr:nvPicPr>
        <xdr:cNvPr id="2050" name="Picture 2049" descr="http://www.esourcecanada.com/images/spacer.gif">
          <a:extLst>
            <a:ext uri="{FF2B5EF4-FFF2-40B4-BE49-F238E27FC236}">
              <a16:creationId xmlns:a16="http://schemas.microsoft.com/office/drawing/2014/main" id="{69094609-6958-4B59-902F-4F548B375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342</xdr:row>
      <xdr:rowOff>0</xdr:rowOff>
    </xdr:from>
    <xdr:ext cx="57150" cy="57150"/>
    <xdr:pic>
      <xdr:nvPicPr>
        <xdr:cNvPr id="2051" name="Picture 2050" descr="http://www.esourcecanada.com/images/spacer.gif">
          <a:extLst>
            <a:ext uri="{FF2B5EF4-FFF2-40B4-BE49-F238E27FC236}">
              <a16:creationId xmlns:a16="http://schemas.microsoft.com/office/drawing/2014/main" id="{4E2CB58E-AAF0-4397-A833-A8CE498E72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342</xdr:row>
      <xdr:rowOff>0</xdr:rowOff>
    </xdr:from>
    <xdr:ext cx="57150" cy="57150"/>
    <xdr:pic>
      <xdr:nvPicPr>
        <xdr:cNvPr id="2052" name="Picture 2051" descr="http://www.esourcecanada.com/images/spacer.gif">
          <a:extLst>
            <a:ext uri="{FF2B5EF4-FFF2-40B4-BE49-F238E27FC236}">
              <a16:creationId xmlns:a16="http://schemas.microsoft.com/office/drawing/2014/main" id="{B04DB037-B3FE-4267-BD4E-E856DAE57B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53" name="Picture 2052" descr="http://www.esourcecanada.com/images/spacer.gif">
          <a:extLst>
            <a:ext uri="{FF2B5EF4-FFF2-40B4-BE49-F238E27FC236}">
              <a16:creationId xmlns:a16="http://schemas.microsoft.com/office/drawing/2014/main" id="{D50FFCBC-9DB6-4EDC-B5AC-E2C67BF616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54" name="Picture 2053" descr="http://www.esourcecanada.com/images/spacer.gif">
          <a:extLst>
            <a:ext uri="{FF2B5EF4-FFF2-40B4-BE49-F238E27FC236}">
              <a16:creationId xmlns:a16="http://schemas.microsoft.com/office/drawing/2014/main" id="{B17562D0-D94E-44E0-829D-7F72F3B8A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55" name="Picture 2054" descr="http://www.esourcecanada.com/images/spacer.gif">
          <a:extLst>
            <a:ext uri="{FF2B5EF4-FFF2-40B4-BE49-F238E27FC236}">
              <a16:creationId xmlns:a16="http://schemas.microsoft.com/office/drawing/2014/main" id="{2E7B62A7-89AF-49B7-B244-1896D6D98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56" name="Picture 2055" descr="http://www.esourcecanada.com/images/spacer.gif">
          <a:extLst>
            <a:ext uri="{FF2B5EF4-FFF2-40B4-BE49-F238E27FC236}">
              <a16:creationId xmlns:a16="http://schemas.microsoft.com/office/drawing/2014/main" id="{09CDD069-745F-4EA9-AFC1-BA4C89A38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57" name="Picture 2056" descr="http://www.esourcecanada.com/images/spacer.gif">
          <a:extLst>
            <a:ext uri="{FF2B5EF4-FFF2-40B4-BE49-F238E27FC236}">
              <a16:creationId xmlns:a16="http://schemas.microsoft.com/office/drawing/2014/main" id="{5056074D-0E7A-43EA-B42F-158CB69C03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58" name="Picture 2057" descr="http://www.esourcecanada.com/images/spacer.gif">
          <a:extLst>
            <a:ext uri="{FF2B5EF4-FFF2-40B4-BE49-F238E27FC236}">
              <a16:creationId xmlns:a16="http://schemas.microsoft.com/office/drawing/2014/main" id="{7B128E38-CF61-4405-B436-C249EACAF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59" name="Picture 2058" descr="http://www.esourcecanada.com/images/spacer.gif">
          <a:extLst>
            <a:ext uri="{FF2B5EF4-FFF2-40B4-BE49-F238E27FC236}">
              <a16:creationId xmlns:a16="http://schemas.microsoft.com/office/drawing/2014/main" id="{AE762170-3EAF-41DD-B85C-B56189DC5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0" name="Picture 2059" descr="http://www.esourcecanada.com/images/spacer.gif">
          <a:extLst>
            <a:ext uri="{FF2B5EF4-FFF2-40B4-BE49-F238E27FC236}">
              <a16:creationId xmlns:a16="http://schemas.microsoft.com/office/drawing/2014/main" id="{8D66C5C2-1A86-4C90-BBEB-46E8BFBB58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1" name="Picture 2060" descr="http://www.esourcecanada.com/images/spacer.gif">
          <a:extLst>
            <a:ext uri="{FF2B5EF4-FFF2-40B4-BE49-F238E27FC236}">
              <a16:creationId xmlns:a16="http://schemas.microsoft.com/office/drawing/2014/main" id="{602F498D-31A9-4436-A6A4-D86AC92FF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2" name="Picture 2061" descr="http://www.esourcecanada.com/images/spacer.gif">
          <a:extLst>
            <a:ext uri="{FF2B5EF4-FFF2-40B4-BE49-F238E27FC236}">
              <a16:creationId xmlns:a16="http://schemas.microsoft.com/office/drawing/2014/main" id="{90F0C625-4C1C-4A37-8FAD-7961F21A2C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3" name="Picture 2062" descr="http://www.esourcecanada.com/images/spacer.gif">
          <a:extLst>
            <a:ext uri="{FF2B5EF4-FFF2-40B4-BE49-F238E27FC236}">
              <a16:creationId xmlns:a16="http://schemas.microsoft.com/office/drawing/2014/main" id="{8D87C8A0-B5FD-4C3D-ABD8-C6F7C979E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4" name="Picture 2063" descr="http://www.esourcecanada.com/images/spacer.gif">
          <a:extLst>
            <a:ext uri="{FF2B5EF4-FFF2-40B4-BE49-F238E27FC236}">
              <a16:creationId xmlns:a16="http://schemas.microsoft.com/office/drawing/2014/main" id="{2775D22E-6F19-451D-AA49-77F9E8D48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5" name="Picture 2064" descr="http://www.esourcecanada.com/images/spacer.gif">
          <a:extLst>
            <a:ext uri="{FF2B5EF4-FFF2-40B4-BE49-F238E27FC236}">
              <a16:creationId xmlns:a16="http://schemas.microsoft.com/office/drawing/2014/main" id="{94ECAD1C-CFE8-42FE-9D79-345C259E0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6" name="Picture 2065" descr="http://www.esourcecanada.com/images/spacer.gif">
          <a:extLst>
            <a:ext uri="{FF2B5EF4-FFF2-40B4-BE49-F238E27FC236}">
              <a16:creationId xmlns:a16="http://schemas.microsoft.com/office/drawing/2014/main" id="{F151C5E9-1757-4B1C-BF1F-22AC4B6A8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7" name="Picture 2066" descr="http://www.esourcecanada.com/images/spacer.gif">
          <a:extLst>
            <a:ext uri="{FF2B5EF4-FFF2-40B4-BE49-F238E27FC236}">
              <a16:creationId xmlns:a16="http://schemas.microsoft.com/office/drawing/2014/main" id="{0C1B5067-54A9-41AA-B27A-CA05682F6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8" name="Picture 2067" descr="http://www.esourcecanada.com/images/spacer.gif">
          <a:extLst>
            <a:ext uri="{FF2B5EF4-FFF2-40B4-BE49-F238E27FC236}">
              <a16:creationId xmlns:a16="http://schemas.microsoft.com/office/drawing/2014/main" id="{9F4E8ADB-6951-4770-AC76-78721EF0F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9" name="Picture 2068" descr="http://www.esourcecanada.com/images/spacer.gif">
          <a:extLst>
            <a:ext uri="{FF2B5EF4-FFF2-40B4-BE49-F238E27FC236}">
              <a16:creationId xmlns:a16="http://schemas.microsoft.com/office/drawing/2014/main" id="{FC56C31D-6407-43FC-B4E4-C64433CA69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0" name="Picture 2069" descr="http://www.esourcecanada.com/images/spacer.gif">
          <a:extLst>
            <a:ext uri="{FF2B5EF4-FFF2-40B4-BE49-F238E27FC236}">
              <a16:creationId xmlns:a16="http://schemas.microsoft.com/office/drawing/2014/main" id="{65C81542-F8C6-4375-9E94-BAA039729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1" name="Picture 2070" descr="http://www.esourcecanada.com/images/spacer.gif">
          <a:extLst>
            <a:ext uri="{FF2B5EF4-FFF2-40B4-BE49-F238E27FC236}">
              <a16:creationId xmlns:a16="http://schemas.microsoft.com/office/drawing/2014/main" id="{5876F94C-43DC-4576-97B7-DF39DEE315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2" name="Picture 2071" descr="http://www.esourcecanada.com/images/spacer.gif">
          <a:extLst>
            <a:ext uri="{FF2B5EF4-FFF2-40B4-BE49-F238E27FC236}">
              <a16:creationId xmlns:a16="http://schemas.microsoft.com/office/drawing/2014/main" id="{D9F57572-36EB-4FA3-9564-A9E14C2D21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3" name="Picture 2072" descr="http://www.esourcecanada.com/images/spacer.gif">
          <a:extLst>
            <a:ext uri="{FF2B5EF4-FFF2-40B4-BE49-F238E27FC236}">
              <a16:creationId xmlns:a16="http://schemas.microsoft.com/office/drawing/2014/main" id="{CAC33706-1C19-4EA9-AD1F-58D3132765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4" name="Picture 2073" descr="http://www.esourcecanada.com/images/spacer.gif">
          <a:extLst>
            <a:ext uri="{FF2B5EF4-FFF2-40B4-BE49-F238E27FC236}">
              <a16:creationId xmlns:a16="http://schemas.microsoft.com/office/drawing/2014/main" id="{61A572BF-41B8-40AD-9F0E-6A5EE790F6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5" name="Picture 2074" descr="http://www.esourcecanada.com/images/spacer.gif">
          <a:extLst>
            <a:ext uri="{FF2B5EF4-FFF2-40B4-BE49-F238E27FC236}">
              <a16:creationId xmlns:a16="http://schemas.microsoft.com/office/drawing/2014/main" id="{DF62177B-915C-42A7-B07B-8EC4632F5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6" name="Picture 2075" descr="http://www.esourcecanada.com/images/spacer.gif">
          <a:extLst>
            <a:ext uri="{FF2B5EF4-FFF2-40B4-BE49-F238E27FC236}">
              <a16:creationId xmlns:a16="http://schemas.microsoft.com/office/drawing/2014/main" id="{4C5E1B91-6503-496F-ABE9-0EBA9DF87A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7" name="Picture 2076" descr="http://www.esourcecanada.com/images/spacer.gif">
          <a:extLst>
            <a:ext uri="{FF2B5EF4-FFF2-40B4-BE49-F238E27FC236}">
              <a16:creationId xmlns:a16="http://schemas.microsoft.com/office/drawing/2014/main" id="{D55795FB-7976-4785-8288-3037835602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8" name="Picture 2077" descr="http://www.esourcecanada.com/images/spacer.gif">
          <a:extLst>
            <a:ext uri="{FF2B5EF4-FFF2-40B4-BE49-F238E27FC236}">
              <a16:creationId xmlns:a16="http://schemas.microsoft.com/office/drawing/2014/main" id="{4923E94D-D2B4-48BF-B535-363097333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9" name="Picture 2078" descr="http://www.esourcecanada.com/images/spacer.gif">
          <a:extLst>
            <a:ext uri="{FF2B5EF4-FFF2-40B4-BE49-F238E27FC236}">
              <a16:creationId xmlns:a16="http://schemas.microsoft.com/office/drawing/2014/main" id="{E2235FD6-07D7-4A2C-85B1-53A8CD1CF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0" name="Picture 2079" descr="http://www.esourcecanada.com/images/spacer.gif">
          <a:extLst>
            <a:ext uri="{FF2B5EF4-FFF2-40B4-BE49-F238E27FC236}">
              <a16:creationId xmlns:a16="http://schemas.microsoft.com/office/drawing/2014/main" id="{B4638BAF-8412-48A1-A81C-FA8670C99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1" name="Picture 2080" descr="http://www.esourcecanada.com/images/spacer.gif">
          <a:extLst>
            <a:ext uri="{FF2B5EF4-FFF2-40B4-BE49-F238E27FC236}">
              <a16:creationId xmlns:a16="http://schemas.microsoft.com/office/drawing/2014/main" id="{0FC19A9A-DEB6-466C-9771-13C78C33F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2" name="Picture 2081" descr="http://www.esourcecanada.com/images/spacer.gif">
          <a:extLst>
            <a:ext uri="{FF2B5EF4-FFF2-40B4-BE49-F238E27FC236}">
              <a16:creationId xmlns:a16="http://schemas.microsoft.com/office/drawing/2014/main" id="{FB17A46D-FF88-4A73-AB7B-B4DD4D8B3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3" name="Picture 2082" descr="http://www.esourcecanada.com/images/spacer.gif">
          <a:extLst>
            <a:ext uri="{FF2B5EF4-FFF2-40B4-BE49-F238E27FC236}">
              <a16:creationId xmlns:a16="http://schemas.microsoft.com/office/drawing/2014/main" id="{9F758F22-7CBF-48CB-862D-607B4861BC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4" name="Picture 2083" descr="http://www.esourcecanada.com/images/spacer.gif">
          <a:extLst>
            <a:ext uri="{FF2B5EF4-FFF2-40B4-BE49-F238E27FC236}">
              <a16:creationId xmlns:a16="http://schemas.microsoft.com/office/drawing/2014/main" id="{EAE7F96D-7B8B-4D62-9581-160546B5A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5" name="Picture 2084" descr="http://www.esourcecanada.com/images/spacer.gif">
          <a:extLst>
            <a:ext uri="{FF2B5EF4-FFF2-40B4-BE49-F238E27FC236}">
              <a16:creationId xmlns:a16="http://schemas.microsoft.com/office/drawing/2014/main" id="{FBBBE6C6-C843-4E12-AC96-8FE17C88CE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6" name="Picture 2085" descr="http://www.esourcecanada.com/images/spacer.gif">
          <a:extLst>
            <a:ext uri="{FF2B5EF4-FFF2-40B4-BE49-F238E27FC236}">
              <a16:creationId xmlns:a16="http://schemas.microsoft.com/office/drawing/2014/main" id="{4B6BDE81-576A-48C6-9584-3A2E029B72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7" name="Picture 2086" descr="http://www.esourcecanada.com/images/spacer.gif">
          <a:extLst>
            <a:ext uri="{FF2B5EF4-FFF2-40B4-BE49-F238E27FC236}">
              <a16:creationId xmlns:a16="http://schemas.microsoft.com/office/drawing/2014/main" id="{819114BE-5F4A-401A-8ADF-118656DCD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8" name="Picture 2087" descr="http://www.esourcecanada.com/images/spacer.gif">
          <a:extLst>
            <a:ext uri="{FF2B5EF4-FFF2-40B4-BE49-F238E27FC236}">
              <a16:creationId xmlns:a16="http://schemas.microsoft.com/office/drawing/2014/main" id="{D93C5CBF-30A0-4AFF-8664-C6CE1B5EC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9" name="Picture 2088" descr="http://www.esourcecanada.com/images/spacer.gif">
          <a:extLst>
            <a:ext uri="{FF2B5EF4-FFF2-40B4-BE49-F238E27FC236}">
              <a16:creationId xmlns:a16="http://schemas.microsoft.com/office/drawing/2014/main" id="{48E52B47-5F7E-49D1-9982-662191283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90" name="Picture 2089" descr="http://www.esourcecanada.com/images/spacer.gif">
          <a:extLst>
            <a:ext uri="{FF2B5EF4-FFF2-40B4-BE49-F238E27FC236}">
              <a16:creationId xmlns:a16="http://schemas.microsoft.com/office/drawing/2014/main" id="{0081BC72-FB48-497A-80E0-ADCED5855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91" name="Picture 2090" descr="http://www.esourcecanada.com/images/spacer.gif">
          <a:extLst>
            <a:ext uri="{FF2B5EF4-FFF2-40B4-BE49-F238E27FC236}">
              <a16:creationId xmlns:a16="http://schemas.microsoft.com/office/drawing/2014/main" id="{CC4DE81B-B16F-43BF-8A4F-656EE65BD1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92" name="Picture 2091" descr="http://www.esourcecanada.com/images/spacer.gif">
          <a:extLst>
            <a:ext uri="{FF2B5EF4-FFF2-40B4-BE49-F238E27FC236}">
              <a16:creationId xmlns:a16="http://schemas.microsoft.com/office/drawing/2014/main" id="{BF6295B3-5B66-4423-B431-9C0690508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93" name="Picture 2092" descr="http://www.esourcecanada.com/images/spacer.gif">
          <a:extLst>
            <a:ext uri="{FF2B5EF4-FFF2-40B4-BE49-F238E27FC236}">
              <a16:creationId xmlns:a16="http://schemas.microsoft.com/office/drawing/2014/main" id="{85D85B45-AF8E-450A-AD43-F03439430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94" name="Picture 2093" descr="http://www.esourcecanada.com/images/spacer.gif">
          <a:extLst>
            <a:ext uri="{FF2B5EF4-FFF2-40B4-BE49-F238E27FC236}">
              <a16:creationId xmlns:a16="http://schemas.microsoft.com/office/drawing/2014/main" id="{C8FB8450-754F-4D6B-82A0-FD90B789B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63</xdr:row>
      <xdr:rowOff>0</xdr:rowOff>
    </xdr:from>
    <xdr:ext cx="57150" cy="57150"/>
    <xdr:pic>
      <xdr:nvPicPr>
        <xdr:cNvPr id="2095" name="Picture 2094" descr="http://www.esourcecanada.com/images/spacer.gif">
          <a:extLst>
            <a:ext uri="{FF2B5EF4-FFF2-40B4-BE49-F238E27FC236}">
              <a16:creationId xmlns:a16="http://schemas.microsoft.com/office/drawing/2014/main" id="{B5780C72-3D41-4CB7-8530-9890F6CCF1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63</xdr:row>
      <xdr:rowOff>0</xdr:rowOff>
    </xdr:from>
    <xdr:ext cx="57150" cy="57150"/>
    <xdr:pic>
      <xdr:nvPicPr>
        <xdr:cNvPr id="2096" name="Picture 2095" descr="http://www.esourcecanada.com/images/spacer.gif">
          <a:extLst>
            <a:ext uri="{FF2B5EF4-FFF2-40B4-BE49-F238E27FC236}">
              <a16:creationId xmlns:a16="http://schemas.microsoft.com/office/drawing/2014/main" id="{FA792FBB-4D42-42B8-A185-4EAE45BA5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2097" name="Picture 2096" descr="http://www.esourcecanada.com/images/spacer.gif">
          <a:extLst>
            <a:ext uri="{FF2B5EF4-FFF2-40B4-BE49-F238E27FC236}">
              <a16:creationId xmlns:a16="http://schemas.microsoft.com/office/drawing/2014/main" id="{9B9048E4-CA2E-4E19-B7B1-61F35AD14C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63</xdr:row>
      <xdr:rowOff>0</xdr:rowOff>
    </xdr:from>
    <xdr:ext cx="57150" cy="57150"/>
    <xdr:pic>
      <xdr:nvPicPr>
        <xdr:cNvPr id="2098" name="Picture 2097" descr="http://www.esourcecanada.com/images/spacer.gif">
          <a:extLst>
            <a:ext uri="{FF2B5EF4-FFF2-40B4-BE49-F238E27FC236}">
              <a16:creationId xmlns:a16="http://schemas.microsoft.com/office/drawing/2014/main" id="{CA24DAFC-5880-467D-8D3A-16B194740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2099" name="Picture 2098" descr="http://www.esourcecanada.com/images/spacer.gif">
          <a:extLst>
            <a:ext uri="{FF2B5EF4-FFF2-40B4-BE49-F238E27FC236}">
              <a16:creationId xmlns:a16="http://schemas.microsoft.com/office/drawing/2014/main" id="{E3DA496F-1D68-42EF-B658-E3775B461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2100" name="Picture 2099" descr="http://www.esourcecanada.com/images/spacer.gif">
          <a:extLst>
            <a:ext uri="{FF2B5EF4-FFF2-40B4-BE49-F238E27FC236}">
              <a16:creationId xmlns:a16="http://schemas.microsoft.com/office/drawing/2014/main" id="{C36CAF41-37C4-482E-B2C6-8F551EFED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2101" name="Picture 2100" descr="http://www.esourcecanada.com/images/spacer.gif">
          <a:extLst>
            <a:ext uri="{FF2B5EF4-FFF2-40B4-BE49-F238E27FC236}">
              <a16:creationId xmlns:a16="http://schemas.microsoft.com/office/drawing/2014/main" id="{D0272AF3-EA20-4819-AE26-E56A6E82AC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2102" name="Picture 2101" descr="http://www.esourcecanada.com/images/spacer.gif">
          <a:extLst>
            <a:ext uri="{FF2B5EF4-FFF2-40B4-BE49-F238E27FC236}">
              <a16:creationId xmlns:a16="http://schemas.microsoft.com/office/drawing/2014/main" id="{F9AD813C-8C31-44D8-A984-FE568E6EB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2103" name="Picture 2102" descr="http://www.esourcecanada.com/images/spacer.gif">
          <a:extLst>
            <a:ext uri="{FF2B5EF4-FFF2-40B4-BE49-F238E27FC236}">
              <a16:creationId xmlns:a16="http://schemas.microsoft.com/office/drawing/2014/main" id="{86EE87AE-A1F4-4E09-8B8D-35983894E0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2104" name="Picture 2103" descr="http://www.esourcecanada.com/images/spacer.gif">
          <a:extLst>
            <a:ext uri="{FF2B5EF4-FFF2-40B4-BE49-F238E27FC236}">
              <a16:creationId xmlns:a16="http://schemas.microsoft.com/office/drawing/2014/main" id="{794FB3C0-F84E-4351-94DF-42432EFE4A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105" name="Picture 2104" descr="http://www.esourcecanada.com/images/spacer.gif">
          <a:extLst>
            <a:ext uri="{FF2B5EF4-FFF2-40B4-BE49-F238E27FC236}">
              <a16:creationId xmlns:a16="http://schemas.microsoft.com/office/drawing/2014/main" id="{AEDE7AE1-69E2-4C11-A0EF-BECFE5E573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06" name="Picture 2105" descr="http://www.esourcecanada.com/images/spacer.gif">
          <a:extLst>
            <a:ext uri="{FF2B5EF4-FFF2-40B4-BE49-F238E27FC236}">
              <a16:creationId xmlns:a16="http://schemas.microsoft.com/office/drawing/2014/main" id="{78F7B2B2-9A22-4DA2-931F-C09006E7CC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107" name="Picture 2106" descr="http://www.esourcecanada.com/images/spacer.gif">
          <a:extLst>
            <a:ext uri="{FF2B5EF4-FFF2-40B4-BE49-F238E27FC236}">
              <a16:creationId xmlns:a16="http://schemas.microsoft.com/office/drawing/2014/main" id="{9BF958A7-F8C8-4106-98FC-DC344D159A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08" name="Picture 2107" descr="http://www.esourcecanada.com/images/spacer.gif">
          <a:extLst>
            <a:ext uri="{FF2B5EF4-FFF2-40B4-BE49-F238E27FC236}">
              <a16:creationId xmlns:a16="http://schemas.microsoft.com/office/drawing/2014/main" id="{1A30A244-C99E-490B-9A3E-DD40D67C4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09" name="Picture 2108" descr="http://www.esourcecanada.com/images/spacer.gif">
          <a:extLst>
            <a:ext uri="{FF2B5EF4-FFF2-40B4-BE49-F238E27FC236}">
              <a16:creationId xmlns:a16="http://schemas.microsoft.com/office/drawing/2014/main" id="{DA377DED-B6DF-4C95-AC7D-824B83FCB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0" name="Picture 2109" descr="http://www.esourcecanada.com/images/spacer.gif">
          <a:extLst>
            <a:ext uri="{FF2B5EF4-FFF2-40B4-BE49-F238E27FC236}">
              <a16:creationId xmlns:a16="http://schemas.microsoft.com/office/drawing/2014/main" id="{B3A4856F-AED5-4FEE-A588-C6438B59E4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1" name="Picture 2110" descr="http://www.esourcecanada.com/images/spacer.gif">
          <a:extLst>
            <a:ext uri="{FF2B5EF4-FFF2-40B4-BE49-F238E27FC236}">
              <a16:creationId xmlns:a16="http://schemas.microsoft.com/office/drawing/2014/main" id="{6E6D85A9-2FE2-4EC2-83E2-123F8557D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2" name="Picture 2111" descr="http://www.esourcecanada.com/images/spacer.gif">
          <a:extLst>
            <a:ext uri="{FF2B5EF4-FFF2-40B4-BE49-F238E27FC236}">
              <a16:creationId xmlns:a16="http://schemas.microsoft.com/office/drawing/2014/main" id="{F53A75CF-C9DF-4EA8-91A6-DCFEFA846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3" name="Picture 2112" descr="http://www.esourcecanada.com/images/spacer.gif">
          <a:extLst>
            <a:ext uri="{FF2B5EF4-FFF2-40B4-BE49-F238E27FC236}">
              <a16:creationId xmlns:a16="http://schemas.microsoft.com/office/drawing/2014/main" id="{332DEC51-C357-4FAE-B387-9ECB6B97A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4" name="Picture 2113" descr="http://www.esourcecanada.com/images/spacer.gif">
          <a:extLst>
            <a:ext uri="{FF2B5EF4-FFF2-40B4-BE49-F238E27FC236}">
              <a16:creationId xmlns:a16="http://schemas.microsoft.com/office/drawing/2014/main" id="{47664607-8C19-4B83-9F40-B1096770E9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5" name="Picture 2114" descr="http://www.esourcecanada.com/images/spacer.gif">
          <a:extLst>
            <a:ext uri="{FF2B5EF4-FFF2-40B4-BE49-F238E27FC236}">
              <a16:creationId xmlns:a16="http://schemas.microsoft.com/office/drawing/2014/main" id="{D3280BDD-9A48-4C5C-8609-63C5EBCDE7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6" name="Picture 2115" descr="http://www.esourcecanada.com/images/spacer.gif">
          <a:extLst>
            <a:ext uri="{FF2B5EF4-FFF2-40B4-BE49-F238E27FC236}">
              <a16:creationId xmlns:a16="http://schemas.microsoft.com/office/drawing/2014/main" id="{84640A9C-5D1F-44E2-A3AF-A72B1102F5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7" name="Picture 2116" descr="http://www.esourcecanada.com/images/spacer.gif">
          <a:extLst>
            <a:ext uri="{FF2B5EF4-FFF2-40B4-BE49-F238E27FC236}">
              <a16:creationId xmlns:a16="http://schemas.microsoft.com/office/drawing/2014/main" id="{44E041A0-332D-46A2-8CB0-1BC167B23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8" name="Picture 2117" descr="http://www.esourcecanada.com/images/spacer.gif">
          <a:extLst>
            <a:ext uri="{FF2B5EF4-FFF2-40B4-BE49-F238E27FC236}">
              <a16:creationId xmlns:a16="http://schemas.microsoft.com/office/drawing/2014/main" id="{960C1CDF-8771-4D66-B52E-530F17EE5D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9" name="Picture 2118" descr="http://www.esourcecanada.com/images/spacer.gif">
          <a:extLst>
            <a:ext uri="{FF2B5EF4-FFF2-40B4-BE49-F238E27FC236}">
              <a16:creationId xmlns:a16="http://schemas.microsoft.com/office/drawing/2014/main" id="{697623DB-6A26-4FAB-8C2B-B9A9DBE64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0" name="Picture 2119" descr="http://www.esourcecanada.com/images/spacer.gif">
          <a:extLst>
            <a:ext uri="{FF2B5EF4-FFF2-40B4-BE49-F238E27FC236}">
              <a16:creationId xmlns:a16="http://schemas.microsoft.com/office/drawing/2014/main" id="{FE4B8BF5-4987-4150-8BE5-34BABB5B98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1" name="Picture 2120" descr="http://www.esourcecanada.com/images/spacer.gif">
          <a:extLst>
            <a:ext uri="{FF2B5EF4-FFF2-40B4-BE49-F238E27FC236}">
              <a16:creationId xmlns:a16="http://schemas.microsoft.com/office/drawing/2014/main" id="{E7D4ED32-18F8-45EF-A079-F1F1B23C34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2" name="Picture 2121" descr="http://www.esourcecanada.com/images/spacer.gif">
          <a:extLst>
            <a:ext uri="{FF2B5EF4-FFF2-40B4-BE49-F238E27FC236}">
              <a16:creationId xmlns:a16="http://schemas.microsoft.com/office/drawing/2014/main" id="{35A799E7-C3B8-4164-B6FF-C841D3DA0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3" name="Picture 2122" descr="http://www.esourcecanada.com/images/spacer.gif">
          <a:extLst>
            <a:ext uri="{FF2B5EF4-FFF2-40B4-BE49-F238E27FC236}">
              <a16:creationId xmlns:a16="http://schemas.microsoft.com/office/drawing/2014/main" id="{B49BB6C8-26DD-4B62-A98F-477870771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4" name="Picture 2123" descr="http://www.esourcecanada.com/images/spacer.gif">
          <a:extLst>
            <a:ext uri="{FF2B5EF4-FFF2-40B4-BE49-F238E27FC236}">
              <a16:creationId xmlns:a16="http://schemas.microsoft.com/office/drawing/2014/main" id="{41D71848-26A8-4FB3-8087-7B4B80001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5" name="Picture 2124" descr="http://www.esourcecanada.com/images/spacer.gif">
          <a:extLst>
            <a:ext uri="{FF2B5EF4-FFF2-40B4-BE49-F238E27FC236}">
              <a16:creationId xmlns:a16="http://schemas.microsoft.com/office/drawing/2014/main" id="{7C2115AF-E34F-4E8B-B98B-E476DD2303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6" name="Picture 2125" descr="http://www.esourcecanada.com/images/spacer.gif">
          <a:extLst>
            <a:ext uri="{FF2B5EF4-FFF2-40B4-BE49-F238E27FC236}">
              <a16:creationId xmlns:a16="http://schemas.microsoft.com/office/drawing/2014/main" id="{134A0FC0-FC8A-45A0-BB23-F9CD84E04E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7" name="Picture 2126" descr="http://www.esourcecanada.com/images/spacer.gif">
          <a:extLst>
            <a:ext uri="{FF2B5EF4-FFF2-40B4-BE49-F238E27FC236}">
              <a16:creationId xmlns:a16="http://schemas.microsoft.com/office/drawing/2014/main" id="{6B4C5BEE-D3C2-4E78-B547-F6D407D252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8" name="Picture 2127" descr="http://www.esourcecanada.com/images/spacer.gif">
          <a:extLst>
            <a:ext uri="{FF2B5EF4-FFF2-40B4-BE49-F238E27FC236}">
              <a16:creationId xmlns:a16="http://schemas.microsoft.com/office/drawing/2014/main" id="{78F1885A-E274-445D-884A-2B6AE0C44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9" name="Picture 2128" descr="http://www.esourcecanada.com/images/spacer.gif">
          <a:extLst>
            <a:ext uri="{FF2B5EF4-FFF2-40B4-BE49-F238E27FC236}">
              <a16:creationId xmlns:a16="http://schemas.microsoft.com/office/drawing/2014/main" id="{EF5958E1-9055-4D28-8F9B-6C614D23B6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0" name="Picture 2129" descr="http://www.esourcecanada.com/images/spacer.gif">
          <a:extLst>
            <a:ext uri="{FF2B5EF4-FFF2-40B4-BE49-F238E27FC236}">
              <a16:creationId xmlns:a16="http://schemas.microsoft.com/office/drawing/2014/main" id="{0A2AE695-4140-4D0D-BAB4-004EE19E0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1" name="Picture 2130" descr="http://www.esourcecanada.com/images/spacer.gif">
          <a:extLst>
            <a:ext uri="{FF2B5EF4-FFF2-40B4-BE49-F238E27FC236}">
              <a16:creationId xmlns:a16="http://schemas.microsoft.com/office/drawing/2014/main" id="{B9F3285C-15FA-406C-997F-2BB1ABBA7E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2" name="Picture 2131" descr="http://www.esourcecanada.com/images/spacer.gif">
          <a:extLst>
            <a:ext uri="{FF2B5EF4-FFF2-40B4-BE49-F238E27FC236}">
              <a16:creationId xmlns:a16="http://schemas.microsoft.com/office/drawing/2014/main" id="{A55761AB-F691-4D83-A8DC-6026E96594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3" name="Picture 2132" descr="http://www.esourcecanada.com/images/spacer.gif">
          <a:extLst>
            <a:ext uri="{FF2B5EF4-FFF2-40B4-BE49-F238E27FC236}">
              <a16:creationId xmlns:a16="http://schemas.microsoft.com/office/drawing/2014/main" id="{F183E44E-6460-4291-8B90-8D309CAC92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4" name="Picture 2133" descr="http://www.esourcecanada.com/images/spacer.gif">
          <a:extLst>
            <a:ext uri="{FF2B5EF4-FFF2-40B4-BE49-F238E27FC236}">
              <a16:creationId xmlns:a16="http://schemas.microsoft.com/office/drawing/2014/main" id="{1098D2A2-3ECE-4D06-A2E5-52920F2402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5" name="Picture 2134" descr="http://www.esourcecanada.com/images/spacer.gif">
          <a:extLst>
            <a:ext uri="{FF2B5EF4-FFF2-40B4-BE49-F238E27FC236}">
              <a16:creationId xmlns:a16="http://schemas.microsoft.com/office/drawing/2014/main" id="{380020CB-9026-4E99-BE23-8579B2EE3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6" name="Picture 2135" descr="http://www.esourcecanada.com/images/spacer.gif">
          <a:extLst>
            <a:ext uri="{FF2B5EF4-FFF2-40B4-BE49-F238E27FC236}">
              <a16:creationId xmlns:a16="http://schemas.microsoft.com/office/drawing/2014/main" id="{9C9E5BF4-6934-4706-8B1B-5E865DB85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7" name="Picture 2136" descr="http://www.esourcecanada.com/images/spacer.gif">
          <a:extLst>
            <a:ext uri="{FF2B5EF4-FFF2-40B4-BE49-F238E27FC236}">
              <a16:creationId xmlns:a16="http://schemas.microsoft.com/office/drawing/2014/main" id="{7A2D85F2-C011-458D-99C0-D2A803C810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8" name="Picture 2137" descr="http://www.esourcecanada.com/images/spacer.gif">
          <a:extLst>
            <a:ext uri="{FF2B5EF4-FFF2-40B4-BE49-F238E27FC236}">
              <a16:creationId xmlns:a16="http://schemas.microsoft.com/office/drawing/2014/main" id="{0C09C7FA-4479-4BCA-AC6C-3B9365BAA8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9" name="Picture 2138" descr="http://www.esourcecanada.com/images/spacer.gif">
          <a:extLst>
            <a:ext uri="{FF2B5EF4-FFF2-40B4-BE49-F238E27FC236}">
              <a16:creationId xmlns:a16="http://schemas.microsoft.com/office/drawing/2014/main" id="{DAC3E8FE-E108-4D90-B003-E5077367B5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0" name="Picture 2139" descr="http://www.esourcecanada.com/images/spacer.gif">
          <a:extLst>
            <a:ext uri="{FF2B5EF4-FFF2-40B4-BE49-F238E27FC236}">
              <a16:creationId xmlns:a16="http://schemas.microsoft.com/office/drawing/2014/main" id="{7CC3587D-63AC-464C-9C06-B761A8F60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1" name="Picture 2140" descr="http://www.esourcecanada.com/images/spacer.gif">
          <a:extLst>
            <a:ext uri="{FF2B5EF4-FFF2-40B4-BE49-F238E27FC236}">
              <a16:creationId xmlns:a16="http://schemas.microsoft.com/office/drawing/2014/main" id="{64BA94C0-8CEB-41E7-951F-B839438FF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2" name="Picture 2141" descr="http://www.esourcecanada.com/images/spacer.gif">
          <a:extLst>
            <a:ext uri="{FF2B5EF4-FFF2-40B4-BE49-F238E27FC236}">
              <a16:creationId xmlns:a16="http://schemas.microsoft.com/office/drawing/2014/main" id="{096A61CB-4294-434A-B01D-C15C279319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3" name="Picture 2142" descr="http://www.esourcecanada.com/images/spacer.gif">
          <a:extLst>
            <a:ext uri="{FF2B5EF4-FFF2-40B4-BE49-F238E27FC236}">
              <a16:creationId xmlns:a16="http://schemas.microsoft.com/office/drawing/2014/main" id="{490FFDE3-969D-4436-95DD-B145001A97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4" name="Picture 2143" descr="http://www.esourcecanada.com/images/spacer.gif">
          <a:extLst>
            <a:ext uri="{FF2B5EF4-FFF2-40B4-BE49-F238E27FC236}">
              <a16:creationId xmlns:a16="http://schemas.microsoft.com/office/drawing/2014/main" id="{02AECC72-1585-41FC-87E8-B1F0788D4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5" name="Picture 2144" descr="http://www.esourcecanada.com/images/spacer.gif">
          <a:extLst>
            <a:ext uri="{FF2B5EF4-FFF2-40B4-BE49-F238E27FC236}">
              <a16:creationId xmlns:a16="http://schemas.microsoft.com/office/drawing/2014/main" id="{181B68AD-74E3-4167-B724-8C62340A0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6" name="Picture 2145" descr="http://www.esourcecanada.com/images/spacer.gif">
          <a:extLst>
            <a:ext uri="{FF2B5EF4-FFF2-40B4-BE49-F238E27FC236}">
              <a16:creationId xmlns:a16="http://schemas.microsoft.com/office/drawing/2014/main" id="{93AF6925-EE06-44B5-9E7C-0E61A9BA6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7" name="Picture 2146" descr="http://www.esourcecanada.com/images/spacer.gif">
          <a:extLst>
            <a:ext uri="{FF2B5EF4-FFF2-40B4-BE49-F238E27FC236}">
              <a16:creationId xmlns:a16="http://schemas.microsoft.com/office/drawing/2014/main" id="{9CA6AC2B-F953-4A08-AFAB-354BD107E9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8" name="Picture 2147" descr="http://www.esourcecanada.com/images/spacer.gif">
          <a:extLst>
            <a:ext uri="{FF2B5EF4-FFF2-40B4-BE49-F238E27FC236}">
              <a16:creationId xmlns:a16="http://schemas.microsoft.com/office/drawing/2014/main" id="{54875650-53DF-44D8-A1D7-69F0647077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2149" name="Picture 2148" descr="http://www.esourcecanada.com/images/spacer.gif">
          <a:extLst>
            <a:ext uri="{FF2B5EF4-FFF2-40B4-BE49-F238E27FC236}">
              <a16:creationId xmlns:a16="http://schemas.microsoft.com/office/drawing/2014/main" id="{220D6417-D1A7-4F40-859E-183EA05626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2150" name="Picture 2149" descr="http://www.esourcecanada.com/images/spacer.gif">
          <a:extLst>
            <a:ext uri="{FF2B5EF4-FFF2-40B4-BE49-F238E27FC236}">
              <a16:creationId xmlns:a16="http://schemas.microsoft.com/office/drawing/2014/main" id="{1D7793A0-58C2-45BF-99F6-A2D4B42374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2151" name="Picture 2150" descr="http://www.esourcecanada.com/images/spacer.gif">
          <a:extLst>
            <a:ext uri="{FF2B5EF4-FFF2-40B4-BE49-F238E27FC236}">
              <a16:creationId xmlns:a16="http://schemas.microsoft.com/office/drawing/2014/main" id="{D19FC3E7-2B34-434F-B2B8-84BEAB6B54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2152" name="Picture 2151" descr="http://www.esourcecanada.com/images/spacer.gif">
          <a:extLst>
            <a:ext uri="{FF2B5EF4-FFF2-40B4-BE49-F238E27FC236}">
              <a16:creationId xmlns:a16="http://schemas.microsoft.com/office/drawing/2014/main" id="{8676B0EA-F7D4-4625-AE8D-1C1637F470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2153" name="Picture 2152" descr="http://www.esourcecanada.com/images/spacer.gif">
          <a:extLst>
            <a:ext uri="{FF2B5EF4-FFF2-40B4-BE49-F238E27FC236}">
              <a16:creationId xmlns:a16="http://schemas.microsoft.com/office/drawing/2014/main" id="{7EEE0EA5-296E-472A-BA42-ADE1C0C53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2154" name="Picture 2153" descr="http://www.esourcecanada.com/images/spacer.gif">
          <a:extLst>
            <a:ext uri="{FF2B5EF4-FFF2-40B4-BE49-F238E27FC236}">
              <a16:creationId xmlns:a16="http://schemas.microsoft.com/office/drawing/2014/main" id="{520EE9DC-B0F5-43AA-9B0B-1FD7CAA830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2155" name="Picture 2154" descr="http://www.esourcecanada.com/images/spacer.gif">
          <a:extLst>
            <a:ext uri="{FF2B5EF4-FFF2-40B4-BE49-F238E27FC236}">
              <a16:creationId xmlns:a16="http://schemas.microsoft.com/office/drawing/2014/main" id="{CA0EEC93-ED1F-48AC-B9F7-12B812F01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2156" name="Picture 2155" descr="http://www.esourcecanada.com/images/spacer.gif">
          <a:extLst>
            <a:ext uri="{FF2B5EF4-FFF2-40B4-BE49-F238E27FC236}">
              <a16:creationId xmlns:a16="http://schemas.microsoft.com/office/drawing/2014/main" id="{6368593A-6034-440C-90C6-BD88809E4A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2157" name="Picture 2156" descr="http://www.esourcecanada.com/images/spacer.gif">
          <a:extLst>
            <a:ext uri="{FF2B5EF4-FFF2-40B4-BE49-F238E27FC236}">
              <a16:creationId xmlns:a16="http://schemas.microsoft.com/office/drawing/2014/main" id="{71C52D97-FD85-408D-9334-6DA91F964E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2158" name="Picture 2157" descr="http://www.esourcecanada.com/images/spacer.gif">
          <a:extLst>
            <a:ext uri="{FF2B5EF4-FFF2-40B4-BE49-F238E27FC236}">
              <a16:creationId xmlns:a16="http://schemas.microsoft.com/office/drawing/2014/main" id="{1F6814E2-C16B-4CB1-9C00-E969A9484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159" name="Picture 2158" descr="http://www.esourcecanada.com/images/spacer.gif">
          <a:extLst>
            <a:ext uri="{FF2B5EF4-FFF2-40B4-BE49-F238E27FC236}">
              <a16:creationId xmlns:a16="http://schemas.microsoft.com/office/drawing/2014/main" id="{F4242DCC-EE1E-4E5E-99CA-66337DE32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0" name="Picture 2159" descr="http://www.esourcecanada.com/images/spacer.gif">
          <a:extLst>
            <a:ext uri="{FF2B5EF4-FFF2-40B4-BE49-F238E27FC236}">
              <a16:creationId xmlns:a16="http://schemas.microsoft.com/office/drawing/2014/main" id="{FE3630EC-39FE-4ED5-AF59-E5F033B04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161" name="Picture 2160" descr="http://www.esourcecanada.com/images/spacer.gif">
          <a:extLst>
            <a:ext uri="{FF2B5EF4-FFF2-40B4-BE49-F238E27FC236}">
              <a16:creationId xmlns:a16="http://schemas.microsoft.com/office/drawing/2014/main" id="{68AAD0B1-C3CB-4F95-9E29-DF114B05F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2" name="Picture 2161" descr="http://www.esourcecanada.com/images/spacer.gif">
          <a:extLst>
            <a:ext uri="{FF2B5EF4-FFF2-40B4-BE49-F238E27FC236}">
              <a16:creationId xmlns:a16="http://schemas.microsoft.com/office/drawing/2014/main" id="{357AAEB4-50CF-449A-BFFD-2952A83485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3" name="Picture 2162" descr="http://www.esourcecanada.com/images/spacer.gif">
          <a:extLst>
            <a:ext uri="{FF2B5EF4-FFF2-40B4-BE49-F238E27FC236}">
              <a16:creationId xmlns:a16="http://schemas.microsoft.com/office/drawing/2014/main" id="{A64DC661-E811-4E9C-93BD-2808157080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4" name="Picture 2163" descr="http://www.esourcecanada.com/images/spacer.gif">
          <a:extLst>
            <a:ext uri="{FF2B5EF4-FFF2-40B4-BE49-F238E27FC236}">
              <a16:creationId xmlns:a16="http://schemas.microsoft.com/office/drawing/2014/main" id="{B5A03293-3445-442A-934A-1F07C130E3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5" name="Picture 2164" descr="http://www.esourcecanada.com/images/spacer.gif">
          <a:extLst>
            <a:ext uri="{FF2B5EF4-FFF2-40B4-BE49-F238E27FC236}">
              <a16:creationId xmlns:a16="http://schemas.microsoft.com/office/drawing/2014/main" id="{F95E8BD4-FE50-4505-A795-91475F1AE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6" name="Picture 2165" descr="http://www.esourcecanada.com/images/spacer.gif">
          <a:extLst>
            <a:ext uri="{FF2B5EF4-FFF2-40B4-BE49-F238E27FC236}">
              <a16:creationId xmlns:a16="http://schemas.microsoft.com/office/drawing/2014/main" id="{99E286CB-94B2-4F23-98C0-19E9FC4B03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7" name="Picture 2166" descr="http://www.esourcecanada.com/images/spacer.gif">
          <a:extLst>
            <a:ext uri="{FF2B5EF4-FFF2-40B4-BE49-F238E27FC236}">
              <a16:creationId xmlns:a16="http://schemas.microsoft.com/office/drawing/2014/main" id="{EE656114-1D2C-4A98-8501-294CC0C6B8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8" name="Picture 2167" descr="http://www.esourcecanada.com/images/spacer.gif">
          <a:extLst>
            <a:ext uri="{FF2B5EF4-FFF2-40B4-BE49-F238E27FC236}">
              <a16:creationId xmlns:a16="http://schemas.microsoft.com/office/drawing/2014/main" id="{61ABA458-414A-4A53-9D2D-5DF58AF10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9" name="Picture 2168" descr="http://www.esourcecanada.com/images/spacer.gif">
          <a:extLst>
            <a:ext uri="{FF2B5EF4-FFF2-40B4-BE49-F238E27FC236}">
              <a16:creationId xmlns:a16="http://schemas.microsoft.com/office/drawing/2014/main" id="{3912396C-1B20-4764-9401-70D9A63B00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0" name="Picture 2169" descr="http://www.esourcecanada.com/images/spacer.gif">
          <a:extLst>
            <a:ext uri="{FF2B5EF4-FFF2-40B4-BE49-F238E27FC236}">
              <a16:creationId xmlns:a16="http://schemas.microsoft.com/office/drawing/2014/main" id="{6B7D5DDB-C5F2-4F95-B9A1-D109559B14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1" name="Picture 2170" descr="http://www.esourcecanada.com/images/spacer.gif">
          <a:extLst>
            <a:ext uri="{FF2B5EF4-FFF2-40B4-BE49-F238E27FC236}">
              <a16:creationId xmlns:a16="http://schemas.microsoft.com/office/drawing/2014/main" id="{E62BDCFB-614D-4141-ACBB-0067FF982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2" name="Picture 2171" descr="http://www.esourcecanada.com/images/spacer.gif">
          <a:extLst>
            <a:ext uri="{FF2B5EF4-FFF2-40B4-BE49-F238E27FC236}">
              <a16:creationId xmlns:a16="http://schemas.microsoft.com/office/drawing/2014/main" id="{DFD573F0-2133-462E-83A7-B13A04FCC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3" name="Picture 2172" descr="http://www.esourcecanada.com/images/spacer.gif">
          <a:extLst>
            <a:ext uri="{FF2B5EF4-FFF2-40B4-BE49-F238E27FC236}">
              <a16:creationId xmlns:a16="http://schemas.microsoft.com/office/drawing/2014/main" id="{9E3BB8E6-A4E1-416D-9379-EECE8DD30E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4" name="Picture 2173" descr="http://www.esourcecanada.com/images/spacer.gif">
          <a:extLst>
            <a:ext uri="{FF2B5EF4-FFF2-40B4-BE49-F238E27FC236}">
              <a16:creationId xmlns:a16="http://schemas.microsoft.com/office/drawing/2014/main" id="{BF04973A-962A-4192-B299-D04A86C7F1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5" name="Picture 2174" descr="http://www.esourcecanada.com/images/spacer.gif">
          <a:extLst>
            <a:ext uri="{FF2B5EF4-FFF2-40B4-BE49-F238E27FC236}">
              <a16:creationId xmlns:a16="http://schemas.microsoft.com/office/drawing/2014/main" id="{B9C9E048-E610-4EBE-8C7D-BF0652ED72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6" name="Picture 2175" descr="http://www.esourcecanada.com/images/spacer.gif">
          <a:extLst>
            <a:ext uri="{FF2B5EF4-FFF2-40B4-BE49-F238E27FC236}">
              <a16:creationId xmlns:a16="http://schemas.microsoft.com/office/drawing/2014/main" id="{1344F7A9-75BE-407B-94F4-03F41AF78E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7" name="Picture 2176" descr="http://www.esourcecanada.com/images/spacer.gif">
          <a:extLst>
            <a:ext uri="{FF2B5EF4-FFF2-40B4-BE49-F238E27FC236}">
              <a16:creationId xmlns:a16="http://schemas.microsoft.com/office/drawing/2014/main" id="{6902CE49-C395-441B-AD67-2EA81D193C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8" name="Picture 2177" descr="http://www.esourcecanada.com/images/spacer.gif">
          <a:extLst>
            <a:ext uri="{FF2B5EF4-FFF2-40B4-BE49-F238E27FC236}">
              <a16:creationId xmlns:a16="http://schemas.microsoft.com/office/drawing/2014/main" id="{DFACDCA4-87C0-476B-B9B3-1C62EBF2C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9" name="Picture 2178" descr="http://www.esourcecanada.com/images/spacer.gif">
          <a:extLst>
            <a:ext uri="{FF2B5EF4-FFF2-40B4-BE49-F238E27FC236}">
              <a16:creationId xmlns:a16="http://schemas.microsoft.com/office/drawing/2014/main" id="{DA952C34-A904-49F3-AF1A-CC1D85655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0" name="Picture 2179" descr="http://www.esourcecanada.com/images/spacer.gif">
          <a:extLst>
            <a:ext uri="{FF2B5EF4-FFF2-40B4-BE49-F238E27FC236}">
              <a16:creationId xmlns:a16="http://schemas.microsoft.com/office/drawing/2014/main" id="{75ABFB29-EF64-4DF1-AB7A-36251B155F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1" name="Picture 2180" descr="http://www.esourcecanada.com/images/spacer.gif">
          <a:extLst>
            <a:ext uri="{FF2B5EF4-FFF2-40B4-BE49-F238E27FC236}">
              <a16:creationId xmlns:a16="http://schemas.microsoft.com/office/drawing/2014/main" id="{C0E706E4-0780-4A35-915A-38FBE2A966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2" name="Picture 2181" descr="http://www.esourcecanada.com/images/spacer.gif">
          <a:extLst>
            <a:ext uri="{FF2B5EF4-FFF2-40B4-BE49-F238E27FC236}">
              <a16:creationId xmlns:a16="http://schemas.microsoft.com/office/drawing/2014/main" id="{091A4A19-0AE3-41B2-AF8A-E8A371D5A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3" name="Picture 2182" descr="http://www.esourcecanada.com/images/spacer.gif">
          <a:extLst>
            <a:ext uri="{FF2B5EF4-FFF2-40B4-BE49-F238E27FC236}">
              <a16:creationId xmlns:a16="http://schemas.microsoft.com/office/drawing/2014/main" id="{190EF8B3-C15C-4859-9C91-7894D7C1D5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4" name="Picture 2183" descr="http://www.esourcecanada.com/images/spacer.gif">
          <a:extLst>
            <a:ext uri="{FF2B5EF4-FFF2-40B4-BE49-F238E27FC236}">
              <a16:creationId xmlns:a16="http://schemas.microsoft.com/office/drawing/2014/main" id="{C26EA208-30E9-47E9-BE21-0111281587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5" name="Picture 2184" descr="http://www.esourcecanada.com/images/spacer.gif">
          <a:extLst>
            <a:ext uri="{FF2B5EF4-FFF2-40B4-BE49-F238E27FC236}">
              <a16:creationId xmlns:a16="http://schemas.microsoft.com/office/drawing/2014/main" id="{AE9F3049-4639-4887-B288-0A363F9793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6" name="Picture 2185" descr="http://www.esourcecanada.com/images/spacer.gif">
          <a:extLst>
            <a:ext uri="{FF2B5EF4-FFF2-40B4-BE49-F238E27FC236}">
              <a16:creationId xmlns:a16="http://schemas.microsoft.com/office/drawing/2014/main" id="{8306C3D1-9D37-43FF-BB7F-A57A944646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7" name="Picture 2186" descr="http://www.esourcecanada.com/images/spacer.gif">
          <a:extLst>
            <a:ext uri="{FF2B5EF4-FFF2-40B4-BE49-F238E27FC236}">
              <a16:creationId xmlns:a16="http://schemas.microsoft.com/office/drawing/2014/main" id="{B518759B-9EBD-455F-9BBB-4E2328C22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8" name="Picture 2187" descr="http://www.esourcecanada.com/images/spacer.gif">
          <a:extLst>
            <a:ext uri="{FF2B5EF4-FFF2-40B4-BE49-F238E27FC236}">
              <a16:creationId xmlns:a16="http://schemas.microsoft.com/office/drawing/2014/main" id="{A5C0B5E5-DA43-4B6D-8218-91E9FA1DD0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9" name="Picture 2188" descr="http://www.esourcecanada.com/images/spacer.gif">
          <a:extLst>
            <a:ext uri="{FF2B5EF4-FFF2-40B4-BE49-F238E27FC236}">
              <a16:creationId xmlns:a16="http://schemas.microsoft.com/office/drawing/2014/main" id="{7907FFFC-CD85-4842-B456-72A2F0FF49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0" name="Picture 2189" descr="http://www.esourcecanada.com/images/spacer.gif">
          <a:extLst>
            <a:ext uri="{FF2B5EF4-FFF2-40B4-BE49-F238E27FC236}">
              <a16:creationId xmlns:a16="http://schemas.microsoft.com/office/drawing/2014/main" id="{B12F3384-8F1E-42FF-86E4-452D80551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1" name="Picture 2190" descr="http://www.esourcecanada.com/images/spacer.gif">
          <a:extLst>
            <a:ext uri="{FF2B5EF4-FFF2-40B4-BE49-F238E27FC236}">
              <a16:creationId xmlns:a16="http://schemas.microsoft.com/office/drawing/2014/main" id="{0A001E2D-289A-442B-AEAB-88ED60470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2" name="Picture 2191" descr="http://www.esourcecanada.com/images/spacer.gif">
          <a:extLst>
            <a:ext uri="{FF2B5EF4-FFF2-40B4-BE49-F238E27FC236}">
              <a16:creationId xmlns:a16="http://schemas.microsoft.com/office/drawing/2014/main" id="{38067E09-5162-49B4-810D-E1259BFB11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3" name="Picture 2192" descr="http://www.esourcecanada.com/images/spacer.gif">
          <a:extLst>
            <a:ext uri="{FF2B5EF4-FFF2-40B4-BE49-F238E27FC236}">
              <a16:creationId xmlns:a16="http://schemas.microsoft.com/office/drawing/2014/main" id="{B864AD95-A67E-4487-9372-0B420E7456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4" name="Picture 2193" descr="http://www.esourcecanada.com/images/spacer.gif">
          <a:extLst>
            <a:ext uri="{FF2B5EF4-FFF2-40B4-BE49-F238E27FC236}">
              <a16:creationId xmlns:a16="http://schemas.microsoft.com/office/drawing/2014/main" id="{D62FF435-40EF-4293-B519-E3C9A02FB1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5" name="Picture 2194" descr="http://www.esourcecanada.com/images/spacer.gif">
          <a:extLst>
            <a:ext uri="{FF2B5EF4-FFF2-40B4-BE49-F238E27FC236}">
              <a16:creationId xmlns:a16="http://schemas.microsoft.com/office/drawing/2014/main" id="{61B02EF0-F726-478F-BD7C-CF0782FE1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6" name="Picture 2195" descr="http://www.esourcecanada.com/images/spacer.gif">
          <a:extLst>
            <a:ext uri="{FF2B5EF4-FFF2-40B4-BE49-F238E27FC236}">
              <a16:creationId xmlns:a16="http://schemas.microsoft.com/office/drawing/2014/main" id="{C32634AC-59CA-46E1-A8A8-A39E8F0D77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7" name="Picture 2196" descr="http://www.esourcecanada.com/images/spacer.gif">
          <a:extLst>
            <a:ext uri="{FF2B5EF4-FFF2-40B4-BE49-F238E27FC236}">
              <a16:creationId xmlns:a16="http://schemas.microsoft.com/office/drawing/2014/main" id="{ED9B0A4A-C538-42E0-B2D8-F5B475F42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8" name="Picture 2197" descr="http://www.esourcecanada.com/images/spacer.gif">
          <a:extLst>
            <a:ext uri="{FF2B5EF4-FFF2-40B4-BE49-F238E27FC236}">
              <a16:creationId xmlns:a16="http://schemas.microsoft.com/office/drawing/2014/main" id="{6C046745-723B-4679-B4FC-91E6E164D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9" name="Picture 2198" descr="http://www.esourcecanada.com/images/spacer.gif">
          <a:extLst>
            <a:ext uri="{FF2B5EF4-FFF2-40B4-BE49-F238E27FC236}">
              <a16:creationId xmlns:a16="http://schemas.microsoft.com/office/drawing/2014/main" id="{98514E0E-93E7-4DD4-84EC-ED4228DA29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00" name="Picture 2199" descr="http://www.esourcecanada.com/images/spacer.gif">
          <a:extLst>
            <a:ext uri="{FF2B5EF4-FFF2-40B4-BE49-F238E27FC236}">
              <a16:creationId xmlns:a16="http://schemas.microsoft.com/office/drawing/2014/main" id="{DB337ABB-03A7-4240-8AA1-207F1FF49D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01" name="Picture 2200" descr="http://www.esourcecanada.com/images/spacer.gif">
          <a:extLst>
            <a:ext uri="{FF2B5EF4-FFF2-40B4-BE49-F238E27FC236}">
              <a16:creationId xmlns:a16="http://schemas.microsoft.com/office/drawing/2014/main" id="{C78C9264-3D47-4B0A-A002-DD53E623B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02" name="Picture 2201" descr="http://www.esourcecanada.com/images/spacer.gif">
          <a:extLst>
            <a:ext uri="{FF2B5EF4-FFF2-40B4-BE49-F238E27FC236}">
              <a16:creationId xmlns:a16="http://schemas.microsoft.com/office/drawing/2014/main" id="{5295438F-55B3-46F0-9D4F-EE0DE53C4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2203" name="Picture 2202" descr="http://www.esourcecanada.com/images/spacer.gif">
          <a:extLst>
            <a:ext uri="{FF2B5EF4-FFF2-40B4-BE49-F238E27FC236}">
              <a16:creationId xmlns:a16="http://schemas.microsoft.com/office/drawing/2014/main" id="{805F7A9F-F90E-4D8F-924D-D295A5475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2204" name="Picture 2203" descr="http://www.esourcecanada.com/images/spacer.gif">
          <a:extLst>
            <a:ext uri="{FF2B5EF4-FFF2-40B4-BE49-F238E27FC236}">
              <a16:creationId xmlns:a16="http://schemas.microsoft.com/office/drawing/2014/main" id="{037173DC-4580-4EDE-A78D-2BB1350C04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2205" name="Picture 2204" descr="http://www.esourcecanada.com/images/spacer.gif">
          <a:extLst>
            <a:ext uri="{FF2B5EF4-FFF2-40B4-BE49-F238E27FC236}">
              <a16:creationId xmlns:a16="http://schemas.microsoft.com/office/drawing/2014/main" id="{CF003CBA-B66E-4B6F-AA76-8AA6417379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2206" name="Picture 2205" descr="http://www.esourcecanada.com/images/spacer.gif">
          <a:extLst>
            <a:ext uri="{FF2B5EF4-FFF2-40B4-BE49-F238E27FC236}">
              <a16:creationId xmlns:a16="http://schemas.microsoft.com/office/drawing/2014/main" id="{3EEE531B-FB3D-49FE-94AF-1905D5A539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2207" name="Picture 2206" descr="http://www.esourcecanada.com/images/spacer.gif">
          <a:extLst>
            <a:ext uri="{FF2B5EF4-FFF2-40B4-BE49-F238E27FC236}">
              <a16:creationId xmlns:a16="http://schemas.microsoft.com/office/drawing/2014/main" id="{3B799B89-7510-41CA-9F57-038D86618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2208" name="Picture 2207" descr="http://www.esourcecanada.com/images/spacer.gif">
          <a:extLst>
            <a:ext uri="{FF2B5EF4-FFF2-40B4-BE49-F238E27FC236}">
              <a16:creationId xmlns:a16="http://schemas.microsoft.com/office/drawing/2014/main" id="{6C06ED39-7E2A-4F7B-924B-DA223751C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2209" name="Picture 2208" descr="http://www.esourcecanada.com/images/spacer.gif">
          <a:extLst>
            <a:ext uri="{FF2B5EF4-FFF2-40B4-BE49-F238E27FC236}">
              <a16:creationId xmlns:a16="http://schemas.microsoft.com/office/drawing/2014/main" id="{692B4FA3-DCB1-4802-81A4-4BCE344E8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2210" name="Picture 2209" descr="http://www.esourcecanada.com/images/spacer.gif">
          <a:extLst>
            <a:ext uri="{FF2B5EF4-FFF2-40B4-BE49-F238E27FC236}">
              <a16:creationId xmlns:a16="http://schemas.microsoft.com/office/drawing/2014/main" id="{788C2247-298D-4D08-AC2C-E9E227D7C9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2211" name="Picture 2210" descr="http://www.esourcecanada.com/images/spacer.gif">
          <a:extLst>
            <a:ext uri="{FF2B5EF4-FFF2-40B4-BE49-F238E27FC236}">
              <a16:creationId xmlns:a16="http://schemas.microsoft.com/office/drawing/2014/main" id="{3DCB3C47-2692-45BD-A441-ADC8F85A49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2212" name="Picture 2211" descr="http://www.esourcecanada.com/images/spacer.gif">
          <a:extLst>
            <a:ext uri="{FF2B5EF4-FFF2-40B4-BE49-F238E27FC236}">
              <a16:creationId xmlns:a16="http://schemas.microsoft.com/office/drawing/2014/main" id="{579D6A13-E121-4088-BD29-E4C52C089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213" name="Picture 2212" descr="http://www.esourcecanada.com/images/spacer.gif">
          <a:extLst>
            <a:ext uri="{FF2B5EF4-FFF2-40B4-BE49-F238E27FC236}">
              <a16:creationId xmlns:a16="http://schemas.microsoft.com/office/drawing/2014/main" id="{070F875A-DA08-4562-A25A-1256EA693D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14" name="Picture 2213" descr="http://www.esourcecanada.com/images/spacer.gif">
          <a:extLst>
            <a:ext uri="{FF2B5EF4-FFF2-40B4-BE49-F238E27FC236}">
              <a16:creationId xmlns:a16="http://schemas.microsoft.com/office/drawing/2014/main" id="{6E273724-501E-4A95-ABF6-5E3084D4C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215" name="Picture 2214" descr="http://www.esourcecanada.com/images/spacer.gif">
          <a:extLst>
            <a:ext uri="{FF2B5EF4-FFF2-40B4-BE49-F238E27FC236}">
              <a16:creationId xmlns:a16="http://schemas.microsoft.com/office/drawing/2014/main" id="{DDBE5BFC-7279-4DE0-932F-676776C361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16" name="Picture 2215" descr="http://www.esourcecanada.com/images/spacer.gif">
          <a:extLst>
            <a:ext uri="{FF2B5EF4-FFF2-40B4-BE49-F238E27FC236}">
              <a16:creationId xmlns:a16="http://schemas.microsoft.com/office/drawing/2014/main" id="{D0E064F9-99CC-4BD3-B1A3-5362ECC05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17" name="Picture 2216" descr="http://www.esourcecanada.com/images/spacer.gif">
          <a:extLst>
            <a:ext uri="{FF2B5EF4-FFF2-40B4-BE49-F238E27FC236}">
              <a16:creationId xmlns:a16="http://schemas.microsoft.com/office/drawing/2014/main" id="{43257C50-205A-4A4C-B043-CF1183A0ED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18" name="Picture 2217" descr="http://www.esourcecanada.com/images/spacer.gif">
          <a:extLst>
            <a:ext uri="{FF2B5EF4-FFF2-40B4-BE49-F238E27FC236}">
              <a16:creationId xmlns:a16="http://schemas.microsoft.com/office/drawing/2014/main" id="{6D7E2754-A401-434D-9A21-C34A44232B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19" name="Picture 2218" descr="http://www.esourcecanada.com/images/spacer.gif">
          <a:extLst>
            <a:ext uri="{FF2B5EF4-FFF2-40B4-BE49-F238E27FC236}">
              <a16:creationId xmlns:a16="http://schemas.microsoft.com/office/drawing/2014/main" id="{9387F643-483A-4B63-A15A-5BD6F1A67B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0" name="Picture 2219" descr="http://www.esourcecanada.com/images/spacer.gif">
          <a:extLst>
            <a:ext uri="{FF2B5EF4-FFF2-40B4-BE49-F238E27FC236}">
              <a16:creationId xmlns:a16="http://schemas.microsoft.com/office/drawing/2014/main" id="{BF746A75-FACE-449C-8042-41A1B1363D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1" name="Picture 2220" descr="http://www.esourcecanada.com/images/spacer.gif">
          <a:extLst>
            <a:ext uri="{FF2B5EF4-FFF2-40B4-BE49-F238E27FC236}">
              <a16:creationId xmlns:a16="http://schemas.microsoft.com/office/drawing/2014/main" id="{105AC271-FFAD-4388-979A-0806711200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2" name="Picture 2221" descr="http://www.esourcecanada.com/images/spacer.gif">
          <a:extLst>
            <a:ext uri="{FF2B5EF4-FFF2-40B4-BE49-F238E27FC236}">
              <a16:creationId xmlns:a16="http://schemas.microsoft.com/office/drawing/2014/main" id="{481F8E9E-68A6-4BCC-ABE2-D6722F615E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3" name="Picture 2222" descr="http://www.esourcecanada.com/images/spacer.gif">
          <a:extLst>
            <a:ext uri="{FF2B5EF4-FFF2-40B4-BE49-F238E27FC236}">
              <a16:creationId xmlns:a16="http://schemas.microsoft.com/office/drawing/2014/main" id="{0948A32B-5F21-49CB-9F1E-079042063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4" name="Picture 2223" descr="http://www.esourcecanada.com/images/spacer.gif">
          <a:extLst>
            <a:ext uri="{FF2B5EF4-FFF2-40B4-BE49-F238E27FC236}">
              <a16:creationId xmlns:a16="http://schemas.microsoft.com/office/drawing/2014/main" id="{B8740386-D228-45DB-A919-13B1A179A2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5" name="Picture 2224" descr="http://www.esourcecanada.com/images/spacer.gif">
          <a:extLst>
            <a:ext uri="{FF2B5EF4-FFF2-40B4-BE49-F238E27FC236}">
              <a16:creationId xmlns:a16="http://schemas.microsoft.com/office/drawing/2014/main" id="{3E4C44BE-F860-4B5A-BD21-206F78EB3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6" name="Picture 2225" descr="http://www.esourcecanada.com/images/spacer.gif">
          <a:extLst>
            <a:ext uri="{FF2B5EF4-FFF2-40B4-BE49-F238E27FC236}">
              <a16:creationId xmlns:a16="http://schemas.microsoft.com/office/drawing/2014/main" id="{27E5ED78-ED49-4ACB-A78A-D57C97FE1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7" name="Picture 2226" descr="http://www.esourcecanada.com/images/spacer.gif">
          <a:extLst>
            <a:ext uri="{FF2B5EF4-FFF2-40B4-BE49-F238E27FC236}">
              <a16:creationId xmlns:a16="http://schemas.microsoft.com/office/drawing/2014/main" id="{1C968E58-E7E6-427F-9802-0677322EFE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8" name="Picture 2227" descr="http://www.esourcecanada.com/images/spacer.gif">
          <a:extLst>
            <a:ext uri="{FF2B5EF4-FFF2-40B4-BE49-F238E27FC236}">
              <a16:creationId xmlns:a16="http://schemas.microsoft.com/office/drawing/2014/main" id="{CEA33D44-A80E-4685-9DC9-F2608CB9D8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9" name="Picture 2228" descr="http://www.esourcecanada.com/images/spacer.gif">
          <a:extLst>
            <a:ext uri="{FF2B5EF4-FFF2-40B4-BE49-F238E27FC236}">
              <a16:creationId xmlns:a16="http://schemas.microsoft.com/office/drawing/2014/main" id="{94B7FE16-B76E-4CCF-9539-CCCA099053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0" name="Picture 2229" descr="http://www.esourcecanada.com/images/spacer.gif">
          <a:extLst>
            <a:ext uri="{FF2B5EF4-FFF2-40B4-BE49-F238E27FC236}">
              <a16:creationId xmlns:a16="http://schemas.microsoft.com/office/drawing/2014/main" id="{1ACC7552-7F75-48E7-9929-FEDB09F5B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1" name="Picture 2230" descr="http://www.esourcecanada.com/images/spacer.gif">
          <a:extLst>
            <a:ext uri="{FF2B5EF4-FFF2-40B4-BE49-F238E27FC236}">
              <a16:creationId xmlns:a16="http://schemas.microsoft.com/office/drawing/2014/main" id="{5D5B4F9C-66F5-4606-BEF8-1B543DA709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2" name="Picture 2231" descr="http://www.esourcecanada.com/images/spacer.gif">
          <a:extLst>
            <a:ext uri="{FF2B5EF4-FFF2-40B4-BE49-F238E27FC236}">
              <a16:creationId xmlns:a16="http://schemas.microsoft.com/office/drawing/2014/main" id="{EB06614C-BA28-419B-A562-6E98535AE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3" name="Picture 2232" descr="http://www.esourcecanada.com/images/spacer.gif">
          <a:extLst>
            <a:ext uri="{FF2B5EF4-FFF2-40B4-BE49-F238E27FC236}">
              <a16:creationId xmlns:a16="http://schemas.microsoft.com/office/drawing/2014/main" id="{0979B009-86E8-461C-9E67-362770E9B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4" name="Picture 2233" descr="http://www.esourcecanada.com/images/spacer.gif">
          <a:extLst>
            <a:ext uri="{FF2B5EF4-FFF2-40B4-BE49-F238E27FC236}">
              <a16:creationId xmlns:a16="http://schemas.microsoft.com/office/drawing/2014/main" id="{75887752-8CC4-405C-AA90-5C33891CEE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5" name="Picture 2234" descr="http://www.esourcecanada.com/images/spacer.gif">
          <a:extLst>
            <a:ext uri="{FF2B5EF4-FFF2-40B4-BE49-F238E27FC236}">
              <a16:creationId xmlns:a16="http://schemas.microsoft.com/office/drawing/2014/main" id="{AE455E1B-AC13-4D0F-8F3D-ABD13A90B6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6" name="Picture 2235" descr="http://www.esourcecanada.com/images/spacer.gif">
          <a:extLst>
            <a:ext uri="{FF2B5EF4-FFF2-40B4-BE49-F238E27FC236}">
              <a16:creationId xmlns:a16="http://schemas.microsoft.com/office/drawing/2014/main" id="{36226DA8-153C-4B5F-ABD4-C062FD9125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7" name="Picture 2236" descr="http://www.esourcecanada.com/images/spacer.gif">
          <a:extLst>
            <a:ext uri="{FF2B5EF4-FFF2-40B4-BE49-F238E27FC236}">
              <a16:creationId xmlns:a16="http://schemas.microsoft.com/office/drawing/2014/main" id="{779C3C62-40BD-4600-A585-26711527B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8" name="Picture 2237" descr="http://www.esourcecanada.com/images/spacer.gif">
          <a:extLst>
            <a:ext uri="{FF2B5EF4-FFF2-40B4-BE49-F238E27FC236}">
              <a16:creationId xmlns:a16="http://schemas.microsoft.com/office/drawing/2014/main" id="{7E2C181B-7F2B-459D-A729-DBCC2C5F0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9" name="Picture 2238" descr="http://www.esourcecanada.com/images/spacer.gif">
          <a:extLst>
            <a:ext uri="{FF2B5EF4-FFF2-40B4-BE49-F238E27FC236}">
              <a16:creationId xmlns:a16="http://schemas.microsoft.com/office/drawing/2014/main" id="{CFC6F04D-3755-4D0E-9274-E7B1AD22A6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0" name="Picture 2239" descr="http://www.esourcecanada.com/images/spacer.gif">
          <a:extLst>
            <a:ext uri="{FF2B5EF4-FFF2-40B4-BE49-F238E27FC236}">
              <a16:creationId xmlns:a16="http://schemas.microsoft.com/office/drawing/2014/main" id="{DBA85B98-FDA1-447D-A5DB-EC52471E37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1" name="Picture 2240" descr="http://www.esourcecanada.com/images/spacer.gif">
          <a:extLst>
            <a:ext uri="{FF2B5EF4-FFF2-40B4-BE49-F238E27FC236}">
              <a16:creationId xmlns:a16="http://schemas.microsoft.com/office/drawing/2014/main" id="{6C159856-B9B2-42CD-839F-76B844BFE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2" name="Picture 2241" descr="http://www.esourcecanada.com/images/spacer.gif">
          <a:extLst>
            <a:ext uri="{FF2B5EF4-FFF2-40B4-BE49-F238E27FC236}">
              <a16:creationId xmlns:a16="http://schemas.microsoft.com/office/drawing/2014/main" id="{F0683E49-9880-4F23-BEBD-4358054A1C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3" name="Picture 2242" descr="http://www.esourcecanada.com/images/spacer.gif">
          <a:extLst>
            <a:ext uri="{FF2B5EF4-FFF2-40B4-BE49-F238E27FC236}">
              <a16:creationId xmlns:a16="http://schemas.microsoft.com/office/drawing/2014/main" id="{C266CC48-670C-4114-A293-A09FF6389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4" name="Picture 2243" descr="http://www.esourcecanada.com/images/spacer.gif">
          <a:extLst>
            <a:ext uri="{FF2B5EF4-FFF2-40B4-BE49-F238E27FC236}">
              <a16:creationId xmlns:a16="http://schemas.microsoft.com/office/drawing/2014/main" id="{7D9343FB-818A-4D0D-9BBD-AA6A24B27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5" name="Picture 2244" descr="http://www.esourcecanada.com/images/spacer.gif">
          <a:extLst>
            <a:ext uri="{FF2B5EF4-FFF2-40B4-BE49-F238E27FC236}">
              <a16:creationId xmlns:a16="http://schemas.microsoft.com/office/drawing/2014/main" id="{CBC2B157-AC20-4E10-B3B1-88AB4F1922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6" name="Picture 2245" descr="http://www.esourcecanada.com/images/spacer.gif">
          <a:extLst>
            <a:ext uri="{FF2B5EF4-FFF2-40B4-BE49-F238E27FC236}">
              <a16:creationId xmlns:a16="http://schemas.microsoft.com/office/drawing/2014/main" id="{8E5D961B-E88E-4368-B285-43205758B5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7" name="Picture 2246" descr="http://www.esourcecanada.com/images/spacer.gif">
          <a:extLst>
            <a:ext uri="{FF2B5EF4-FFF2-40B4-BE49-F238E27FC236}">
              <a16:creationId xmlns:a16="http://schemas.microsoft.com/office/drawing/2014/main" id="{1DCBF9BE-E3D1-4EAC-9C7E-6A1093A162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8" name="Picture 2247" descr="http://www.esourcecanada.com/images/spacer.gif">
          <a:extLst>
            <a:ext uri="{FF2B5EF4-FFF2-40B4-BE49-F238E27FC236}">
              <a16:creationId xmlns:a16="http://schemas.microsoft.com/office/drawing/2014/main" id="{0A4612AF-BA6B-4F99-94CC-4241B97960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9" name="Picture 2248" descr="http://www.esourcecanada.com/images/spacer.gif">
          <a:extLst>
            <a:ext uri="{FF2B5EF4-FFF2-40B4-BE49-F238E27FC236}">
              <a16:creationId xmlns:a16="http://schemas.microsoft.com/office/drawing/2014/main" id="{476F6B7B-EC4C-481C-B361-7FB347F45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50" name="Picture 2249" descr="http://www.esourcecanada.com/images/spacer.gif">
          <a:extLst>
            <a:ext uri="{FF2B5EF4-FFF2-40B4-BE49-F238E27FC236}">
              <a16:creationId xmlns:a16="http://schemas.microsoft.com/office/drawing/2014/main" id="{DFEAAFCE-0387-4282-ABC2-A91CE6324B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51" name="Picture 2250" descr="http://www.esourcecanada.com/images/spacer.gif">
          <a:extLst>
            <a:ext uri="{FF2B5EF4-FFF2-40B4-BE49-F238E27FC236}">
              <a16:creationId xmlns:a16="http://schemas.microsoft.com/office/drawing/2014/main" id="{F36AA800-2F87-46EE-819B-643C13990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52" name="Picture 2251" descr="http://www.esourcecanada.com/images/spacer.gif">
          <a:extLst>
            <a:ext uri="{FF2B5EF4-FFF2-40B4-BE49-F238E27FC236}">
              <a16:creationId xmlns:a16="http://schemas.microsoft.com/office/drawing/2014/main" id="{4EC073C3-20AE-49C8-9893-338A93049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53" name="Picture 2252" descr="http://www.esourcecanada.com/images/spacer.gif">
          <a:extLst>
            <a:ext uri="{FF2B5EF4-FFF2-40B4-BE49-F238E27FC236}">
              <a16:creationId xmlns:a16="http://schemas.microsoft.com/office/drawing/2014/main" id="{B86B1351-0A4D-4895-94DB-83788C0E26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54" name="Picture 2253" descr="http://www.esourcecanada.com/images/spacer.gif">
          <a:extLst>
            <a:ext uri="{FF2B5EF4-FFF2-40B4-BE49-F238E27FC236}">
              <a16:creationId xmlns:a16="http://schemas.microsoft.com/office/drawing/2014/main" id="{E1760A61-E548-4A38-BEE1-F35ECBDFB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55" name="Picture 2254" descr="http://www.esourcecanada.com/images/spacer.gif">
          <a:extLst>
            <a:ext uri="{FF2B5EF4-FFF2-40B4-BE49-F238E27FC236}">
              <a16:creationId xmlns:a16="http://schemas.microsoft.com/office/drawing/2014/main" id="{C0E6FC19-7E45-4662-95DE-EE6E7C4C3A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56" name="Picture 2255" descr="http://www.esourcecanada.com/images/spacer.gif">
          <a:extLst>
            <a:ext uri="{FF2B5EF4-FFF2-40B4-BE49-F238E27FC236}">
              <a16:creationId xmlns:a16="http://schemas.microsoft.com/office/drawing/2014/main" id="{FD1DC9F9-2752-4AC7-BEBA-91CDF2258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2257" name="Picture 2256" descr="http://www.esourcecanada.com/images/spacer.gif">
          <a:extLst>
            <a:ext uri="{FF2B5EF4-FFF2-40B4-BE49-F238E27FC236}">
              <a16:creationId xmlns:a16="http://schemas.microsoft.com/office/drawing/2014/main" id="{D9A9EB4A-A263-41B8-9041-B3E7768A50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2258" name="Picture 2257" descr="http://www.esourcecanada.com/images/spacer.gif">
          <a:extLst>
            <a:ext uri="{FF2B5EF4-FFF2-40B4-BE49-F238E27FC236}">
              <a16:creationId xmlns:a16="http://schemas.microsoft.com/office/drawing/2014/main" id="{2E8B7B2B-3B80-4DAE-A20B-71002D68A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2259" name="Picture 2258" descr="http://www.esourcecanada.com/images/spacer.gif">
          <a:extLst>
            <a:ext uri="{FF2B5EF4-FFF2-40B4-BE49-F238E27FC236}">
              <a16:creationId xmlns:a16="http://schemas.microsoft.com/office/drawing/2014/main" id="{1B8C88CE-9A8B-4A2A-9C6A-94557FF46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2260" name="Picture 2259" descr="http://www.esourcecanada.com/images/spacer.gif">
          <a:extLst>
            <a:ext uri="{FF2B5EF4-FFF2-40B4-BE49-F238E27FC236}">
              <a16:creationId xmlns:a16="http://schemas.microsoft.com/office/drawing/2014/main" id="{7B771E05-CEDF-4B89-9E27-EC86A5491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2261" name="Picture 2260" descr="http://www.esourcecanada.com/images/spacer.gif">
          <a:extLst>
            <a:ext uri="{FF2B5EF4-FFF2-40B4-BE49-F238E27FC236}">
              <a16:creationId xmlns:a16="http://schemas.microsoft.com/office/drawing/2014/main" id="{E8E5C599-9CCB-404C-83D4-796656F592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154</xdr:row>
      <xdr:rowOff>0</xdr:rowOff>
    </xdr:from>
    <xdr:ext cx="57150" cy="57150"/>
    <xdr:pic>
      <xdr:nvPicPr>
        <xdr:cNvPr id="2262" name="Picture 2261" descr="http://www.esourcecanada.com/images/spacer.gif">
          <a:extLst>
            <a:ext uri="{FF2B5EF4-FFF2-40B4-BE49-F238E27FC236}">
              <a16:creationId xmlns:a16="http://schemas.microsoft.com/office/drawing/2014/main" id="{43F73152-3FA9-4938-9F2B-D89D62D41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154</xdr:row>
      <xdr:rowOff>0</xdr:rowOff>
    </xdr:from>
    <xdr:ext cx="57150" cy="57150"/>
    <xdr:pic>
      <xdr:nvPicPr>
        <xdr:cNvPr id="2263" name="Picture 2262" descr="http://www.esourcecanada.com/images/spacer.gif">
          <a:extLst>
            <a:ext uri="{FF2B5EF4-FFF2-40B4-BE49-F238E27FC236}">
              <a16:creationId xmlns:a16="http://schemas.microsoft.com/office/drawing/2014/main" id="{4490AB84-B1E9-4AB8-ACBC-924A2F3265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162</xdr:row>
      <xdr:rowOff>0</xdr:rowOff>
    </xdr:from>
    <xdr:ext cx="57150" cy="57150"/>
    <xdr:pic>
      <xdr:nvPicPr>
        <xdr:cNvPr id="2264" name="Picture 2263" descr="http://www.esourcecanada.com/images/spacer.gif">
          <a:extLst>
            <a:ext uri="{FF2B5EF4-FFF2-40B4-BE49-F238E27FC236}">
              <a16:creationId xmlns:a16="http://schemas.microsoft.com/office/drawing/2014/main" id="{2FE955F1-8BF7-4B17-963D-B9E492FB6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154</xdr:row>
      <xdr:rowOff>0</xdr:rowOff>
    </xdr:from>
    <xdr:ext cx="57150" cy="57150"/>
    <xdr:pic>
      <xdr:nvPicPr>
        <xdr:cNvPr id="2265" name="Picture 2264" descr="http://www.esourcecanada.com/images/spacer.gif">
          <a:extLst>
            <a:ext uri="{FF2B5EF4-FFF2-40B4-BE49-F238E27FC236}">
              <a16:creationId xmlns:a16="http://schemas.microsoft.com/office/drawing/2014/main" id="{B4B34E3E-AFD5-49FC-8C00-191F06194D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162</xdr:row>
      <xdr:rowOff>0</xdr:rowOff>
    </xdr:from>
    <xdr:ext cx="57150" cy="57150"/>
    <xdr:pic>
      <xdr:nvPicPr>
        <xdr:cNvPr id="2266" name="Picture 2265" descr="http://www.esourcecanada.com/images/spacer.gif">
          <a:extLst>
            <a:ext uri="{FF2B5EF4-FFF2-40B4-BE49-F238E27FC236}">
              <a16:creationId xmlns:a16="http://schemas.microsoft.com/office/drawing/2014/main" id="{6EBCC55D-4F79-448D-A371-0385AE6AC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67" name="Picture 2266" descr="http://www.esourcecanada.com/images/spacer.gif">
          <a:extLst>
            <a:ext uri="{FF2B5EF4-FFF2-40B4-BE49-F238E27FC236}">
              <a16:creationId xmlns:a16="http://schemas.microsoft.com/office/drawing/2014/main" id="{93F95BC5-CF3C-4F00-8F19-9BE0106717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68" name="Picture 2267" descr="http://www.esourcecanada.com/images/spacer.gif">
          <a:extLst>
            <a:ext uri="{FF2B5EF4-FFF2-40B4-BE49-F238E27FC236}">
              <a16:creationId xmlns:a16="http://schemas.microsoft.com/office/drawing/2014/main" id="{02A1E216-B77F-4EAE-BA5C-F4ABDF3CFD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69" name="Picture 2268" descr="http://www.esourcecanada.com/images/spacer.gif">
          <a:extLst>
            <a:ext uri="{FF2B5EF4-FFF2-40B4-BE49-F238E27FC236}">
              <a16:creationId xmlns:a16="http://schemas.microsoft.com/office/drawing/2014/main" id="{F3E56C79-FF62-4233-B0E8-5CFDC81C13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0" name="Picture 2269" descr="http://www.esourcecanada.com/images/spacer.gif">
          <a:extLst>
            <a:ext uri="{FF2B5EF4-FFF2-40B4-BE49-F238E27FC236}">
              <a16:creationId xmlns:a16="http://schemas.microsoft.com/office/drawing/2014/main" id="{24F6087B-2AB1-4F1E-A620-4E09CDE418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1" name="Picture 2270" descr="http://www.esourcecanada.com/images/spacer.gif">
          <a:extLst>
            <a:ext uri="{FF2B5EF4-FFF2-40B4-BE49-F238E27FC236}">
              <a16:creationId xmlns:a16="http://schemas.microsoft.com/office/drawing/2014/main" id="{7E7FC0E6-AD91-4AEA-8420-A85850B4D8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2" name="Picture 2271" descr="http://www.esourcecanada.com/images/spacer.gif">
          <a:extLst>
            <a:ext uri="{FF2B5EF4-FFF2-40B4-BE49-F238E27FC236}">
              <a16:creationId xmlns:a16="http://schemas.microsoft.com/office/drawing/2014/main" id="{94F5A113-B733-4A23-B7DC-3341530BBC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3" name="Picture 2272" descr="http://www.esourcecanada.com/images/spacer.gif">
          <a:extLst>
            <a:ext uri="{FF2B5EF4-FFF2-40B4-BE49-F238E27FC236}">
              <a16:creationId xmlns:a16="http://schemas.microsoft.com/office/drawing/2014/main" id="{E2223FA4-44A9-47BA-94FA-4AA949720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4" name="Picture 2273" descr="http://www.esourcecanada.com/images/spacer.gif">
          <a:extLst>
            <a:ext uri="{FF2B5EF4-FFF2-40B4-BE49-F238E27FC236}">
              <a16:creationId xmlns:a16="http://schemas.microsoft.com/office/drawing/2014/main" id="{7924F2D6-62CD-4093-93DA-697EA85C59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5" name="Picture 2274" descr="http://www.esourcecanada.com/images/spacer.gif">
          <a:extLst>
            <a:ext uri="{FF2B5EF4-FFF2-40B4-BE49-F238E27FC236}">
              <a16:creationId xmlns:a16="http://schemas.microsoft.com/office/drawing/2014/main" id="{1A2A3D42-8FAA-48A5-9190-E788E3E46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338</xdr:row>
      <xdr:rowOff>296333</xdr:rowOff>
    </xdr:from>
    <xdr:ext cx="57150" cy="57150"/>
    <xdr:pic>
      <xdr:nvPicPr>
        <xdr:cNvPr id="2276" name="Picture 2275" descr="http://www.esourcecanada.com/images/spacer.gif">
          <a:extLst>
            <a:ext uri="{FF2B5EF4-FFF2-40B4-BE49-F238E27FC236}">
              <a16:creationId xmlns:a16="http://schemas.microsoft.com/office/drawing/2014/main" id="{402DE010-D4A4-4027-AFD7-8DB25581D1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7" name="Picture 2276" descr="http://www.esourcecanada.com/images/spacer.gif">
          <a:extLst>
            <a:ext uri="{FF2B5EF4-FFF2-40B4-BE49-F238E27FC236}">
              <a16:creationId xmlns:a16="http://schemas.microsoft.com/office/drawing/2014/main" id="{19A694F4-A5AA-4212-83B3-BF2AB26141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8" name="Picture 2277" descr="http://www.esourcecanada.com/images/spacer.gif">
          <a:extLst>
            <a:ext uri="{FF2B5EF4-FFF2-40B4-BE49-F238E27FC236}">
              <a16:creationId xmlns:a16="http://schemas.microsoft.com/office/drawing/2014/main" id="{D3DE30DF-DF2D-401E-83AA-DC29E1C96D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9" name="Picture 2278" descr="http://www.esourcecanada.com/images/spacer.gif">
          <a:extLst>
            <a:ext uri="{FF2B5EF4-FFF2-40B4-BE49-F238E27FC236}">
              <a16:creationId xmlns:a16="http://schemas.microsoft.com/office/drawing/2014/main" id="{72B027DD-83B9-4C9E-BA65-F27009E78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0" name="Picture 2279" descr="http://www.esourcecanada.com/images/spacer.gif">
          <a:extLst>
            <a:ext uri="{FF2B5EF4-FFF2-40B4-BE49-F238E27FC236}">
              <a16:creationId xmlns:a16="http://schemas.microsoft.com/office/drawing/2014/main" id="{C6BF7281-F28E-48DC-8417-49B3A24EF0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1" name="Picture 2280" descr="http://www.esourcecanada.com/images/spacer.gif">
          <a:extLst>
            <a:ext uri="{FF2B5EF4-FFF2-40B4-BE49-F238E27FC236}">
              <a16:creationId xmlns:a16="http://schemas.microsoft.com/office/drawing/2014/main" id="{EF83D1F6-8C56-4125-B9B6-8DEEDBB54A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2" name="Picture 2281" descr="http://www.esourcecanada.com/images/spacer.gif">
          <a:extLst>
            <a:ext uri="{FF2B5EF4-FFF2-40B4-BE49-F238E27FC236}">
              <a16:creationId xmlns:a16="http://schemas.microsoft.com/office/drawing/2014/main" id="{E7FE05E8-2479-4A38-90C4-D279428951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3" name="Picture 2282" descr="http://www.esourcecanada.com/images/spacer.gif">
          <a:extLst>
            <a:ext uri="{FF2B5EF4-FFF2-40B4-BE49-F238E27FC236}">
              <a16:creationId xmlns:a16="http://schemas.microsoft.com/office/drawing/2014/main" id="{3734CA0F-C177-49AD-8709-93D52DB15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4" name="Picture 2283" descr="http://www.esourcecanada.com/images/spacer.gif">
          <a:extLst>
            <a:ext uri="{FF2B5EF4-FFF2-40B4-BE49-F238E27FC236}">
              <a16:creationId xmlns:a16="http://schemas.microsoft.com/office/drawing/2014/main" id="{9045FCE8-24FF-4B4A-BA2E-CA237B3B33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5" name="Picture 2284" descr="http://www.esourcecanada.com/images/spacer.gif">
          <a:extLst>
            <a:ext uri="{FF2B5EF4-FFF2-40B4-BE49-F238E27FC236}">
              <a16:creationId xmlns:a16="http://schemas.microsoft.com/office/drawing/2014/main" id="{9E152353-6537-409B-8568-E225CE2EF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6" name="Picture 2285" descr="http://www.esourcecanada.com/images/spacer.gif">
          <a:extLst>
            <a:ext uri="{FF2B5EF4-FFF2-40B4-BE49-F238E27FC236}">
              <a16:creationId xmlns:a16="http://schemas.microsoft.com/office/drawing/2014/main" id="{1DC8901B-FC79-4960-B59D-1C1F04E036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7" name="Picture 2286" descr="http://www.esourcecanada.com/images/spacer.gif">
          <a:extLst>
            <a:ext uri="{FF2B5EF4-FFF2-40B4-BE49-F238E27FC236}">
              <a16:creationId xmlns:a16="http://schemas.microsoft.com/office/drawing/2014/main" id="{74FB7B96-416F-4977-B3D3-48843688ED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8" name="Picture 2287" descr="http://www.esourcecanada.com/images/spacer.gif">
          <a:extLst>
            <a:ext uri="{FF2B5EF4-FFF2-40B4-BE49-F238E27FC236}">
              <a16:creationId xmlns:a16="http://schemas.microsoft.com/office/drawing/2014/main" id="{7FD571E2-4B5D-44C4-8736-AB46CB10A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9" name="Picture 2288" descr="http://www.esourcecanada.com/images/spacer.gif">
          <a:extLst>
            <a:ext uri="{FF2B5EF4-FFF2-40B4-BE49-F238E27FC236}">
              <a16:creationId xmlns:a16="http://schemas.microsoft.com/office/drawing/2014/main" id="{5D9B9B66-92E1-418B-9A18-D3E1791D2E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0" name="Picture 2289" descr="http://www.esourcecanada.com/images/spacer.gif">
          <a:extLst>
            <a:ext uri="{FF2B5EF4-FFF2-40B4-BE49-F238E27FC236}">
              <a16:creationId xmlns:a16="http://schemas.microsoft.com/office/drawing/2014/main" id="{8A77CF10-E2E5-4A37-8E1C-B6A82AE7E6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1" name="Picture 2290" descr="http://www.esourcecanada.com/images/spacer.gif">
          <a:extLst>
            <a:ext uri="{FF2B5EF4-FFF2-40B4-BE49-F238E27FC236}">
              <a16:creationId xmlns:a16="http://schemas.microsoft.com/office/drawing/2014/main" id="{E12FDC5A-C8D4-4F72-BF43-2C05BC3D2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2" name="Picture 2291" descr="http://www.esourcecanada.com/images/spacer.gif">
          <a:extLst>
            <a:ext uri="{FF2B5EF4-FFF2-40B4-BE49-F238E27FC236}">
              <a16:creationId xmlns:a16="http://schemas.microsoft.com/office/drawing/2014/main" id="{53546631-5B41-4B2E-A3A3-F7EDA42C84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3" name="Picture 2292" descr="http://www.esourcecanada.com/images/spacer.gif">
          <a:extLst>
            <a:ext uri="{FF2B5EF4-FFF2-40B4-BE49-F238E27FC236}">
              <a16:creationId xmlns:a16="http://schemas.microsoft.com/office/drawing/2014/main" id="{1AFC726A-BFA8-43DD-A4D8-E4D836612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4" name="Picture 2293" descr="http://www.esourcecanada.com/images/spacer.gif">
          <a:extLst>
            <a:ext uri="{FF2B5EF4-FFF2-40B4-BE49-F238E27FC236}">
              <a16:creationId xmlns:a16="http://schemas.microsoft.com/office/drawing/2014/main" id="{53C16900-422B-416D-93FA-A8926B66D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5" name="Picture 2294" descr="http://www.esourcecanada.com/images/spacer.gif">
          <a:extLst>
            <a:ext uri="{FF2B5EF4-FFF2-40B4-BE49-F238E27FC236}">
              <a16:creationId xmlns:a16="http://schemas.microsoft.com/office/drawing/2014/main" id="{323C963D-BC4C-4A43-8E03-9793E872B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6" name="Picture 2295" descr="http://www.esourcecanada.com/images/spacer.gif">
          <a:extLst>
            <a:ext uri="{FF2B5EF4-FFF2-40B4-BE49-F238E27FC236}">
              <a16:creationId xmlns:a16="http://schemas.microsoft.com/office/drawing/2014/main" id="{9BEB1BFA-688B-4951-BA7D-BDAD39E68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7" name="Picture 2296" descr="http://www.esourcecanada.com/images/spacer.gif">
          <a:extLst>
            <a:ext uri="{FF2B5EF4-FFF2-40B4-BE49-F238E27FC236}">
              <a16:creationId xmlns:a16="http://schemas.microsoft.com/office/drawing/2014/main" id="{45D26A12-31B4-48A0-AA1D-D74ECD77F4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8" name="Picture 2297" descr="http://www.esourcecanada.com/images/spacer.gif">
          <a:extLst>
            <a:ext uri="{FF2B5EF4-FFF2-40B4-BE49-F238E27FC236}">
              <a16:creationId xmlns:a16="http://schemas.microsoft.com/office/drawing/2014/main" id="{86876DAE-0147-49A1-B576-E456C456D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9" name="Picture 2298" descr="http://www.esourcecanada.com/images/spacer.gif">
          <a:extLst>
            <a:ext uri="{FF2B5EF4-FFF2-40B4-BE49-F238E27FC236}">
              <a16:creationId xmlns:a16="http://schemas.microsoft.com/office/drawing/2014/main" id="{78268981-AB19-4906-B52F-E9347B700C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0" name="Picture 2299" descr="http://www.esourcecanada.com/images/spacer.gif">
          <a:extLst>
            <a:ext uri="{FF2B5EF4-FFF2-40B4-BE49-F238E27FC236}">
              <a16:creationId xmlns:a16="http://schemas.microsoft.com/office/drawing/2014/main" id="{39B02276-F4D2-49D7-A906-7F884414AB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1" name="Picture 2300" descr="http://www.esourcecanada.com/images/spacer.gif">
          <a:extLst>
            <a:ext uri="{FF2B5EF4-FFF2-40B4-BE49-F238E27FC236}">
              <a16:creationId xmlns:a16="http://schemas.microsoft.com/office/drawing/2014/main" id="{9DD4DB29-3FFE-46E0-B5B4-4B60CCCE8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2" name="Picture 2301" descr="http://www.esourcecanada.com/images/spacer.gif">
          <a:extLst>
            <a:ext uri="{FF2B5EF4-FFF2-40B4-BE49-F238E27FC236}">
              <a16:creationId xmlns:a16="http://schemas.microsoft.com/office/drawing/2014/main" id="{22B3C559-B143-47E1-BBB0-9FAA5E08B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3" name="Picture 2302" descr="http://www.esourcecanada.com/images/spacer.gif">
          <a:extLst>
            <a:ext uri="{FF2B5EF4-FFF2-40B4-BE49-F238E27FC236}">
              <a16:creationId xmlns:a16="http://schemas.microsoft.com/office/drawing/2014/main" id="{762977F9-48EE-4213-A3B0-4C7B6810F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4" name="Picture 2303" descr="http://www.esourcecanada.com/images/spacer.gif">
          <a:extLst>
            <a:ext uri="{FF2B5EF4-FFF2-40B4-BE49-F238E27FC236}">
              <a16:creationId xmlns:a16="http://schemas.microsoft.com/office/drawing/2014/main" id="{B5EDECAF-5CAA-483A-B921-168C913ABD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5" name="Picture 2304" descr="http://www.esourcecanada.com/images/spacer.gif">
          <a:extLst>
            <a:ext uri="{FF2B5EF4-FFF2-40B4-BE49-F238E27FC236}">
              <a16:creationId xmlns:a16="http://schemas.microsoft.com/office/drawing/2014/main" id="{DF3BBCEC-81B9-400A-BCF4-7342C56D4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6" name="Picture 2305" descr="http://www.esourcecanada.com/images/spacer.gif">
          <a:extLst>
            <a:ext uri="{FF2B5EF4-FFF2-40B4-BE49-F238E27FC236}">
              <a16:creationId xmlns:a16="http://schemas.microsoft.com/office/drawing/2014/main" id="{856DD42B-638E-40DD-B8BE-3250012B0B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7" name="Picture 2306" descr="http://www.esourcecanada.com/images/spacer.gif">
          <a:extLst>
            <a:ext uri="{FF2B5EF4-FFF2-40B4-BE49-F238E27FC236}">
              <a16:creationId xmlns:a16="http://schemas.microsoft.com/office/drawing/2014/main" id="{344A0024-4F76-4A62-8AFE-EAC4E8211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8" name="Picture 2307" descr="http://www.esourcecanada.com/images/spacer.gif">
          <a:extLst>
            <a:ext uri="{FF2B5EF4-FFF2-40B4-BE49-F238E27FC236}">
              <a16:creationId xmlns:a16="http://schemas.microsoft.com/office/drawing/2014/main" id="{440796BB-27CE-420C-98E5-08327FCD4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9" name="Picture 2308" descr="http://www.esourcecanada.com/images/spacer.gif">
          <a:extLst>
            <a:ext uri="{FF2B5EF4-FFF2-40B4-BE49-F238E27FC236}">
              <a16:creationId xmlns:a16="http://schemas.microsoft.com/office/drawing/2014/main" id="{9F4E6CBB-9061-4C7C-99B7-F9E606400F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2310" name="Picture 2309" descr="http://www.esourcecanada.com/images/spacer.gif">
          <a:extLst>
            <a:ext uri="{FF2B5EF4-FFF2-40B4-BE49-F238E27FC236}">
              <a16:creationId xmlns:a16="http://schemas.microsoft.com/office/drawing/2014/main" id="{81FCA42E-5F6E-4B37-8B5A-BB2526C882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2311" name="Picture 2310" descr="http://www.esourcecanada.com/images/spacer.gif">
          <a:extLst>
            <a:ext uri="{FF2B5EF4-FFF2-40B4-BE49-F238E27FC236}">
              <a16:creationId xmlns:a16="http://schemas.microsoft.com/office/drawing/2014/main" id="{B93A98EB-CB86-4E3A-8600-C1A3D2908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2312" name="Picture 2311" descr="http://www.esourcecanada.com/images/spacer.gif">
          <a:extLst>
            <a:ext uri="{FF2B5EF4-FFF2-40B4-BE49-F238E27FC236}">
              <a16:creationId xmlns:a16="http://schemas.microsoft.com/office/drawing/2014/main" id="{2E43B02A-3665-41EF-8043-D3309ABF1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2313" name="Picture 2312" descr="http://www.esourcecanada.com/images/spacer.gif">
          <a:extLst>
            <a:ext uri="{FF2B5EF4-FFF2-40B4-BE49-F238E27FC236}">
              <a16:creationId xmlns:a16="http://schemas.microsoft.com/office/drawing/2014/main" id="{9220D346-45A2-402F-9BEF-A3AFF2C27B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2314" name="Picture 2313" descr="http://www.esourcecanada.com/images/spacer.gif">
          <a:extLst>
            <a:ext uri="{FF2B5EF4-FFF2-40B4-BE49-F238E27FC236}">
              <a16:creationId xmlns:a16="http://schemas.microsoft.com/office/drawing/2014/main" id="{E3EEF488-A842-4B65-906B-8B9F5BB697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2315" name="Picture 2314" descr="http://www.esourcecanada.com/images/spacer.gif">
          <a:extLst>
            <a:ext uri="{FF2B5EF4-FFF2-40B4-BE49-F238E27FC236}">
              <a16:creationId xmlns:a16="http://schemas.microsoft.com/office/drawing/2014/main" id="{12CB32C6-7223-44A3-9C60-A90E81CA1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2316" name="Picture 2315" descr="http://www.esourcecanada.com/images/spacer.gif">
          <a:extLst>
            <a:ext uri="{FF2B5EF4-FFF2-40B4-BE49-F238E27FC236}">
              <a16:creationId xmlns:a16="http://schemas.microsoft.com/office/drawing/2014/main" id="{9F6A20AC-08FA-4C1B-BC3C-C31754455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2317" name="Picture 2316" descr="http://www.esourcecanada.com/images/spacer.gif">
          <a:extLst>
            <a:ext uri="{FF2B5EF4-FFF2-40B4-BE49-F238E27FC236}">
              <a16:creationId xmlns:a16="http://schemas.microsoft.com/office/drawing/2014/main" id="{46BC7794-5BDA-44AE-9F54-8F54B0FB7C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2318" name="Picture 2317" descr="http://www.esourcecanada.com/images/spacer.gif">
          <a:extLst>
            <a:ext uri="{FF2B5EF4-FFF2-40B4-BE49-F238E27FC236}">
              <a16:creationId xmlns:a16="http://schemas.microsoft.com/office/drawing/2014/main" id="{E34E9CB9-D2FF-40AB-9E54-F56BF4D702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2319" name="Picture 2318" descr="http://www.esourcecanada.com/images/spacer.gif">
          <a:extLst>
            <a:ext uri="{FF2B5EF4-FFF2-40B4-BE49-F238E27FC236}">
              <a16:creationId xmlns:a16="http://schemas.microsoft.com/office/drawing/2014/main" id="{D25789B3-41C3-42BA-87F2-48EFCCC67B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2320" name="Picture 2319" descr="http://www.esourcecanada.com/images/spacer.gif">
          <a:extLst>
            <a:ext uri="{FF2B5EF4-FFF2-40B4-BE49-F238E27FC236}">
              <a16:creationId xmlns:a16="http://schemas.microsoft.com/office/drawing/2014/main" id="{867E75E8-4A84-4669-B31D-D8D696AA20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1" name="Picture 2320" descr="http://www.esourcecanada.com/images/spacer.gif">
          <a:extLst>
            <a:ext uri="{FF2B5EF4-FFF2-40B4-BE49-F238E27FC236}">
              <a16:creationId xmlns:a16="http://schemas.microsoft.com/office/drawing/2014/main" id="{AEF231C2-5C35-495A-8CDB-A72477E44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2322" name="Picture 2321" descr="http://www.esourcecanada.com/images/spacer.gif">
          <a:extLst>
            <a:ext uri="{FF2B5EF4-FFF2-40B4-BE49-F238E27FC236}">
              <a16:creationId xmlns:a16="http://schemas.microsoft.com/office/drawing/2014/main" id="{CD676400-6671-4ABB-B7F4-BB829DB28B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3" name="Picture 2322" descr="http://www.esourcecanada.com/images/spacer.gif">
          <a:extLst>
            <a:ext uri="{FF2B5EF4-FFF2-40B4-BE49-F238E27FC236}">
              <a16:creationId xmlns:a16="http://schemas.microsoft.com/office/drawing/2014/main" id="{0BB3F916-CB07-42C9-B8E2-5187D7FB32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4" name="Picture 2323" descr="http://www.esourcecanada.com/images/spacer.gif">
          <a:extLst>
            <a:ext uri="{FF2B5EF4-FFF2-40B4-BE49-F238E27FC236}">
              <a16:creationId xmlns:a16="http://schemas.microsoft.com/office/drawing/2014/main" id="{1040DB20-BA44-41E6-B151-88623117F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5" name="Picture 2324" descr="http://www.esourcecanada.com/images/spacer.gif">
          <a:extLst>
            <a:ext uri="{FF2B5EF4-FFF2-40B4-BE49-F238E27FC236}">
              <a16:creationId xmlns:a16="http://schemas.microsoft.com/office/drawing/2014/main" id="{744D02AA-9257-4DE9-BC3F-DF26E40957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6" name="Picture 2325" descr="http://www.esourcecanada.com/images/spacer.gif">
          <a:extLst>
            <a:ext uri="{FF2B5EF4-FFF2-40B4-BE49-F238E27FC236}">
              <a16:creationId xmlns:a16="http://schemas.microsoft.com/office/drawing/2014/main" id="{DB68CB26-02A8-4920-BEFC-71745A6A5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7" name="Picture 2326" descr="http://www.esourcecanada.com/images/spacer.gif">
          <a:extLst>
            <a:ext uri="{FF2B5EF4-FFF2-40B4-BE49-F238E27FC236}">
              <a16:creationId xmlns:a16="http://schemas.microsoft.com/office/drawing/2014/main" id="{6EEDD349-6D80-4987-97D9-0A91D7A503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8" name="Picture 2327" descr="http://www.esourcecanada.com/images/spacer.gif">
          <a:extLst>
            <a:ext uri="{FF2B5EF4-FFF2-40B4-BE49-F238E27FC236}">
              <a16:creationId xmlns:a16="http://schemas.microsoft.com/office/drawing/2014/main" id="{236DE2BC-F7AA-46BE-9B8B-0FF737EB2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9" name="Picture 2328" descr="http://www.esourcecanada.com/images/spacer.gif">
          <a:extLst>
            <a:ext uri="{FF2B5EF4-FFF2-40B4-BE49-F238E27FC236}">
              <a16:creationId xmlns:a16="http://schemas.microsoft.com/office/drawing/2014/main" id="{66272BC3-CD08-412D-A5EB-C60E660BB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0" name="Picture 2329" descr="http://www.esourcecanada.com/images/spacer.gif">
          <a:extLst>
            <a:ext uri="{FF2B5EF4-FFF2-40B4-BE49-F238E27FC236}">
              <a16:creationId xmlns:a16="http://schemas.microsoft.com/office/drawing/2014/main" id="{5B729D28-8E0C-454A-BBA7-8C932164C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1" name="Picture 2330" descr="http://www.esourcecanada.com/images/spacer.gif">
          <a:extLst>
            <a:ext uri="{FF2B5EF4-FFF2-40B4-BE49-F238E27FC236}">
              <a16:creationId xmlns:a16="http://schemas.microsoft.com/office/drawing/2014/main" id="{3526909A-CFB1-4865-877F-84C8ABA68B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2" name="Picture 2331" descr="http://www.esourcecanada.com/images/spacer.gif">
          <a:extLst>
            <a:ext uri="{FF2B5EF4-FFF2-40B4-BE49-F238E27FC236}">
              <a16:creationId xmlns:a16="http://schemas.microsoft.com/office/drawing/2014/main" id="{9B30DAD0-4718-4668-A92F-0AEF832F2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3" name="Picture 2332" descr="http://www.esourcecanada.com/images/spacer.gif">
          <a:extLst>
            <a:ext uri="{FF2B5EF4-FFF2-40B4-BE49-F238E27FC236}">
              <a16:creationId xmlns:a16="http://schemas.microsoft.com/office/drawing/2014/main" id="{11DB446B-AF64-496E-92AD-989E04885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4" name="Picture 2333" descr="http://www.esourcecanada.com/images/spacer.gif">
          <a:extLst>
            <a:ext uri="{FF2B5EF4-FFF2-40B4-BE49-F238E27FC236}">
              <a16:creationId xmlns:a16="http://schemas.microsoft.com/office/drawing/2014/main" id="{353FE1C7-3025-4A44-B5B4-D482B57D3A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5" name="Picture 2334" descr="http://www.esourcecanada.com/images/spacer.gif">
          <a:extLst>
            <a:ext uri="{FF2B5EF4-FFF2-40B4-BE49-F238E27FC236}">
              <a16:creationId xmlns:a16="http://schemas.microsoft.com/office/drawing/2014/main" id="{9513D67A-97A0-4060-99DA-8EE9883823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6" name="Picture 2335" descr="http://www.esourcecanada.com/images/spacer.gif">
          <a:extLst>
            <a:ext uri="{FF2B5EF4-FFF2-40B4-BE49-F238E27FC236}">
              <a16:creationId xmlns:a16="http://schemas.microsoft.com/office/drawing/2014/main" id="{9CC8C05C-95F7-49B1-A976-7083C1F408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7" name="Picture 2336" descr="http://www.esourcecanada.com/images/spacer.gif">
          <a:extLst>
            <a:ext uri="{FF2B5EF4-FFF2-40B4-BE49-F238E27FC236}">
              <a16:creationId xmlns:a16="http://schemas.microsoft.com/office/drawing/2014/main" id="{9BD325FA-D786-41E4-86B4-34554DFF2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8" name="Picture 2337" descr="http://www.esourcecanada.com/images/spacer.gif">
          <a:extLst>
            <a:ext uri="{FF2B5EF4-FFF2-40B4-BE49-F238E27FC236}">
              <a16:creationId xmlns:a16="http://schemas.microsoft.com/office/drawing/2014/main" id="{BDF595D4-CA2D-438F-83DC-4E6A60129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9" name="Picture 2338" descr="http://www.esourcecanada.com/images/spacer.gif">
          <a:extLst>
            <a:ext uri="{FF2B5EF4-FFF2-40B4-BE49-F238E27FC236}">
              <a16:creationId xmlns:a16="http://schemas.microsoft.com/office/drawing/2014/main" id="{7A8789A0-6569-45A3-9DA0-C1760E1FE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0" name="Picture 2339" descr="http://www.esourcecanada.com/images/spacer.gif">
          <a:extLst>
            <a:ext uri="{FF2B5EF4-FFF2-40B4-BE49-F238E27FC236}">
              <a16:creationId xmlns:a16="http://schemas.microsoft.com/office/drawing/2014/main" id="{AD36B1AB-3937-4B79-9158-219286AE8D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1" name="Picture 2340" descr="http://www.esourcecanada.com/images/spacer.gif">
          <a:extLst>
            <a:ext uri="{FF2B5EF4-FFF2-40B4-BE49-F238E27FC236}">
              <a16:creationId xmlns:a16="http://schemas.microsoft.com/office/drawing/2014/main" id="{7C0E53A5-027A-4DE2-AEDF-C3B0B75CD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2" name="Picture 2341" descr="http://www.esourcecanada.com/images/spacer.gif">
          <a:extLst>
            <a:ext uri="{FF2B5EF4-FFF2-40B4-BE49-F238E27FC236}">
              <a16:creationId xmlns:a16="http://schemas.microsoft.com/office/drawing/2014/main" id="{CAE6CD48-F882-4117-A668-9A02122D23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3" name="Picture 2342" descr="http://www.esourcecanada.com/images/spacer.gif">
          <a:extLst>
            <a:ext uri="{FF2B5EF4-FFF2-40B4-BE49-F238E27FC236}">
              <a16:creationId xmlns:a16="http://schemas.microsoft.com/office/drawing/2014/main" id="{B100F0DB-38A9-4DBF-807A-ADE1A1EF36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4" name="Picture 2343" descr="http://www.esourcecanada.com/images/spacer.gif">
          <a:extLst>
            <a:ext uri="{FF2B5EF4-FFF2-40B4-BE49-F238E27FC236}">
              <a16:creationId xmlns:a16="http://schemas.microsoft.com/office/drawing/2014/main" id="{191D3141-8226-486F-9C41-5F6DAA017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5" name="Picture 2344" descr="http://www.esourcecanada.com/images/spacer.gif">
          <a:extLst>
            <a:ext uri="{FF2B5EF4-FFF2-40B4-BE49-F238E27FC236}">
              <a16:creationId xmlns:a16="http://schemas.microsoft.com/office/drawing/2014/main" id="{8566DFB0-E0EE-4CF9-B71E-ECC640124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6" name="Picture 2345" descr="http://www.esourcecanada.com/images/spacer.gif">
          <a:extLst>
            <a:ext uri="{FF2B5EF4-FFF2-40B4-BE49-F238E27FC236}">
              <a16:creationId xmlns:a16="http://schemas.microsoft.com/office/drawing/2014/main" id="{6B156BC6-3ED4-4F60-A2F0-F85EE7323F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7" name="Picture 2346" descr="http://www.esourcecanada.com/images/spacer.gif">
          <a:extLst>
            <a:ext uri="{FF2B5EF4-FFF2-40B4-BE49-F238E27FC236}">
              <a16:creationId xmlns:a16="http://schemas.microsoft.com/office/drawing/2014/main" id="{FFF5A71B-C6C0-45D2-8DAF-E1BE08968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8" name="Picture 2347" descr="http://www.esourcecanada.com/images/spacer.gif">
          <a:extLst>
            <a:ext uri="{FF2B5EF4-FFF2-40B4-BE49-F238E27FC236}">
              <a16:creationId xmlns:a16="http://schemas.microsoft.com/office/drawing/2014/main" id="{33CBE585-F152-4D2D-ADF2-B5B8C165B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9" name="Picture 2348" descr="http://www.esourcecanada.com/images/spacer.gif">
          <a:extLst>
            <a:ext uri="{FF2B5EF4-FFF2-40B4-BE49-F238E27FC236}">
              <a16:creationId xmlns:a16="http://schemas.microsoft.com/office/drawing/2014/main" id="{587E1DBC-AB56-47C6-96C7-13A5FC6BAA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0" name="Picture 2349" descr="http://www.esourcecanada.com/images/spacer.gif">
          <a:extLst>
            <a:ext uri="{FF2B5EF4-FFF2-40B4-BE49-F238E27FC236}">
              <a16:creationId xmlns:a16="http://schemas.microsoft.com/office/drawing/2014/main" id="{34850B5E-AA5F-441B-AF7B-66B21D83F3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1" name="Picture 2350" descr="http://www.esourcecanada.com/images/spacer.gif">
          <a:extLst>
            <a:ext uri="{FF2B5EF4-FFF2-40B4-BE49-F238E27FC236}">
              <a16:creationId xmlns:a16="http://schemas.microsoft.com/office/drawing/2014/main" id="{B4FBC1C4-28F6-4B6A-A615-9BA921EFF8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2" name="Picture 2351" descr="http://www.esourcecanada.com/images/spacer.gif">
          <a:extLst>
            <a:ext uri="{FF2B5EF4-FFF2-40B4-BE49-F238E27FC236}">
              <a16:creationId xmlns:a16="http://schemas.microsoft.com/office/drawing/2014/main" id="{621F5740-C1AA-4E0F-94E7-F4DE2C94B2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3" name="Picture 2352" descr="http://www.esourcecanada.com/images/spacer.gif">
          <a:extLst>
            <a:ext uri="{FF2B5EF4-FFF2-40B4-BE49-F238E27FC236}">
              <a16:creationId xmlns:a16="http://schemas.microsoft.com/office/drawing/2014/main" id="{D0FC1F5B-EA75-4B62-9167-AB11B086B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4" name="Picture 2353" descr="http://www.esourcecanada.com/images/spacer.gif">
          <a:extLst>
            <a:ext uri="{FF2B5EF4-FFF2-40B4-BE49-F238E27FC236}">
              <a16:creationId xmlns:a16="http://schemas.microsoft.com/office/drawing/2014/main" id="{F894B220-21E1-4D91-B5AC-17AC714B8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5" name="Picture 2354" descr="http://www.esourcecanada.com/images/spacer.gif">
          <a:extLst>
            <a:ext uri="{FF2B5EF4-FFF2-40B4-BE49-F238E27FC236}">
              <a16:creationId xmlns:a16="http://schemas.microsoft.com/office/drawing/2014/main" id="{C697F3C3-7307-43F6-B54D-9FB14E1D8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6" name="Picture 2355" descr="http://www.esourcecanada.com/images/spacer.gif">
          <a:extLst>
            <a:ext uri="{FF2B5EF4-FFF2-40B4-BE49-F238E27FC236}">
              <a16:creationId xmlns:a16="http://schemas.microsoft.com/office/drawing/2014/main" id="{6449C057-BB7C-44C0-BA6F-F36F1CF6D3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7" name="Picture 2356" descr="http://www.esourcecanada.com/images/spacer.gif">
          <a:extLst>
            <a:ext uri="{FF2B5EF4-FFF2-40B4-BE49-F238E27FC236}">
              <a16:creationId xmlns:a16="http://schemas.microsoft.com/office/drawing/2014/main" id="{D73AD53F-B460-4E78-86A4-B931807CA7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8" name="Picture 2357" descr="http://www.esourcecanada.com/images/spacer.gif">
          <a:extLst>
            <a:ext uri="{FF2B5EF4-FFF2-40B4-BE49-F238E27FC236}">
              <a16:creationId xmlns:a16="http://schemas.microsoft.com/office/drawing/2014/main" id="{00459070-21D8-4DE4-95FD-C65BF3DE58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9" name="Picture 2358" descr="http://www.esourcecanada.com/images/spacer.gif">
          <a:extLst>
            <a:ext uri="{FF2B5EF4-FFF2-40B4-BE49-F238E27FC236}">
              <a16:creationId xmlns:a16="http://schemas.microsoft.com/office/drawing/2014/main" id="{289C799A-2F25-4EC5-9A3D-0E1175DA4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60" name="Picture 2359" descr="http://www.esourcecanada.com/images/spacer.gif">
          <a:extLst>
            <a:ext uri="{FF2B5EF4-FFF2-40B4-BE49-F238E27FC236}">
              <a16:creationId xmlns:a16="http://schemas.microsoft.com/office/drawing/2014/main" id="{B1898713-CA1F-4580-BC8D-35751295EB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61" name="Picture 2360" descr="http://www.esourcecanada.com/images/spacer.gif">
          <a:extLst>
            <a:ext uri="{FF2B5EF4-FFF2-40B4-BE49-F238E27FC236}">
              <a16:creationId xmlns:a16="http://schemas.microsoft.com/office/drawing/2014/main" id="{B23590A3-A19F-4E95-8359-CBB56D0B4B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62" name="Picture 2361" descr="http://www.esourcecanada.com/images/spacer.gif">
          <a:extLst>
            <a:ext uri="{FF2B5EF4-FFF2-40B4-BE49-F238E27FC236}">
              <a16:creationId xmlns:a16="http://schemas.microsoft.com/office/drawing/2014/main" id="{7F21D67A-5345-47D8-A99B-98BEE78F0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63" name="Picture 2362" descr="http://www.esourcecanada.com/images/spacer.gif">
          <a:extLst>
            <a:ext uri="{FF2B5EF4-FFF2-40B4-BE49-F238E27FC236}">
              <a16:creationId xmlns:a16="http://schemas.microsoft.com/office/drawing/2014/main" id="{FB11BDA9-B9B1-4C76-AEE5-8B79EA287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2364" name="Picture 2363" descr="http://www.esourcecanada.com/images/spacer.gif">
          <a:extLst>
            <a:ext uri="{FF2B5EF4-FFF2-40B4-BE49-F238E27FC236}">
              <a16:creationId xmlns:a16="http://schemas.microsoft.com/office/drawing/2014/main" id="{496C3C18-FE17-4417-B1B9-18B12BB0C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2365" name="Picture 2364" descr="http://www.esourcecanada.com/images/spacer.gif">
          <a:extLst>
            <a:ext uri="{FF2B5EF4-FFF2-40B4-BE49-F238E27FC236}">
              <a16:creationId xmlns:a16="http://schemas.microsoft.com/office/drawing/2014/main" id="{B898519B-4A3C-4CA3-86A2-1572C63B0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2366" name="Picture 2365" descr="http://www.esourcecanada.com/images/spacer.gif">
          <a:extLst>
            <a:ext uri="{FF2B5EF4-FFF2-40B4-BE49-F238E27FC236}">
              <a16:creationId xmlns:a16="http://schemas.microsoft.com/office/drawing/2014/main" id="{EAE3263D-9F3F-4891-AFD8-DBBBCDAA2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2367" name="Picture 2366" descr="http://www.esourcecanada.com/images/spacer.gif">
          <a:extLst>
            <a:ext uri="{FF2B5EF4-FFF2-40B4-BE49-F238E27FC236}">
              <a16:creationId xmlns:a16="http://schemas.microsoft.com/office/drawing/2014/main" id="{A6BB489E-15D6-4B2A-9143-270D582E11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2368" name="Picture 2367" descr="http://www.esourcecanada.com/images/spacer.gif">
          <a:extLst>
            <a:ext uri="{FF2B5EF4-FFF2-40B4-BE49-F238E27FC236}">
              <a16:creationId xmlns:a16="http://schemas.microsoft.com/office/drawing/2014/main" id="{C619B84F-E3D5-498B-8612-39EB49163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2369" name="Picture 2368" descr="http://www.esourcecanada.com/images/spacer.gif">
          <a:extLst>
            <a:ext uri="{FF2B5EF4-FFF2-40B4-BE49-F238E27FC236}">
              <a16:creationId xmlns:a16="http://schemas.microsoft.com/office/drawing/2014/main" id="{03EAEA4B-DB46-4889-B7FE-5C5E98BF18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2370" name="Picture 2369" descr="http://www.esourcecanada.com/images/spacer.gif">
          <a:extLst>
            <a:ext uri="{FF2B5EF4-FFF2-40B4-BE49-F238E27FC236}">
              <a16:creationId xmlns:a16="http://schemas.microsoft.com/office/drawing/2014/main" id="{5E38013D-649D-428A-87A0-77C9C5F97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2371" name="Picture 2370" descr="http://www.esourcecanada.com/images/spacer.gif">
          <a:extLst>
            <a:ext uri="{FF2B5EF4-FFF2-40B4-BE49-F238E27FC236}">
              <a16:creationId xmlns:a16="http://schemas.microsoft.com/office/drawing/2014/main" id="{06FB66FB-BF89-4979-81AF-32DAA6E8B0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2372" name="Picture 2371" descr="http://www.esourcecanada.com/images/spacer.gif">
          <a:extLst>
            <a:ext uri="{FF2B5EF4-FFF2-40B4-BE49-F238E27FC236}">
              <a16:creationId xmlns:a16="http://schemas.microsoft.com/office/drawing/2014/main" id="{17F0E29D-C37D-4328-82FD-6A2124C3CE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2373" name="Picture 2372" descr="http://www.esourcecanada.com/images/spacer.gif">
          <a:extLst>
            <a:ext uri="{FF2B5EF4-FFF2-40B4-BE49-F238E27FC236}">
              <a16:creationId xmlns:a16="http://schemas.microsoft.com/office/drawing/2014/main" id="{3448B663-90F4-41FB-99DA-E0FC3865A4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2374" name="Picture 2373" descr="http://www.esourcecanada.com/images/spacer.gif">
          <a:extLst>
            <a:ext uri="{FF2B5EF4-FFF2-40B4-BE49-F238E27FC236}">
              <a16:creationId xmlns:a16="http://schemas.microsoft.com/office/drawing/2014/main" id="{2CD88F0A-115C-472C-8682-54B79629C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75" name="Picture 2374" descr="http://www.esourcecanada.com/images/spacer.gif">
          <a:extLst>
            <a:ext uri="{FF2B5EF4-FFF2-40B4-BE49-F238E27FC236}">
              <a16:creationId xmlns:a16="http://schemas.microsoft.com/office/drawing/2014/main" id="{07AB6063-8A9F-4DF7-AA97-3B3F5D11E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2376" name="Picture 2375" descr="http://www.esourcecanada.com/images/spacer.gif">
          <a:extLst>
            <a:ext uri="{FF2B5EF4-FFF2-40B4-BE49-F238E27FC236}">
              <a16:creationId xmlns:a16="http://schemas.microsoft.com/office/drawing/2014/main" id="{9722B0FE-8BAD-4199-B417-11FAD20BE2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77" name="Picture 2376" descr="http://www.esourcecanada.com/images/spacer.gif">
          <a:extLst>
            <a:ext uri="{FF2B5EF4-FFF2-40B4-BE49-F238E27FC236}">
              <a16:creationId xmlns:a16="http://schemas.microsoft.com/office/drawing/2014/main" id="{879CF82A-D211-41F8-A5E0-7A2AC049B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78" name="Picture 2377" descr="http://www.esourcecanada.com/images/spacer.gif">
          <a:extLst>
            <a:ext uri="{FF2B5EF4-FFF2-40B4-BE49-F238E27FC236}">
              <a16:creationId xmlns:a16="http://schemas.microsoft.com/office/drawing/2014/main" id="{8AD767D9-BCF7-4B5E-9384-A073D995FC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79" name="Picture 2378" descr="http://www.esourcecanada.com/images/spacer.gif">
          <a:extLst>
            <a:ext uri="{FF2B5EF4-FFF2-40B4-BE49-F238E27FC236}">
              <a16:creationId xmlns:a16="http://schemas.microsoft.com/office/drawing/2014/main" id="{867212D9-AD02-4F9C-A72C-9AF327F2B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0" name="Picture 2379" descr="http://www.esourcecanada.com/images/spacer.gif">
          <a:extLst>
            <a:ext uri="{FF2B5EF4-FFF2-40B4-BE49-F238E27FC236}">
              <a16:creationId xmlns:a16="http://schemas.microsoft.com/office/drawing/2014/main" id="{DFF2DC35-1CC5-4FED-A0A3-CDDB89F61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1" name="Picture 2380" descr="http://www.esourcecanada.com/images/spacer.gif">
          <a:extLst>
            <a:ext uri="{FF2B5EF4-FFF2-40B4-BE49-F238E27FC236}">
              <a16:creationId xmlns:a16="http://schemas.microsoft.com/office/drawing/2014/main" id="{F28B023F-B841-47D3-B71D-81B91D1F3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2" name="Picture 2381" descr="http://www.esourcecanada.com/images/spacer.gif">
          <a:extLst>
            <a:ext uri="{FF2B5EF4-FFF2-40B4-BE49-F238E27FC236}">
              <a16:creationId xmlns:a16="http://schemas.microsoft.com/office/drawing/2014/main" id="{7023B67A-2299-43E7-AB00-B548353A3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3" name="Picture 2382" descr="http://www.esourcecanada.com/images/spacer.gif">
          <a:extLst>
            <a:ext uri="{FF2B5EF4-FFF2-40B4-BE49-F238E27FC236}">
              <a16:creationId xmlns:a16="http://schemas.microsoft.com/office/drawing/2014/main" id="{BA908A08-7158-4F26-89E7-8D40F8BCB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4" name="Picture 2383" descr="http://www.esourcecanada.com/images/spacer.gif">
          <a:extLst>
            <a:ext uri="{FF2B5EF4-FFF2-40B4-BE49-F238E27FC236}">
              <a16:creationId xmlns:a16="http://schemas.microsoft.com/office/drawing/2014/main" id="{23972EA9-C624-422D-887D-C8D6EEEB1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5" name="Picture 2384" descr="http://www.esourcecanada.com/images/spacer.gif">
          <a:extLst>
            <a:ext uri="{FF2B5EF4-FFF2-40B4-BE49-F238E27FC236}">
              <a16:creationId xmlns:a16="http://schemas.microsoft.com/office/drawing/2014/main" id="{53171C26-D08F-4564-9786-CFB7BEC15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6" name="Picture 2385" descr="http://www.esourcecanada.com/images/spacer.gif">
          <a:extLst>
            <a:ext uri="{FF2B5EF4-FFF2-40B4-BE49-F238E27FC236}">
              <a16:creationId xmlns:a16="http://schemas.microsoft.com/office/drawing/2014/main" id="{7E2834C1-8A7A-4E73-975B-5BFC167104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7" name="Picture 2386" descr="http://www.esourcecanada.com/images/spacer.gif">
          <a:extLst>
            <a:ext uri="{FF2B5EF4-FFF2-40B4-BE49-F238E27FC236}">
              <a16:creationId xmlns:a16="http://schemas.microsoft.com/office/drawing/2014/main" id="{4B3F636E-4C55-483C-B9B6-073DDA7B9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8" name="Picture 2387" descr="http://www.esourcecanada.com/images/spacer.gif">
          <a:extLst>
            <a:ext uri="{FF2B5EF4-FFF2-40B4-BE49-F238E27FC236}">
              <a16:creationId xmlns:a16="http://schemas.microsoft.com/office/drawing/2014/main" id="{EBB3EF3D-4C21-473C-89DC-F47826E96D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9" name="Picture 2388" descr="http://www.esourcecanada.com/images/spacer.gif">
          <a:extLst>
            <a:ext uri="{FF2B5EF4-FFF2-40B4-BE49-F238E27FC236}">
              <a16:creationId xmlns:a16="http://schemas.microsoft.com/office/drawing/2014/main" id="{F68DA2AA-6FF1-412B-BB15-6140BCFBB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0" name="Picture 2389" descr="http://www.esourcecanada.com/images/spacer.gif">
          <a:extLst>
            <a:ext uri="{FF2B5EF4-FFF2-40B4-BE49-F238E27FC236}">
              <a16:creationId xmlns:a16="http://schemas.microsoft.com/office/drawing/2014/main" id="{103CDA96-FD6B-4F65-8DD7-799D8D758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1" name="Picture 2390" descr="http://www.esourcecanada.com/images/spacer.gif">
          <a:extLst>
            <a:ext uri="{FF2B5EF4-FFF2-40B4-BE49-F238E27FC236}">
              <a16:creationId xmlns:a16="http://schemas.microsoft.com/office/drawing/2014/main" id="{8D195354-A2AD-4F2C-9CB3-D25C540E1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2" name="Picture 2391" descr="http://www.esourcecanada.com/images/spacer.gif">
          <a:extLst>
            <a:ext uri="{FF2B5EF4-FFF2-40B4-BE49-F238E27FC236}">
              <a16:creationId xmlns:a16="http://schemas.microsoft.com/office/drawing/2014/main" id="{A6E71278-EECA-4338-9779-94FD83154F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3" name="Picture 2392" descr="http://www.esourcecanada.com/images/spacer.gif">
          <a:extLst>
            <a:ext uri="{FF2B5EF4-FFF2-40B4-BE49-F238E27FC236}">
              <a16:creationId xmlns:a16="http://schemas.microsoft.com/office/drawing/2014/main" id="{10E60C2B-72C9-4DEB-8D0D-BFE0239A2E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4" name="Picture 2393" descr="http://www.esourcecanada.com/images/spacer.gif">
          <a:extLst>
            <a:ext uri="{FF2B5EF4-FFF2-40B4-BE49-F238E27FC236}">
              <a16:creationId xmlns:a16="http://schemas.microsoft.com/office/drawing/2014/main" id="{BF8A698A-3606-468F-88C6-1BDB28EBB1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5" name="Picture 2394" descr="http://www.esourcecanada.com/images/spacer.gif">
          <a:extLst>
            <a:ext uri="{FF2B5EF4-FFF2-40B4-BE49-F238E27FC236}">
              <a16:creationId xmlns:a16="http://schemas.microsoft.com/office/drawing/2014/main" id="{9CCABF90-1939-4C0B-80F6-3BAF33264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6" name="Picture 2395" descr="http://www.esourcecanada.com/images/spacer.gif">
          <a:extLst>
            <a:ext uri="{FF2B5EF4-FFF2-40B4-BE49-F238E27FC236}">
              <a16:creationId xmlns:a16="http://schemas.microsoft.com/office/drawing/2014/main" id="{E3806AC2-99A1-4E26-8F8A-07B8CC5BA9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7" name="Picture 2396" descr="http://www.esourcecanada.com/images/spacer.gif">
          <a:extLst>
            <a:ext uri="{FF2B5EF4-FFF2-40B4-BE49-F238E27FC236}">
              <a16:creationId xmlns:a16="http://schemas.microsoft.com/office/drawing/2014/main" id="{DE46B9D7-267E-4B35-A2ED-4A4F6EC874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8" name="Picture 2397" descr="http://www.esourcecanada.com/images/spacer.gif">
          <a:extLst>
            <a:ext uri="{FF2B5EF4-FFF2-40B4-BE49-F238E27FC236}">
              <a16:creationId xmlns:a16="http://schemas.microsoft.com/office/drawing/2014/main" id="{66F19673-E9C6-462D-B67A-6A224C5E4F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9" name="Picture 2398" descr="http://www.esourcecanada.com/images/spacer.gif">
          <a:extLst>
            <a:ext uri="{FF2B5EF4-FFF2-40B4-BE49-F238E27FC236}">
              <a16:creationId xmlns:a16="http://schemas.microsoft.com/office/drawing/2014/main" id="{4BB07678-E74C-4831-A659-F04AF7B413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0" name="Picture 2399" descr="http://www.esourcecanada.com/images/spacer.gif">
          <a:extLst>
            <a:ext uri="{FF2B5EF4-FFF2-40B4-BE49-F238E27FC236}">
              <a16:creationId xmlns:a16="http://schemas.microsoft.com/office/drawing/2014/main" id="{9335DE27-1D73-4DA8-8792-6CFCC03548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1" name="Picture 2400" descr="http://www.esourcecanada.com/images/spacer.gif">
          <a:extLst>
            <a:ext uri="{FF2B5EF4-FFF2-40B4-BE49-F238E27FC236}">
              <a16:creationId xmlns:a16="http://schemas.microsoft.com/office/drawing/2014/main" id="{56644CD3-FDF0-4B90-8D0B-03A496E6E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2" name="Picture 2401" descr="http://www.esourcecanada.com/images/spacer.gif">
          <a:extLst>
            <a:ext uri="{FF2B5EF4-FFF2-40B4-BE49-F238E27FC236}">
              <a16:creationId xmlns:a16="http://schemas.microsoft.com/office/drawing/2014/main" id="{8E535D34-10C0-499E-A7B5-50FB095268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3" name="Picture 2402" descr="http://www.esourcecanada.com/images/spacer.gif">
          <a:extLst>
            <a:ext uri="{FF2B5EF4-FFF2-40B4-BE49-F238E27FC236}">
              <a16:creationId xmlns:a16="http://schemas.microsoft.com/office/drawing/2014/main" id="{DE7CAEC8-346B-4E77-A4A4-1916EAE25B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4" name="Picture 2403" descr="http://www.esourcecanada.com/images/spacer.gif">
          <a:extLst>
            <a:ext uri="{FF2B5EF4-FFF2-40B4-BE49-F238E27FC236}">
              <a16:creationId xmlns:a16="http://schemas.microsoft.com/office/drawing/2014/main" id="{A76BDCC0-B61E-427C-A4D7-1A478168A0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5" name="Picture 2404" descr="http://www.esourcecanada.com/images/spacer.gif">
          <a:extLst>
            <a:ext uri="{FF2B5EF4-FFF2-40B4-BE49-F238E27FC236}">
              <a16:creationId xmlns:a16="http://schemas.microsoft.com/office/drawing/2014/main" id="{0A39B927-70B9-4132-97B0-8896F0B12F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6" name="Picture 2405" descr="http://www.esourcecanada.com/images/spacer.gif">
          <a:extLst>
            <a:ext uri="{FF2B5EF4-FFF2-40B4-BE49-F238E27FC236}">
              <a16:creationId xmlns:a16="http://schemas.microsoft.com/office/drawing/2014/main" id="{8F2AA952-4290-4B7A-943B-7498D47B0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7" name="Picture 2406" descr="http://www.esourcecanada.com/images/spacer.gif">
          <a:extLst>
            <a:ext uri="{FF2B5EF4-FFF2-40B4-BE49-F238E27FC236}">
              <a16:creationId xmlns:a16="http://schemas.microsoft.com/office/drawing/2014/main" id="{EDDDCD0E-C45B-4A80-9D5F-093F72795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8" name="Picture 2407" descr="http://www.esourcecanada.com/images/spacer.gif">
          <a:extLst>
            <a:ext uri="{FF2B5EF4-FFF2-40B4-BE49-F238E27FC236}">
              <a16:creationId xmlns:a16="http://schemas.microsoft.com/office/drawing/2014/main" id="{F07AE705-421D-423A-8E71-1E1A5A3E9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9" name="Picture 2408" descr="http://www.esourcecanada.com/images/spacer.gif">
          <a:extLst>
            <a:ext uri="{FF2B5EF4-FFF2-40B4-BE49-F238E27FC236}">
              <a16:creationId xmlns:a16="http://schemas.microsoft.com/office/drawing/2014/main" id="{8212A96A-B014-46D0-8558-C6BF46118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0" name="Picture 2409" descr="http://www.esourcecanada.com/images/spacer.gif">
          <a:extLst>
            <a:ext uri="{FF2B5EF4-FFF2-40B4-BE49-F238E27FC236}">
              <a16:creationId xmlns:a16="http://schemas.microsoft.com/office/drawing/2014/main" id="{ED7FB253-B5C3-4283-B2E8-0BDC31E70D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1" name="Picture 2410" descr="http://www.esourcecanada.com/images/spacer.gif">
          <a:extLst>
            <a:ext uri="{FF2B5EF4-FFF2-40B4-BE49-F238E27FC236}">
              <a16:creationId xmlns:a16="http://schemas.microsoft.com/office/drawing/2014/main" id="{7493E362-CA8F-4EF1-9EBB-10E8942481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2" name="Picture 2411" descr="http://www.esourcecanada.com/images/spacer.gif">
          <a:extLst>
            <a:ext uri="{FF2B5EF4-FFF2-40B4-BE49-F238E27FC236}">
              <a16:creationId xmlns:a16="http://schemas.microsoft.com/office/drawing/2014/main" id="{86DDA777-DC5F-40A2-BDF4-65C3D5F271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3" name="Picture 2412" descr="http://www.esourcecanada.com/images/spacer.gif">
          <a:extLst>
            <a:ext uri="{FF2B5EF4-FFF2-40B4-BE49-F238E27FC236}">
              <a16:creationId xmlns:a16="http://schemas.microsoft.com/office/drawing/2014/main" id="{91F32AE7-4AC4-4FF5-A995-61F5DC65A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4" name="Picture 2413" descr="http://www.esourcecanada.com/images/spacer.gif">
          <a:extLst>
            <a:ext uri="{FF2B5EF4-FFF2-40B4-BE49-F238E27FC236}">
              <a16:creationId xmlns:a16="http://schemas.microsoft.com/office/drawing/2014/main" id="{F207884B-6C5B-48D2-BDC9-0FF9D6BF0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5" name="Picture 2414" descr="http://www.esourcecanada.com/images/spacer.gif">
          <a:extLst>
            <a:ext uri="{FF2B5EF4-FFF2-40B4-BE49-F238E27FC236}">
              <a16:creationId xmlns:a16="http://schemas.microsoft.com/office/drawing/2014/main" id="{3D2EF581-E2C3-417D-A5D8-F13C2455C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6" name="Picture 2415" descr="http://www.esourcecanada.com/images/spacer.gif">
          <a:extLst>
            <a:ext uri="{FF2B5EF4-FFF2-40B4-BE49-F238E27FC236}">
              <a16:creationId xmlns:a16="http://schemas.microsoft.com/office/drawing/2014/main" id="{547284CA-0AA1-4FC9-9BB0-720A71BAAE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7" name="Picture 2416" descr="http://www.esourcecanada.com/images/spacer.gif">
          <a:extLst>
            <a:ext uri="{FF2B5EF4-FFF2-40B4-BE49-F238E27FC236}">
              <a16:creationId xmlns:a16="http://schemas.microsoft.com/office/drawing/2014/main" id="{3DE20FA0-14D7-4161-AC4D-9DCB60B00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418" name="Picture 2417" descr="http://www.esourcecanada.com/images/spacer.gif">
          <a:extLst>
            <a:ext uri="{FF2B5EF4-FFF2-40B4-BE49-F238E27FC236}">
              <a16:creationId xmlns:a16="http://schemas.microsoft.com/office/drawing/2014/main" id="{E60A0644-46D0-4E7D-ABAA-E20692640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419" name="Picture 2418" descr="http://www.esourcecanada.com/images/spacer.gif">
          <a:extLst>
            <a:ext uri="{FF2B5EF4-FFF2-40B4-BE49-F238E27FC236}">
              <a16:creationId xmlns:a16="http://schemas.microsoft.com/office/drawing/2014/main" id="{AAA51257-9F20-4E0E-B596-3B306D143B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2420" name="Picture 2419" descr="http://www.esourcecanada.com/images/spacer.gif">
          <a:extLst>
            <a:ext uri="{FF2B5EF4-FFF2-40B4-BE49-F238E27FC236}">
              <a16:creationId xmlns:a16="http://schemas.microsoft.com/office/drawing/2014/main" id="{4386B527-6453-45D9-B18B-12EFD9E26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421" name="Picture 2420" descr="http://www.esourcecanada.com/images/spacer.gif">
          <a:extLst>
            <a:ext uri="{FF2B5EF4-FFF2-40B4-BE49-F238E27FC236}">
              <a16:creationId xmlns:a16="http://schemas.microsoft.com/office/drawing/2014/main" id="{ED016D69-C8FF-4AD4-8AC4-C5B91A4E6A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2422" name="Picture 2421" descr="http://www.esourcecanada.com/images/spacer.gif">
          <a:extLst>
            <a:ext uri="{FF2B5EF4-FFF2-40B4-BE49-F238E27FC236}">
              <a16:creationId xmlns:a16="http://schemas.microsoft.com/office/drawing/2014/main" id="{CB56FD47-33DC-495D-8893-DF3F3B8DB4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423" name="Picture 2422" descr="http://www.esourcecanada.com/images/spacer.gif">
          <a:extLst>
            <a:ext uri="{FF2B5EF4-FFF2-40B4-BE49-F238E27FC236}">
              <a16:creationId xmlns:a16="http://schemas.microsoft.com/office/drawing/2014/main" id="{F079B585-BB9E-43B4-946E-AE799D44A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424" name="Picture 2423" descr="http://www.esourcecanada.com/images/spacer.gif">
          <a:extLst>
            <a:ext uri="{FF2B5EF4-FFF2-40B4-BE49-F238E27FC236}">
              <a16:creationId xmlns:a16="http://schemas.microsoft.com/office/drawing/2014/main" id="{12B242A2-4A3F-429F-91CD-398F98AAD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2425" name="Picture 2424" descr="http://www.esourcecanada.com/images/spacer.gif">
          <a:extLst>
            <a:ext uri="{FF2B5EF4-FFF2-40B4-BE49-F238E27FC236}">
              <a16:creationId xmlns:a16="http://schemas.microsoft.com/office/drawing/2014/main" id="{F9BD8943-C367-42B3-A1DF-2755D1A962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426" name="Picture 2425" descr="http://www.esourcecanada.com/images/spacer.gif">
          <a:extLst>
            <a:ext uri="{FF2B5EF4-FFF2-40B4-BE49-F238E27FC236}">
              <a16:creationId xmlns:a16="http://schemas.microsoft.com/office/drawing/2014/main" id="{1E2CE9BB-66F7-4E00-BAEF-1E57220B69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2427" name="Picture 2426" descr="http://www.esourcecanada.com/images/spacer.gif">
          <a:extLst>
            <a:ext uri="{FF2B5EF4-FFF2-40B4-BE49-F238E27FC236}">
              <a16:creationId xmlns:a16="http://schemas.microsoft.com/office/drawing/2014/main" id="{FAE54142-833D-4228-A462-C0FA9771D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2428" name="Picture 2427" descr="http://www.esourcecanada.com/images/spacer.gif">
          <a:extLst>
            <a:ext uri="{FF2B5EF4-FFF2-40B4-BE49-F238E27FC236}">
              <a16:creationId xmlns:a16="http://schemas.microsoft.com/office/drawing/2014/main" id="{F0FFF817-B0BE-4D2F-8980-285A619978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29" name="Picture 2428" descr="http://www.esourcecanada.com/images/spacer.gif">
          <a:extLst>
            <a:ext uri="{FF2B5EF4-FFF2-40B4-BE49-F238E27FC236}">
              <a16:creationId xmlns:a16="http://schemas.microsoft.com/office/drawing/2014/main" id="{C4CCE053-4D3D-4B2E-96DE-0A7922FEE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2430" name="Picture 2429" descr="http://www.esourcecanada.com/images/spacer.gif">
          <a:extLst>
            <a:ext uri="{FF2B5EF4-FFF2-40B4-BE49-F238E27FC236}">
              <a16:creationId xmlns:a16="http://schemas.microsoft.com/office/drawing/2014/main" id="{B596ECD2-BC51-4783-87E4-0C93B5EB2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1" name="Picture 2430" descr="http://www.esourcecanada.com/images/spacer.gif">
          <a:extLst>
            <a:ext uri="{FF2B5EF4-FFF2-40B4-BE49-F238E27FC236}">
              <a16:creationId xmlns:a16="http://schemas.microsoft.com/office/drawing/2014/main" id="{BD4269BA-9401-49DA-8A44-CB19CC7887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2" name="Picture 2431" descr="http://www.esourcecanada.com/images/spacer.gif">
          <a:extLst>
            <a:ext uri="{FF2B5EF4-FFF2-40B4-BE49-F238E27FC236}">
              <a16:creationId xmlns:a16="http://schemas.microsoft.com/office/drawing/2014/main" id="{56267755-4CE0-43CD-ABD3-62DDF27FFB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3" name="Picture 2432" descr="http://www.esourcecanada.com/images/spacer.gif">
          <a:extLst>
            <a:ext uri="{FF2B5EF4-FFF2-40B4-BE49-F238E27FC236}">
              <a16:creationId xmlns:a16="http://schemas.microsoft.com/office/drawing/2014/main" id="{6251B4C6-E4E3-4FB4-A1F6-EE28E37C0D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4" name="Picture 2433" descr="http://www.esourcecanada.com/images/spacer.gif">
          <a:extLst>
            <a:ext uri="{FF2B5EF4-FFF2-40B4-BE49-F238E27FC236}">
              <a16:creationId xmlns:a16="http://schemas.microsoft.com/office/drawing/2014/main" id="{EE6348A9-2DC5-449F-8F4F-E148638759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5" name="Picture 2434" descr="http://www.esourcecanada.com/images/spacer.gif">
          <a:extLst>
            <a:ext uri="{FF2B5EF4-FFF2-40B4-BE49-F238E27FC236}">
              <a16:creationId xmlns:a16="http://schemas.microsoft.com/office/drawing/2014/main" id="{7473D699-B57A-47DF-BBC5-C92F1DCAB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6" name="Picture 2435" descr="http://www.esourcecanada.com/images/spacer.gif">
          <a:extLst>
            <a:ext uri="{FF2B5EF4-FFF2-40B4-BE49-F238E27FC236}">
              <a16:creationId xmlns:a16="http://schemas.microsoft.com/office/drawing/2014/main" id="{5DEF65F8-1060-424D-A642-20DBFF3100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7" name="Picture 2436" descr="http://www.esourcecanada.com/images/spacer.gif">
          <a:extLst>
            <a:ext uri="{FF2B5EF4-FFF2-40B4-BE49-F238E27FC236}">
              <a16:creationId xmlns:a16="http://schemas.microsoft.com/office/drawing/2014/main" id="{A2FC5439-0F84-41D7-97E2-73618BEF02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8" name="Picture 2437" descr="http://www.esourcecanada.com/images/spacer.gif">
          <a:extLst>
            <a:ext uri="{FF2B5EF4-FFF2-40B4-BE49-F238E27FC236}">
              <a16:creationId xmlns:a16="http://schemas.microsoft.com/office/drawing/2014/main" id="{0968F5F6-19C1-4326-907A-11E365B599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9" name="Picture 2438" descr="http://www.esourcecanada.com/images/spacer.gif">
          <a:extLst>
            <a:ext uri="{FF2B5EF4-FFF2-40B4-BE49-F238E27FC236}">
              <a16:creationId xmlns:a16="http://schemas.microsoft.com/office/drawing/2014/main" id="{BDD63F0F-E0B9-4088-9E65-1E9F8A6009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0" name="Picture 2439" descr="http://www.esourcecanada.com/images/spacer.gif">
          <a:extLst>
            <a:ext uri="{FF2B5EF4-FFF2-40B4-BE49-F238E27FC236}">
              <a16:creationId xmlns:a16="http://schemas.microsoft.com/office/drawing/2014/main" id="{433AD3A4-1EDD-45F6-89DA-42593031D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1" name="Picture 2440" descr="http://www.esourcecanada.com/images/spacer.gif">
          <a:extLst>
            <a:ext uri="{FF2B5EF4-FFF2-40B4-BE49-F238E27FC236}">
              <a16:creationId xmlns:a16="http://schemas.microsoft.com/office/drawing/2014/main" id="{42C4337E-6E44-4E3D-950E-8F1CEE76B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2" name="Picture 2441" descr="http://www.esourcecanada.com/images/spacer.gif">
          <a:extLst>
            <a:ext uri="{FF2B5EF4-FFF2-40B4-BE49-F238E27FC236}">
              <a16:creationId xmlns:a16="http://schemas.microsoft.com/office/drawing/2014/main" id="{CC2071FF-8004-4EB7-987D-59FA4FE55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3" name="Picture 2442" descr="http://www.esourcecanada.com/images/spacer.gif">
          <a:extLst>
            <a:ext uri="{FF2B5EF4-FFF2-40B4-BE49-F238E27FC236}">
              <a16:creationId xmlns:a16="http://schemas.microsoft.com/office/drawing/2014/main" id="{402951C1-0754-4CD1-8FD9-327EC5733C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4" name="Picture 2443" descr="http://www.esourcecanada.com/images/spacer.gif">
          <a:extLst>
            <a:ext uri="{FF2B5EF4-FFF2-40B4-BE49-F238E27FC236}">
              <a16:creationId xmlns:a16="http://schemas.microsoft.com/office/drawing/2014/main" id="{8EB0CE43-0A6A-4E31-9E23-8DE855E277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5" name="Picture 2444" descr="http://www.esourcecanada.com/images/spacer.gif">
          <a:extLst>
            <a:ext uri="{FF2B5EF4-FFF2-40B4-BE49-F238E27FC236}">
              <a16:creationId xmlns:a16="http://schemas.microsoft.com/office/drawing/2014/main" id="{7EB58C59-C47C-4E44-9604-CD35D56B9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6" name="Picture 2445" descr="http://www.esourcecanada.com/images/spacer.gif">
          <a:extLst>
            <a:ext uri="{FF2B5EF4-FFF2-40B4-BE49-F238E27FC236}">
              <a16:creationId xmlns:a16="http://schemas.microsoft.com/office/drawing/2014/main" id="{FD7EFB48-9D06-440C-890B-F49C34BF1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7" name="Picture 2446" descr="http://www.esourcecanada.com/images/spacer.gif">
          <a:extLst>
            <a:ext uri="{FF2B5EF4-FFF2-40B4-BE49-F238E27FC236}">
              <a16:creationId xmlns:a16="http://schemas.microsoft.com/office/drawing/2014/main" id="{9AAE9782-F81E-416F-B01C-0DD940C2E2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8" name="Picture 2447" descr="http://www.esourcecanada.com/images/spacer.gif">
          <a:extLst>
            <a:ext uri="{FF2B5EF4-FFF2-40B4-BE49-F238E27FC236}">
              <a16:creationId xmlns:a16="http://schemas.microsoft.com/office/drawing/2014/main" id="{E91E4239-C677-4F82-9958-D5D96762B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9" name="Picture 2448" descr="http://www.esourcecanada.com/images/spacer.gif">
          <a:extLst>
            <a:ext uri="{FF2B5EF4-FFF2-40B4-BE49-F238E27FC236}">
              <a16:creationId xmlns:a16="http://schemas.microsoft.com/office/drawing/2014/main" id="{E855EBB4-BDBF-47C8-891F-3359F995B5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0" name="Picture 2449" descr="http://www.esourcecanada.com/images/spacer.gif">
          <a:extLst>
            <a:ext uri="{FF2B5EF4-FFF2-40B4-BE49-F238E27FC236}">
              <a16:creationId xmlns:a16="http://schemas.microsoft.com/office/drawing/2014/main" id="{726709FC-E05B-484D-8E6C-774D55B4B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1" name="Picture 2450" descr="http://www.esourcecanada.com/images/spacer.gif">
          <a:extLst>
            <a:ext uri="{FF2B5EF4-FFF2-40B4-BE49-F238E27FC236}">
              <a16:creationId xmlns:a16="http://schemas.microsoft.com/office/drawing/2014/main" id="{9EBB0C93-4691-40B4-BFF4-81CA6BC0B8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2" name="Picture 2451" descr="http://www.esourcecanada.com/images/spacer.gif">
          <a:extLst>
            <a:ext uri="{FF2B5EF4-FFF2-40B4-BE49-F238E27FC236}">
              <a16:creationId xmlns:a16="http://schemas.microsoft.com/office/drawing/2014/main" id="{ECEB831E-3FDB-4D4A-BD3F-CEB027B8F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3" name="Picture 2452" descr="http://www.esourcecanada.com/images/spacer.gif">
          <a:extLst>
            <a:ext uri="{FF2B5EF4-FFF2-40B4-BE49-F238E27FC236}">
              <a16:creationId xmlns:a16="http://schemas.microsoft.com/office/drawing/2014/main" id="{8415F70D-CA34-4673-8326-EBA961C21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4" name="Picture 2453" descr="http://www.esourcecanada.com/images/spacer.gif">
          <a:extLst>
            <a:ext uri="{FF2B5EF4-FFF2-40B4-BE49-F238E27FC236}">
              <a16:creationId xmlns:a16="http://schemas.microsoft.com/office/drawing/2014/main" id="{99938B6B-27FB-4BA6-84A4-20B5A3F53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5" name="Picture 2454" descr="http://www.esourcecanada.com/images/spacer.gif">
          <a:extLst>
            <a:ext uri="{FF2B5EF4-FFF2-40B4-BE49-F238E27FC236}">
              <a16:creationId xmlns:a16="http://schemas.microsoft.com/office/drawing/2014/main" id="{5CF51516-26AE-43F4-926F-C6D1E129D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6" name="Picture 2455" descr="http://www.esourcecanada.com/images/spacer.gif">
          <a:extLst>
            <a:ext uri="{FF2B5EF4-FFF2-40B4-BE49-F238E27FC236}">
              <a16:creationId xmlns:a16="http://schemas.microsoft.com/office/drawing/2014/main" id="{2AFB8608-B19F-49B9-91C6-2929DADAD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7" name="Picture 2456" descr="http://www.esourcecanada.com/images/spacer.gif">
          <a:extLst>
            <a:ext uri="{FF2B5EF4-FFF2-40B4-BE49-F238E27FC236}">
              <a16:creationId xmlns:a16="http://schemas.microsoft.com/office/drawing/2014/main" id="{7BCA5CFF-60F8-46D9-ADA7-97E053805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8" name="Picture 2457" descr="http://www.esourcecanada.com/images/spacer.gif">
          <a:extLst>
            <a:ext uri="{FF2B5EF4-FFF2-40B4-BE49-F238E27FC236}">
              <a16:creationId xmlns:a16="http://schemas.microsoft.com/office/drawing/2014/main" id="{63AE1794-191A-4101-80BF-F87FA6CCD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9" name="Picture 2458" descr="http://www.esourcecanada.com/images/spacer.gif">
          <a:extLst>
            <a:ext uri="{FF2B5EF4-FFF2-40B4-BE49-F238E27FC236}">
              <a16:creationId xmlns:a16="http://schemas.microsoft.com/office/drawing/2014/main" id="{45FE76BC-BD86-48E5-83BE-D6EB69271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0" name="Picture 2459" descr="http://www.esourcecanada.com/images/spacer.gif">
          <a:extLst>
            <a:ext uri="{FF2B5EF4-FFF2-40B4-BE49-F238E27FC236}">
              <a16:creationId xmlns:a16="http://schemas.microsoft.com/office/drawing/2014/main" id="{FFF5C4C4-CD92-4D2D-8D58-1BED98076F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1" name="Picture 2460" descr="http://www.esourcecanada.com/images/spacer.gif">
          <a:extLst>
            <a:ext uri="{FF2B5EF4-FFF2-40B4-BE49-F238E27FC236}">
              <a16:creationId xmlns:a16="http://schemas.microsoft.com/office/drawing/2014/main" id="{72BD1251-A49C-4D73-A6CD-8BCD88788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2" name="Picture 2461" descr="http://www.esourcecanada.com/images/spacer.gif">
          <a:extLst>
            <a:ext uri="{FF2B5EF4-FFF2-40B4-BE49-F238E27FC236}">
              <a16:creationId xmlns:a16="http://schemas.microsoft.com/office/drawing/2014/main" id="{DA239721-90A9-4239-B55C-14DEFF49A8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3" name="Picture 2462" descr="http://www.esourcecanada.com/images/spacer.gif">
          <a:extLst>
            <a:ext uri="{FF2B5EF4-FFF2-40B4-BE49-F238E27FC236}">
              <a16:creationId xmlns:a16="http://schemas.microsoft.com/office/drawing/2014/main" id="{69910AEC-4288-4A69-B707-04EABA18C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4" name="Picture 2463" descr="http://www.esourcecanada.com/images/spacer.gif">
          <a:extLst>
            <a:ext uri="{FF2B5EF4-FFF2-40B4-BE49-F238E27FC236}">
              <a16:creationId xmlns:a16="http://schemas.microsoft.com/office/drawing/2014/main" id="{47E8697F-9728-4001-8F8A-DD81AF6D89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5" name="Picture 2464" descr="http://www.esourcecanada.com/images/spacer.gif">
          <a:extLst>
            <a:ext uri="{FF2B5EF4-FFF2-40B4-BE49-F238E27FC236}">
              <a16:creationId xmlns:a16="http://schemas.microsoft.com/office/drawing/2014/main" id="{6DB3D12D-FC21-4580-AEA1-B3DAD68B85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6" name="Picture 2465" descr="http://www.esourcecanada.com/images/spacer.gif">
          <a:extLst>
            <a:ext uri="{FF2B5EF4-FFF2-40B4-BE49-F238E27FC236}">
              <a16:creationId xmlns:a16="http://schemas.microsoft.com/office/drawing/2014/main" id="{460F8091-6766-454E-9293-C26777BA19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7" name="Picture 2466" descr="http://www.esourcecanada.com/images/spacer.gif">
          <a:extLst>
            <a:ext uri="{FF2B5EF4-FFF2-40B4-BE49-F238E27FC236}">
              <a16:creationId xmlns:a16="http://schemas.microsoft.com/office/drawing/2014/main" id="{00CC6C66-1E09-4948-BFF8-3ACA41595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8" name="Picture 2467" descr="http://www.esourcecanada.com/images/spacer.gif">
          <a:extLst>
            <a:ext uri="{FF2B5EF4-FFF2-40B4-BE49-F238E27FC236}">
              <a16:creationId xmlns:a16="http://schemas.microsoft.com/office/drawing/2014/main" id="{02FE27BC-28A2-4050-990F-C880A9AC8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9" name="Picture 2468" descr="http://www.esourcecanada.com/images/spacer.gif">
          <a:extLst>
            <a:ext uri="{FF2B5EF4-FFF2-40B4-BE49-F238E27FC236}">
              <a16:creationId xmlns:a16="http://schemas.microsoft.com/office/drawing/2014/main" id="{10DA737E-BB9F-48ED-8312-222C02C9F2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70" name="Picture 2469" descr="http://www.esourcecanada.com/images/spacer.gif">
          <a:extLst>
            <a:ext uri="{FF2B5EF4-FFF2-40B4-BE49-F238E27FC236}">
              <a16:creationId xmlns:a16="http://schemas.microsoft.com/office/drawing/2014/main" id="{17251150-D260-4A9B-84F4-159D0C4FFF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71" name="Picture 2470" descr="http://www.esourcecanada.com/images/spacer.gif">
          <a:extLst>
            <a:ext uri="{FF2B5EF4-FFF2-40B4-BE49-F238E27FC236}">
              <a16:creationId xmlns:a16="http://schemas.microsoft.com/office/drawing/2014/main" id="{538DB3D1-A156-4810-BEB1-4F1B70333B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2472" name="Picture 2471" descr="http://www.esourcecanada.com/images/spacer.gif">
          <a:extLst>
            <a:ext uri="{FF2B5EF4-FFF2-40B4-BE49-F238E27FC236}">
              <a16:creationId xmlns:a16="http://schemas.microsoft.com/office/drawing/2014/main" id="{0AD0BF20-8ED3-4497-BAC2-B212B752AC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2473" name="Picture 2472" descr="http://www.esourcecanada.com/images/spacer.gif">
          <a:extLst>
            <a:ext uri="{FF2B5EF4-FFF2-40B4-BE49-F238E27FC236}">
              <a16:creationId xmlns:a16="http://schemas.microsoft.com/office/drawing/2014/main" id="{130D16AE-8070-4BA5-AE9B-F514BCE9BA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2474" name="Picture 2473" descr="http://www.esourcecanada.com/images/spacer.gif">
          <a:extLst>
            <a:ext uri="{FF2B5EF4-FFF2-40B4-BE49-F238E27FC236}">
              <a16:creationId xmlns:a16="http://schemas.microsoft.com/office/drawing/2014/main" id="{AFA54066-11C6-46B3-A47A-9239D3476B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2475" name="Picture 2474" descr="http://www.esourcecanada.com/images/spacer.gif">
          <a:extLst>
            <a:ext uri="{FF2B5EF4-FFF2-40B4-BE49-F238E27FC236}">
              <a16:creationId xmlns:a16="http://schemas.microsoft.com/office/drawing/2014/main" id="{91D5FF47-47A9-4312-8E42-DF56DBB172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2476" name="Picture 2475" descr="http://www.esourcecanada.com/images/spacer.gif">
          <a:extLst>
            <a:ext uri="{FF2B5EF4-FFF2-40B4-BE49-F238E27FC236}">
              <a16:creationId xmlns:a16="http://schemas.microsoft.com/office/drawing/2014/main" id="{3FB00CFF-D08E-41CB-844E-82D6C1FC85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2477" name="Picture 2476" descr="http://www.esourcecanada.com/images/spacer.gif">
          <a:extLst>
            <a:ext uri="{FF2B5EF4-FFF2-40B4-BE49-F238E27FC236}">
              <a16:creationId xmlns:a16="http://schemas.microsoft.com/office/drawing/2014/main" id="{1BCF6166-AD96-4BF7-907B-87A5B6F5F6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2478" name="Picture 2477" descr="http://www.esourcecanada.com/images/spacer.gif">
          <a:extLst>
            <a:ext uri="{FF2B5EF4-FFF2-40B4-BE49-F238E27FC236}">
              <a16:creationId xmlns:a16="http://schemas.microsoft.com/office/drawing/2014/main" id="{220C68BB-E094-4E42-A5DF-C84A556A25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2479" name="Picture 2478" descr="http://www.esourcecanada.com/images/spacer.gif">
          <a:extLst>
            <a:ext uri="{FF2B5EF4-FFF2-40B4-BE49-F238E27FC236}">
              <a16:creationId xmlns:a16="http://schemas.microsoft.com/office/drawing/2014/main" id="{86EEE229-5434-4740-9194-71228E1005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2480" name="Picture 2479" descr="http://www.esourcecanada.com/images/spacer.gif">
          <a:extLst>
            <a:ext uri="{FF2B5EF4-FFF2-40B4-BE49-F238E27FC236}">
              <a16:creationId xmlns:a16="http://schemas.microsoft.com/office/drawing/2014/main" id="{1A35AD26-442A-41B4-BE0A-EDC1F97FB1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2481" name="Picture 2480" descr="http://www.esourcecanada.com/images/spacer.gif">
          <a:extLst>
            <a:ext uri="{FF2B5EF4-FFF2-40B4-BE49-F238E27FC236}">
              <a16:creationId xmlns:a16="http://schemas.microsoft.com/office/drawing/2014/main" id="{DE14BD08-94B1-40D9-8E01-8B37F05BFC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338</xdr:row>
      <xdr:rowOff>0</xdr:rowOff>
    </xdr:from>
    <xdr:ext cx="57150" cy="57150"/>
    <xdr:pic>
      <xdr:nvPicPr>
        <xdr:cNvPr id="2482" name="Picture 2481" descr="http://www.esourcecanada.com/images/spacer.gif">
          <a:extLst>
            <a:ext uri="{FF2B5EF4-FFF2-40B4-BE49-F238E27FC236}">
              <a16:creationId xmlns:a16="http://schemas.microsoft.com/office/drawing/2014/main" id="{2221A023-2593-470D-BE95-7AE63EADFF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338</xdr:row>
      <xdr:rowOff>0</xdr:rowOff>
    </xdr:from>
    <xdr:ext cx="57150" cy="57150"/>
    <xdr:pic>
      <xdr:nvPicPr>
        <xdr:cNvPr id="2483" name="Picture 2482" descr="http://www.esourcecanada.com/images/spacer.gif">
          <a:extLst>
            <a:ext uri="{FF2B5EF4-FFF2-40B4-BE49-F238E27FC236}">
              <a16:creationId xmlns:a16="http://schemas.microsoft.com/office/drawing/2014/main" id="{202AF2F4-4360-45BD-8AA4-795CFD405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84" name="Picture 2483" descr="http://www.esourcecanada.com/images/spacer.gif">
          <a:extLst>
            <a:ext uri="{FF2B5EF4-FFF2-40B4-BE49-F238E27FC236}">
              <a16:creationId xmlns:a16="http://schemas.microsoft.com/office/drawing/2014/main" id="{D1B55D35-F49A-4719-8F0C-F98BCF07DA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85" name="Picture 2484" descr="http://www.esourcecanada.com/images/spacer.gif">
          <a:extLst>
            <a:ext uri="{FF2B5EF4-FFF2-40B4-BE49-F238E27FC236}">
              <a16:creationId xmlns:a16="http://schemas.microsoft.com/office/drawing/2014/main" id="{4251C641-68A7-46D1-A4F9-E044D5090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86" name="Picture 2485" descr="http://www.esourcecanada.com/images/spacer.gif">
          <a:extLst>
            <a:ext uri="{FF2B5EF4-FFF2-40B4-BE49-F238E27FC236}">
              <a16:creationId xmlns:a16="http://schemas.microsoft.com/office/drawing/2014/main" id="{1534B9B0-C847-4625-A82B-0E09B69BFC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87" name="Picture 2486" descr="http://www.esourcecanada.com/images/spacer.gif">
          <a:extLst>
            <a:ext uri="{FF2B5EF4-FFF2-40B4-BE49-F238E27FC236}">
              <a16:creationId xmlns:a16="http://schemas.microsoft.com/office/drawing/2014/main" id="{CE10AAEA-3B9B-4852-87FD-C3DA8A9F33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88" name="Picture 2487" descr="http://www.esourcecanada.com/images/spacer.gif">
          <a:extLst>
            <a:ext uri="{FF2B5EF4-FFF2-40B4-BE49-F238E27FC236}">
              <a16:creationId xmlns:a16="http://schemas.microsoft.com/office/drawing/2014/main" id="{3469FFA7-62EB-462F-92A5-47CA361CAB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89" name="Picture 2488" descr="http://www.esourcecanada.com/images/spacer.gif">
          <a:extLst>
            <a:ext uri="{FF2B5EF4-FFF2-40B4-BE49-F238E27FC236}">
              <a16:creationId xmlns:a16="http://schemas.microsoft.com/office/drawing/2014/main" id="{2E038022-AFF7-4AC3-B4EF-37340AC280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0" name="Picture 2489" descr="http://www.esourcecanada.com/images/spacer.gif">
          <a:extLst>
            <a:ext uri="{FF2B5EF4-FFF2-40B4-BE49-F238E27FC236}">
              <a16:creationId xmlns:a16="http://schemas.microsoft.com/office/drawing/2014/main" id="{8F917C6A-6AEC-4DAF-B1C0-0393D21790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1" name="Picture 2490" descr="http://www.esourcecanada.com/images/spacer.gif">
          <a:extLst>
            <a:ext uri="{FF2B5EF4-FFF2-40B4-BE49-F238E27FC236}">
              <a16:creationId xmlns:a16="http://schemas.microsoft.com/office/drawing/2014/main" id="{6D8B6B21-A777-4B5F-A148-BA16377C3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2" name="Picture 2491" descr="http://www.esourcecanada.com/images/spacer.gif">
          <a:extLst>
            <a:ext uri="{FF2B5EF4-FFF2-40B4-BE49-F238E27FC236}">
              <a16:creationId xmlns:a16="http://schemas.microsoft.com/office/drawing/2014/main" id="{43F642FF-42B7-4432-B994-340E8AA87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3" name="Picture 2492" descr="http://www.esourcecanada.com/images/spacer.gif">
          <a:extLst>
            <a:ext uri="{FF2B5EF4-FFF2-40B4-BE49-F238E27FC236}">
              <a16:creationId xmlns:a16="http://schemas.microsoft.com/office/drawing/2014/main" id="{DB011AC2-1F96-4664-A98A-BBE571E8D9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4" name="Picture 2493" descr="http://www.esourcecanada.com/images/spacer.gif">
          <a:extLst>
            <a:ext uri="{FF2B5EF4-FFF2-40B4-BE49-F238E27FC236}">
              <a16:creationId xmlns:a16="http://schemas.microsoft.com/office/drawing/2014/main" id="{FB2BA4BE-D3ED-4D3D-825B-A1AA7A7CDE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5" name="Picture 2494" descr="http://www.esourcecanada.com/images/spacer.gif">
          <a:extLst>
            <a:ext uri="{FF2B5EF4-FFF2-40B4-BE49-F238E27FC236}">
              <a16:creationId xmlns:a16="http://schemas.microsoft.com/office/drawing/2014/main" id="{95001E53-26AE-45BA-BCB1-408E0641E3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6" name="Picture 2495" descr="http://www.esourcecanada.com/images/spacer.gif">
          <a:extLst>
            <a:ext uri="{FF2B5EF4-FFF2-40B4-BE49-F238E27FC236}">
              <a16:creationId xmlns:a16="http://schemas.microsoft.com/office/drawing/2014/main" id="{01737203-C347-4379-9747-E492718059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7" name="Picture 2496" descr="http://www.esourcecanada.com/images/spacer.gif">
          <a:extLst>
            <a:ext uri="{FF2B5EF4-FFF2-40B4-BE49-F238E27FC236}">
              <a16:creationId xmlns:a16="http://schemas.microsoft.com/office/drawing/2014/main" id="{CF9E12AA-0137-4D55-9DA5-FE33E859E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8" name="Picture 2497" descr="http://www.esourcecanada.com/images/spacer.gif">
          <a:extLst>
            <a:ext uri="{FF2B5EF4-FFF2-40B4-BE49-F238E27FC236}">
              <a16:creationId xmlns:a16="http://schemas.microsoft.com/office/drawing/2014/main" id="{50C0E5CB-1EBD-4C44-9094-147AC7FD7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9" name="Picture 2498" descr="http://www.esourcecanada.com/images/spacer.gif">
          <a:extLst>
            <a:ext uri="{FF2B5EF4-FFF2-40B4-BE49-F238E27FC236}">
              <a16:creationId xmlns:a16="http://schemas.microsoft.com/office/drawing/2014/main" id="{D643A084-F0A3-4AC8-8079-72662EDA7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0" name="Picture 2499" descr="http://www.esourcecanada.com/images/spacer.gif">
          <a:extLst>
            <a:ext uri="{FF2B5EF4-FFF2-40B4-BE49-F238E27FC236}">
              <a16:creationId xmlns:a16="http://schemas.microsoft.com/office/drawing/2014/main" id="{34300456-D12E-41C0-AB86-492B9797B4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1" name="Picture 2500" descr="http://www.esourcecanada.com/images/spacer.gif">
          <a:extLst>
            <a:ext uri="{FF2B5EF4-FFF2-40B4-BE49-F238E27FC236}">
              <a16:creationId xmlns:a16="http://schemas.microsoft.com/office/drawing/2014/main" id="{F9827E3D-7BFC-46DC-B1B0-5C64A2C00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2" name="Picture 2501" descr="http://www.esourcecanada.com/images/spacer.gif">
          <a:extLst>
            <a:ext uri="{FF2B5EF4-FFF2-40B4-BE49-F238E27FC236}">
              <a16:creationId xmlns:a16="http://schemas.microsoft.com/office/drawing/2014/main" id="{38C6BD69-E882-41CB-B6F0-EE48A9E292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3" name="Picture 2502" descr="http://www.esourcecanada.com/images/spacer.gif">
          <a:extLst>
            <a:ext uri="{FF2B5EF4-FFF2-40B4-BE49-F238E27FC236}">
              <a16:creationId xmlns:a16="http://schemas.microsoft.com/office/drawing/2014/main" id="{448184B7-A99E-48A5-A841-6DD542AC0F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4" name="Picture 2503" descr="http://www.esourcecanada.com/images/spacer.gif">
          <a:extLst>
            <a:ext uri="{FF2B5EF4-FFF2-40B4-BE49-F238E27FC236}">
              <a16:creationId xmlns:a16="http://schemas.microsoft.com/office/drawing/2014/main" id="{5EAB0610-7605-4B28-8992-F24FA3850F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5" name="Picture 2504" descr="http://www.esourcecanada.com/images/spacer.gif">
          <a:extLst>
            <a:ext uri="{FF2B5EF4-FFF2-40B4-BE49-F238E27FC236}">
              <a16:creationId xmlns:a16="http://schemas.microsoft.com/office/drawing/2014/main" id="{2C6ACDFA-AB45-4F54-A3DA-D7BA45E5B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6" name="Picture 2505" descr="http://www.esourcecanada.com/images/spacer.gif">
          <a:extLst>
            <a:ext uri="{FF2B5EF4-FFF2-40B4-BE49-F238E27FC236}">
              <a16:creationId xmlns:a16="http://schemas.microsoft.com/office/drawing/2014/main" id="{A74B1E8B-ED75-42A5-AEAC-01CF71D3AD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7" name="Picture 2506" descr="http://www.esourcecanada.com/images/spacer.gif">
          <a:extLst>
            <a:ext uri="{FF2B5EF4-FFF2-40B4-BE49-F238E27FC236}">
              <a16:creationId xmlns:a16="http://schemas.microsoft.com/office/drawing/2014/main" id="{0DF53DAC-E8E1-4FC5-97FC-1ADB773F1F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8" name="Picture 2507" descr="http://www.esourcecanada.com/images/spacer.gif">
          <a:extLst>
            <a:ext uri="{FF2B5EF4-FFF2-40B4-BE49-F238E27FC236}">
              <a16:creationId xmlns:a16="http://schemas.microsoft.com/office/drawing/2014/main" id="{59B5586B-0FFE-4167-AC9A-AB0644AAC6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9" name="Picture 2508" descr="http://www.esourcecanada.com/images/spacer.gif">
          <a:extLst>
            <a:ext uri="{FF2B5EF4-FFF2-40B4-BE49-F238E27FC236}">
              <a16:creationId xmlns:a16="http://schemas.microsoft.com/office/drawing/2014/main" id="{15D6C660-DECC-4AE9-A163-D5551F254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0" name="Picture 2509" descr="http://www.esourcecanada.com/images/spacer.gif">
          <a:extLst>
            <a:ext uri="{FF2B5EF4-FFF2-40B4-BE49-F238E27FC236}">
              <a16:creationId xmlns:a16="http://schemas.microsoft.com/office/drawing/2014/main" id="{3DF145F0-B606-4017-BA27-CC8EC4FE1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1" name="Picture 2510" descr="http://www.esourcecanada.com/images/spacer.gif">
          <a:extLst>
            <a:ext uri="{FF2B5EF4-FFF2-40B4-BE49-F238E27FC236}">
              <a16:creationId xmlns:a16="http://schemas.microsoft.com/office/drawing/2014/main" id="{8E7F432C-1D21-4165-9F94-54A6114165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2" name="Picture 2511" descr="http://www.esourcecanada.com/images/spacer.gif">
          <a:extLst>
            <a:ext uri="{FF2B5EF4-FFF2-40B4-BE49-F238E27FC236}">
              <a16:creationId xmlns:a16="http://schemas.microsoft.com/office/drawing/2014/main" id="{46397749-F10E-4ADE-980A-CAC133742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3" name="Picture 2512" descr="http://www.esourcecanada.com/images/spacer.gif">
          <a:extLst>
            <a:ext uri="{FF2B5EF4-FFF2-40B4-BE49-F238E27FC236}">
              <a16:creationId xmlns:a16="http://schemas.microsoft.com/office/drawing/2014/main" id="{5F32746D-334E-482A-ACF7-425297DEB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4" name="Picture 2513" descr="http://www.esourcecanada.com/images/spacer.gif">
          <a:extLst>
            <a:ext uri="{FF2B5EF4-FFF2-40B4-BE49-F238E27FC236}">
              <a16:creationId xmlns:a16="http://schemas.microsoft.com/office/drawing/2014/main" id="{72B52D1D-69F2-4A66-82F4-DC11A8077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5" name="Picture 2514" descr="http://www.esourcecanada.com/images/spacer.gif">
          <a:extLst>
            <a:ext uri="{FF2B5EF4-FFF2-40B4-BE49-F238E27FC236}">
              <a16:creationId xmlns:a16="http://schemas.microsoft.com/office/drawing/2014/main" id="{0DEB06F3-33AE-41E0-AF04-54B877062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6" name="Picture 2515" descr="http://www.esourcecanada.com/images/spacer.gif">
          <a:extLst>
            <a:ext uri="{FF2B5EF4-FFF2-40B4-BE49-F238E27FC236}">
              <a16:creationId xmlns:a16="http://schemas.microsoft.com/office/drawing/2014/main" id="{B6F25866-2812-4D08-B467-EA3A2C5E74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7" name="Picture 2516" descr="http://www.esourcecanada.com/images/spacer.gif">
          <a:extLst>
            <a:ext uri="{FF2B5EF4-FFF2-40B4-BE49-F238E27FC236}">
              <a16:creationId xmlns:a16="http://schemas.microsoft.com/office/drawing/2014/main" id="{3DEF4A73-D72C-4073-A962-F0F3A88440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8" name="Picture 2517" descr="http://www.esourcecanada.com/images/spacer.gif">
          <a:extLst>
            <a:ext uri="{FF2B5EF4-FFF2-40B4-BE49-F238E27FC236}">
              <a16:creationId xmlns:a16="http://schemas.microsoft.com/office/drawing/2014/main" id="{3C7EE8A2-7927-4D58-93A6-6FF2F4B8E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9" name="Picture 2518" descr="http://www.esourcecanada.com/images/spacer.gif">
          <a:extLst>
            <a:ext uri="{FF2B5EF4-FFF2-40B4-BE49-F238E27FC236}">
              <a16:creationId xmlns:a16="http://schemas.microsoft.com/office/drawing/2014/main" id="{D27C6E22-EC5A-4741-8A57-7694769E0D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20" name="Picture 2519" descr="http://www.esourcecanada.com/images/spacer.gif">
          <a:extLst>
            <a:ext uri="{FF2B5EF4-FFF2-40B4-BE49-F238E27FC236}">
              <a16:creationId xmlns:a16="http://schemas.microsoft.com/office/drawing/2014/main" id="{A36F0E27-1B97-425D-8E05-0BAA5D8C9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21" name="Picture 2520" descr="http://www.esourcecanada.com/images/spacer.gif">
          <a:extLst>
            <a:ext uri="{FF2B5EF4-FFF2-40B4-BE49-F238E27FC236}">
              <a16:creationId xmlns:a16="http://schemas.microsoft.com/office/drawing/2014/main" id="{68AA054B-1500-4F70-82F5-979EF8C25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22" name="Picture 2521" descr="http://www.esourcecanada.com/images/spacer.gif">
          <a:extLst>
            <a:ext uri="{FF2B5EF4-FFF2-40B4-BE49-F238E27FC236}">
              <a16:creationId xmlns:a16="http://schemas.microsoft.com/office/drawing/2014/main" id="{C08F22C9-C31D-46C5-9D01-2AA964EE7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23" name="Picture 2522" descr="http://www.esourcecanada.com/images/spacer.gif">
          <a:extLst>
            <a:ext uri="{FF2B5EF4-FFF2-40B4-BE49-F238E27FC236}">
              <a16:creationId xmlns:a16="http://schemas.microsoft.com/office/drawing/2014/main" id="{81C77561-0456-4447-A633-30DCDCE1C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24" name="Picture 2523" descr="http://www.esourcecanada.com/images/spacer.gif">
          <a:extLst>
            <a:ext uri="{FF2B5EF4-FFF2-40B4-BE49-F238E27FC236}">
              <a16:creationId xmlns:a16="http://schemas.microsoft.com/office/drawing/2014/main" id="{22ADE5B8-D575-416A-A6E5-33D912D14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25" name="Picture 2524" descr="http://www.esourcecanada.com/images/spacer.gif">
          <a:extLst>
            <a:ext uri="{FF2B5EF4-FFF2-40B4-BE49-F238E27FC236}">
              <a16:creationId xmlns:a16="http://schemas.microsoft.com/office/drawing/2014/main" id="{1FE87880-6E67-4647-8D1A-C3DEAC43E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2526" name="Picture 2525" descr="http://www.esourcecanada.com/images/spacer.gif">
          <a:extLst>
            <a:ext uri="{FF2B5EF4-FFF2-40B4-BE49-F238E27FC236}">
              <a16:creationId xmlns:a16="http://schemas.microsoft.com/office/drawing/2014/main" id="{1114DD2A-DBBD-4E6A-BB24-8DED394BCB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2527" name="Picture 2526" descr="http://www.esourcecanada.com/images/spacer.gif">
          <a:extLst>
            <a:ext uri="{FF2B5EF4-FFF2-40B4-BE49-F238E27FC236}">
              <a16:creationId xmlns:a16="http://schemas.microsoft.com/office/drawing/2014/main" id="{036F19A9-5470-4913-BD70-F84952110B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2528" name="Picture 2527" descr="http://www.esourcecanada.com/images/spacer.gif">
          <a:extLst>
            <a:ext uri="{FF2B5EF4-FFF2-40B4-BE49-F238E27FC236}">
              <a16:creationId xmlns:a16="http://schemas.microsoft.com/office/drawing/2014/main" id="{78475E66-442E-46F5-A266-6D42EC36A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2529" name="Picture 2528" descr="http://www.esourcecanada.com/images/spacer.gif">
          <a:extLst>
            <a:ext uri="{FF2B5EF4-FFF2-40B4-BE49-F238E27FC236}">
              <a16:creationId xmlns:a16="http://schemas.microsoft.com/office/drawing/2014/main" id="{9232735F-473A-4EEB-8E15-C6102DDB8A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2530" name="Picture 2529" descr="http://www.esourcecanada.com/images/spacer.gif">
          <a:extLst>
            <a:ext uri="{FF2B5EF4-FFF2-40B4-BE49-F238E27FC236}">
              <a16:creationId xmlns:a16="http://schemas.microsoft.com/office/drawing/2014/main" id="{FA3ACE82-3290-4712-B36F-CEDC85EA96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2531" name="Picture 2530" descr="http://www.esourcecanada.com/images/spacer.gif">
          <a:extLst>
            <a:ext uri="{FF2B5EF4-FFF2-40B4-BE49-F238E27FC236}">
              <a16:creationId xmlns:a16="http://schemas.microsoft.com/office/drawing/2014/main" id="{D6349C6F-1173-477E-B949-9E8F6964C9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2532" name="Picture 2531" descr="http://www.esourcecanada.com/images/spacer.gif">
          <a:extLst>
            <a:ext uri="{FF2B5EF4-FFF2-40B4-BE49-F238E27FC236}">
              <a16:creationId xmlns:a16="http://schemas.microsoft.com/office/drawing/2014/main" id="{42DF29BA-AD51-488B-9C74-DEBD1062A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2533" name="Picture 2532" descr="http://www.esourcecanada.com/images/spacer.gif">
          <a:extLst>
            <a:ext uri="{FF2B5EF4-FFF2-40B4-BE49-F238E27FC236}">
              <a16:creationId xmlns:a16="http://schemas.microsoft.com/office/drawing/2014/main" id="{CEF37EC8-57F0-450B-A369-2A1A95CA4F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2534" name="Picture 2533" descr="http://www.esourcecanada.com/images/spacer.gif">
          <a:extLst>
            <a:ext uri="{FF2B5EF4-FFF2-40B4-BE49-F238E27FC236}">
              <a16:creationId xmlns:a16="http://schemas.microsoft.com/office/drawing/2014/main" id="{F516144C-75A7-41B3-8E49-8D61AFF3A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2535" name="Picture 2534" descr="http://www.esourcecanada.com/images/spacer.gif">
          <a:extLst>
            <a:ext uri="{FF2B5EF4-FFF2-40B4-BE49-F238E27FC236}">
              <a16:creationId xmlns:a16="http://schemas.microsoft.com/office/drawing/2014/main" id="{EF30BEA2-95DD-457E-834B-2DB52F1112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2536" name="Picture 2535" descr="http://www.esourcecanada.com/images/spacer.gif">
          <a:extLst>
            <a:ext uri="{FF2B5EF4-FFF2-40B4-BE49-F238E27FC236}">
              <a16:creationId xmlns:a16="http://schemas.microsoft.com/office/drawing/2014/main" id="{D8525443-3567-490E-9A58-98C12567DF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37" name="Picture 2536" descr="http://www.esourcecanada.com/images/spacer.gif">
          <a:extLst>
            <a:ext uri="{FF2B5EF4-FFF2-40B4-BE49-F238E27FC236}">
              <a16:creationId xmlns:a16="http://schemas.microsoft.com/office/drawing/2014/main" id="{2BBFB51C-786B-4D7A-8F2B-E1F31F9693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2538" name="Picture 2537" descr="http://www.esourcecanada.com/images/spacer.gif">
          <a:extLst>
            <a:ext uri="{FF2B5EF4-FFF2-40B4-BE49-F238E27FC236}">
              <a16:creationId xmlns:a16="http://schemas.microsoft.com/office/drawing/2014/main" id="{E19464AE-C791-437B-ADDA-6ED47D5C9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39" name="Picture 2538" descr="http://www.esourcecanada.com/images/spacer.gif">
          <a:extLst>
            <a:ext uri="{FF2B5EF4-FFF2-40B4-BE49-F238E27FC236}">
              <a16:creationId xmlns:a16="http://schemas.microsoft.com/office/drawing/2014/main" id="{6241F527-BF08-41C6-A61D-3263B8E6A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0" name="Picture 2539" descr="http://www.esourcecanada.com/images/spacer.gif">
          <a:extLst>
            <a:ext uri="{FF2B5EF4-FFF2-40B4-BE49-F238E27FC236}">
              <a16:creationId xmlns:a16="http://schemas.microsoft.com/office/drawing/2014/main" id="{E5EB7FF8-F26E-4BBB-953C-D9A667F886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1" name="Picture 2540" descr="http://www.esourcecanada.com/images/spacer.gif">
          <a:extLst>
            <a:ext uri="{FF2B5EF4-FFF2-40B4-BE49-F238E27FC236}">
              <a16:creationId xmlns:a16="http://schemas.microsoft.com/office/drawing/2014/main" id="{5BDEB874-73BA-4701-ACFD-B10B551B3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2" name="Picture 2541" descr="http://www.esourcecanada.com/images/spacer.gif">
          <a:extLst>
            <a:ext uri="{FF2B5EF4-FFF2-40B4-BE49-F238E27FC236}">
              <a16:creationId xmlns:a16="http://schemas.microsoft.com/office/drawing/2014/main" id="{62A921FF-321B-4604-997C-388459FB0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3" name="Picture 2542" descr="http://www.esourcecanada.com/images/spacer.gif">
          <a:extLst>
            <a:ext uri="{FF2B5EF4-FFF2-40B4-BE49-F238E27FC236}">
              <a16:creationId xmlns:a16="http://schemas.microsoft.com/office/drawing/2014/main" id="{06FC95BD-F4A1-49EB-8598-372DD4ACE1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4" name="Picture 2543" descr="http://www.esourcecanada.com/images/spacer.gif">
          <a:extLst>
            <a:ext uri="{FF2B5EF4-FFF2-40B4-BE49-F238E27FC236}">
              <a16:creationId xmlns:a16="http://schemas.microsoft.com/office/drawing/2014/main" id="{84F445DB-4BE0-4255-9FE9-F076CA6310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5" name="Picture 2544" descr="http://www.esourcecanada.com/images/spacer.gif">
          <a:extLst>
            <a:ext uri="{FF2B5EF4-FFF2-40B4-BE49-F238E27FC236}">
              <a16:creationId xmlns:a16="http://schemas.microsoft.com/office/drawing/2014/main" id="{1A91D00B-41A6-4EDD-B70D-21B726492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6" name="Picture 2545" descr="http://www.esourcecanada.com/images/spacer.gif">
          <a:extLst>
            <a:ext uri="{FF2B5EF4-FFF2-40B4-BE49-F238E27FC236}">
              <a16:creationId xmlns:a16="http://schemas.microsoft.com/office/drawing/2014/main" id="{160B1E5B-E150-4ABB-845E-F55762178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7" name="Picture 2546" descr="http://www.esourcecanada.com/images/spacer.gif">
          <a:extLst>
            <a:ext uri="{FF2B5EF4-FFF2-40B4-BE49-F238E27FC236}">
              <a16:creationId xmlns:a16="http://schemas.microsoft.com/office/drawing/2014/main" id="{34CDB89F-4C7A-4349-80F1-58F62FA3E5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8" name="Picture 2547" descr="http://www.esourcecanada.com/images/spacer.gif">
          <a:extLst>
            <a:ext uri="{FF2B5EF4-FFF2-40B4-BE49-F238E27FC236}">
              <a16:creationId xmlns:a16="http://schemas.microsoft.com/office/drawing/2014/main" id="{9C5022C4-A416-4B91-8683-A80A28F22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9" name="Picture 2548" descr="http://www.esourcecanada.com/images/spacer.gif">
          <a:extLst>
            <a:ext uri="{FF2B5EF4-FFF2-40B4-BE49-F238E27FC236}">
              <a16:creationId xmlns:a16="http://schemas.microsoft.com/office/drawing/2014/main" id="{E4DCF8D5-F85C-486B-B51F-A7168847D7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0" name="Picture 2549" descr="http://www.esourcecanada.com/images/spacer.gif">
          <a:extLst>
            <a:ext uri="{FF2B5EF4-FFF2-40B4-BE49-F238E27FC236}">
              <a16:creationId xmlns:a16="http://schemas.microsoft.com/office/drawing/2014/main" id="{1654F7E5-BCEF-4E8E-9E4E-39A18780EA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1" name="Picture 2550" descr="http://www.esourcecanada.com/images/spacer.gif">
          <a:extLst>
            <a:ext uri="{FF2B5EF4-FFF2-40B4-BE49-F238E27FC236}">
              <a16:creationId xmlns:a16="http://schemas.microsoft.com/office/drawing/2014/main" id="{02EE1B23-C015-4809-8B83-FB76D0B63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2" name="Picture 2551" descr="http://www.esourcecanada.com/images/spacer.gif">
          <a:extLst>
            <a:ext uri="{FF2B5EF4-FFF2-40B4-BE49-F238E27FC236}">
              <a16:creationId xmlns:a16="http://schemas.microsoft.com/office/drawing/2014/main" id="{3768D285-85DD-4013-A977-AEC30DAC32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3" name="Picture 2552" descr="http://www.esourcecanada.com/images/spacer.gif">
          <a:extLst>
            <a:ext uri="{FF2B5EF4-FFF2-40B4-BE49-F238E27FC236}">
              <a16:creationId xmlns:a16="http://schemas.microsoft.com/office/drawing/2014/main" id="{9A31EF95-24B4-42F5-8696-18FC0034AE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4" name="Picture 2553" descr="http://www.esourcecanada.com/images/spacer.gif">
          <a:extLst>
            <a:ext uri="{FF2B5EF4-FFF2-40B4-BE49-F238E27FC236}">
              <a16:creationId xmlns:a16="http://schemas.microsoft.com/office/drawing/2014/main" id="{DF26F2C8-31E6-47A0-AC8F-9E804BA153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5" name="Picture 2554" descr="http://www.esourcecanada.com/images/spacer.gif">
          <a:extLst>
            <a:ext uri="{FF2B5EF4-FFF2-40B4-BE49-F238E27FC236}">
              <a16:creationId xmlns:a16="http://schemas.microsoft.com/office/drawing/2014/main" id="{0ABF2D04-1743-4B8D-8842-FFEAA17874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6" name="Picture 2555" descr="http://www.esourcecanada.com/images/spacer.gif">
          <a:extLst>
            <a:ext uri="{FF2B5EF4-FFF2-40B4-BE49-F238E27FC236}">
              <a16:creationId xmlns:a16="http://schemas.microsoft.com/office/drawing/2014/main" id="{3336940D-11E7-4144-A440-4F898B4DA7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7" name="Picture 2556" descr="http://www.esourcecanada.com/images/spacer.gif">
          <a:extLst>
            <a:ext uri="{FF2B5EF4-FFF2-40B4-BE49-F238E27FC236}">
              <a16:creationId xmlns:a16="http://schemas.microsoft.com/office/drawing/2014/main" id="{17D1788C-E216-42B3-941E-3F8B46220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8" name="Picture 2557" descr="http://www.esourcecanada.com/images/spacer.gif">
          <a:extLst>
            <a:ext uri="{FF2B5EF4-FFF2-40B4-BE49-F238E27FC236}">
              <a16:creationId xmlns:a16="http://schemas.microsoft.com/office/drawing/2014/main" id="{50E6F8CF-46D5-4F68-AB01-36046AA94C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9" name="Picture 2558" descr="http://www.esourcecanada.com/images/spacer.gif">
          <a:extLst>
            <a:ext uri="{FF2B5EF4-FFF2-40B4-BE49-F238E27FC236}">
              <a16:creationId xmlns:a16="http://schemas.microsoft.com/office/drawing/2014/main" id="{BE731AE1-B2EF-45D3-946F-CEEA26E17C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0" name="Picture 2559" descr="http://www.esourcecanada.com/images/spacer.gif">
          <a:extLst>
            <a:ext uri="{FF2B5EF4-FFF2-40B4-BE49-F238E27FC236}">
              <a16:creationId xmlns:a16="http://schemas.microsoft.com/office/drawing/2014/main" id="{91117A1D-74F8-4077-9AC0-363A122790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1" name="Picture 2560" descr="http://www.esourcecanada.com/images/spacer.gif">
          <a:extLst>
            <a:ext uri="{FF2B5EF4-FFF2-40B4-BE49-F238E27FC236}">
              <a16:creationId xmlns:a16="http://schemas.microsoft.com/office/drawing/2014/main" id="{0CD9F81F-BDDD-41C3-8DAF-FAA25B3174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2" name="Picture 2561" descr="http://www.esourcecanada.com/images/spacer.gif">
          <a:extLst>
            <a:ext uri="{FF2B5EF4-FFF2-40B4-BE49-F238E27FC236}">
              <a16:creationId xmlns:a16="http://schemas.microsoft.com/office/drawing/2014/main" id="{D7B57301-78C3-43F8-BF9C-C9442CC423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3" name="Picture 2562" descr="http://www.esourcecanada.com/images/spacer.gif">
          <a:extLst>
            <a:ext uri="{FF2B5EF4-FFF2-40B4-BE49-F238E27FC236}">
              <a16:creationId xmlns:a16="http://schemas.microsoft.com/office/drawing/2014/main" id="{E034426C-46E4-4499-90EC-31C72E5345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4" name="Picture 2563" descr="http://www.esourcecanada.com/images/spacer.gif">
          <a:extLst>
            <a:ext uri="{FF2B5EF4-FFF2-40B4-BE49-F238E27FC236}">
              <a16:creationId xmlns:a16="http://schemas.microsoft.com/office/drawing/2014/main" id="{D5AB7DFE-8534-4684-8359-477F33EE8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5" name="Picture 2564" descr="http://www.esourcecanada.com/images/spacer.gif">
          <a:extLst>
            <a:ext uri="{FF2B5EF4-FFF2-40B4-BE49-F238E27FC236}">
              <a16:creationId xmlns:a16="http://schemas.microsoft.com/office/drawing/2014/main" id="{0399E6FD-9C09-4103-8B1C-C84F7B9967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6" name="Picture 2565" descr="http://www.esourcecanada.com/images/spacer.gif">
          <a:extLst>
            <a:ext uri="{FF2B5EF4-FFF2-40B4-BE49-F238E27FC236}">
              <a16:creationId xmlns:a16="http://schemas.microsoft.com/office/drawing/2014/main" id="{B8F3DCAE-26C0-425C-8AA4-944B1F1A9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7" name="Picture 2566" descr="http://www.esourcecanada.com/images/spacer.gif">
          <a:extLst>
            <a:ext uri="{FF2B5EF4-FFF2-40B4-BE49-F238E27FC236}">
              <a16:creationId xmlns:a16="http://schemas.microsoft.com/office/drawing/2014/main" id="{8058ACCA-6C06-4B1B-9A9B-CC0E2D9EC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8" name="Picture 2567" descr="http://www.esourcecanada.com/images/spacer.gif">
          <a:extLst>
            <a:ext uri="{FF2B5EF4-FFF2-40B4-BE49-F238E27FC236}">
              <a16:creationId xmlns:a16="http://schemas.microsoft.com/office/drawing/2014/main" id="{0A11154C-659C-40C9-8087-87DEFC65A5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9" name="Picture 2568" descr="http://www.esourcecanada.com/images/spacer.gif">
          <a:extLst>
            <a:ext uri="{FF2B5EF4-FFF2-40B4-BE49-F238E27FC236}">
              <a16:creationId xmlns:a16="http://schemas.microsoft.com/office/drawing/2014/main" id="{F8D0B4D4-46F8-4427-BBE3-5B6544025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0" name="Picture 2569" descr="http://www.esourcecanada.com/images/spacer.gif">
          <a:extLst>
            <a:ext uri="{FF2B5EF4-FFF2-40B4-BE49-F238E27FC236}">
              <a16:creationId xmlns:a16="http://schemas.microsoft.com/office/drawing/2014/main" id="{82475E1A-375D-4E03-8B43-0BE1CB1612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1" name="Picture 2570" descr="http://www.esourcecanada.com/images/spacer.gif">
          <a:extLst>
            <a:ext uri="{FF2B5EF4-FFF2-40B4-BE49-F238E27FC236}">
              <a16:creationId xmlns:a16="http://schemas.microsoft.com/office/drawing/2014/main" id="{5A9A5C18-7FCF-4EBF-A3DF-3D09FD9C4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2" name="Picture 2571" descr="http://www.esourcecanada.com/images/spacer.gif">
          <a:extLst>
            <a:ext uri="{FF2B5EF4-FFF2-40B4-BE49-F238E27FC236}">
              <a16:creationId xmlns:a16="http://schemas.microsoft.com/office/drawing/2014/main" id="{0605A5F1-1499-4AF5-AD94-4C59836C3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3" name="Picture 2572" descr="http://www.esourcecanada.com/images/spacer.gif">
          <a:extLst>
            <a:ext uri="{FF2B5EF4-FFF2-40B4-BE49-F238E27FC236}">
              <a16:creationId xmlns:a16="http://schemas.microsoft.com/office/drawing/2014/main" id="{4A090DFB-9A53-4AFC-BD32-334F6322F8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4" name="Picture 2573" descr="http://www.esourcecanada.com/images/spacer.gif">
          <a:extLst>
            <a:ext uri="{FF2B5EF4-FFF2-40B4-BE49-F238E27FC236}">
              <a16:creationId xmlns:a16="http://schemas.microsoft.com/office/drawing/2014/main" id="{F53920E3-4D0F-4311-8542-D96C917694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5" name="Picture 2574" descr="http://www.esourcecanada.com/images/spacer.gif">
          <a:extLst>
            <a:ext uri="{FF2B5EF4-FFF2-40B4-BE49-F238E27FC236}">
              <a16:creationId xmlns:a16="http://schemas.microsoft.com/office/drawing/2014/main" id="{C6CC12B0-E13E-48ED-BD86-EBBB6DDC97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6" name="Picture 2575" descr="http://www.esourcecanada.com/images/spacer.gif">
          <a:extLst>
            <a:ext uri="{FF2B5EF4-FFF2-40B4-BE49-F238E27FC236}">
              <a16:creationId xmlns:a16="http://schemas.microsoft.com/office/drawing/2014/main" id="{07A55A6D-6210-461B-822A-CCC1EFC62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7" name="Picture 2576" descr="http://www.esourcecanada.com/images/spacer.gif">
          <a:extLst>
            <a:ext uri="{FF2B5EF4-FFF2-40B4-BE49-F238E27FC236}">
              <a16:creationId xmlns:a16="http://schemas.microsoft.com/office/drawing/2014/main" id="{5F730373-6075-4833-9D9F-61286E3C51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8" name="Picture 2577" descr="http://www.esourcecanada.com/images/spacer.gif">
          <a:extLst>
            <a:ext uri="{FF2B5EF4-FFF2-40B4-BE49-F238E27FC236}">
              <a16:creationId xmlns:a16="http://schemas.microsoft.com/office/drawing/2014/main" id="{7C2EF40B-0DF4-4924-AE6C-2E6C312EA8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9" name="Picture 2578" descr="http://www.esourcecanada.com/images/spacer.gif">
          <a:extLst>
            <a:ext uri="{FF2B5EF4-FFF2-40B4-BE49-F238E27FC236}">
              <a16:creationId xmlns:a16="http://schemas.microsoft.com/office/drawing/2014/main" id="{A0CC3B09-F8E6-4404-9DC4-F6F5377AF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580" name="Picture 2579" descr="http://www.esourcecanada.com/images/spacer.gif">
          <a:extLst>
            <a:ext uri="{FF2B5EF4-FFF2-40B4-BE49-F238E27FC236}">
              <a16:creationId xmlns:a16="http://schemas.microsoft.com/office/drawing/2014/main" id="{61F7A0B5-8B81-41FE-BA16-76A961D816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581" name="Picture 2580" descr="http://www.esourcecanada.com/images/spacer.gif">
          <a:extLst>
            <a:ext uri="{FF2B5EF4-FFF2-40B4-BE49-F238E27FC236}">
              <a16:creationId xmlns:a16="http://schemas.microsoft.com/office/drawing/2014/main" id="{60F48534-F2FA-43CB-8094-F6AA3481FD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2582" name="Picture 2581" descr="http://www.esourcecanada.com/images/spacer.gif">
          <a:extLst>
            <a:ext uri="{FF2B5EF4-FFF2-40B4-BE49-F238E27FC236}">
              <a16:creationId xmlns:a16="http://schemas.microsoft.com/office/drawing/2014/main" id="{E56D1AB0-316B-4F23-A1D8-8F3E81970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583" name="Picture 2582" descr="http://www.esourcecanada.com/images/spacer.gif">
          <a:extLst>
            <a:ext uri="{FF2B5EF4-FFF2-40B4-BE49-F238E27FC236}">
              <a16:creationId xmlns:a16="http://schemas.microsoft.com/office/drawing/2014/main" id="{337189E8-9841-4442-BA58-7CAAE8F5DB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2584" name="Picture 2583" descr="http://www.esourcecanada.com/images/spacer.gif">
          <a:extLst>
            <a:ext uri="{FF2B5EF4-FFF2-40B4-BE49-F238E27FC236}">
              <a16:creationId xmlns:a16="http://schemas.microsoft.com/office/drawing/2014/main" id="{D665C022-A7CF-4CBF-9175-90172302BD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585" name="Picture 2584" descr="http://www.esourcecanada.com/images/spacer.gif">
          <a:extLst>
            <a:ext uri="{FF2B5EF4-FFF2-40B4-BE49-F238E27FC236}">
              <a16:creationId xmlns:a16="http://schemas.microsoft.com/office/drawing/2014/main" id="{C7D418C2-D9B4-4258-97DC-60E31140F9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586" name="Picture 2585" descr="http://www.esourcecanada.com/images/spacer.gif">
          <a:extLst>
            <a:ext uri="{FF2B5EF4-FFF2-40B4-BE49-F238E27FC236}">
              <a16:creationId xmlns:a16="http://schemas.microsoft.com/office/drawing/2014/main" id="{6D33AA93-0EA1-4DBE-A5F7-F2D6EB2C13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2587" name="Picture 2586" descr="http://www.esourcecanada.com/images/spacer.gif">
          <a:extLst>
            <a:ext uri="{FF2B5EF4-FFF2-40B4-BE49-F238E27FC236}">
              <a16:creationId xmlns:a16="http://schemas.microsoft.com/office/drawing/2014/main" id="{14C19C4A-F46B-4D0E-8F19-A1BB4DF4F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588" name="Picture 2587" descr="http://www.esourcecanada.com/images/spacer.gif">
          <a:extLst>
            <a:ext uri="{FF2B5EF4-FFF2-40B4-BE49-F238E27FC236}">
              <a16:creationId xmlns:a16="http://schemas.microsoft.com/office/drawing/2014/main" id="{E956D5F6-2F6D-4F01-972D-977883F0D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2589" name="Picture 2588" descr="http://www.esourcecanada.com/images/spacer.gif">
          <a:extLst>
            <a:ext uri="{FF2B5EF4-FFF2-40B4-BE49-F238E27FC236}">
              <a16:creationId xmlns:a16="http://schemas.microsoft.com/office/drawing/2014/main" id="{8D95D1EB-EEBB-4A59-BFFA-224CE7E2AE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2590" name="Picture 2589" descr="http://www.esourcecanada.com/images/spacer.gif">
          <a:extLst>
            <a:ext uri="{FF2B5EF4-FFF2-40B4-BE49-F238E27FC236}">
              <a16:creationId xmlns:a16="http://schemas.microsoft.com/office/drawing/2014/main" id="{3D7F84BB-FA6C-48C5-955B-A92E9CEB6F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1" name="Picture 2590" descr="http://www.esourcecanada.com/images/spacer.gif">
          <a:extLst>
            <a:ext uri="{FF2B5EF4-FFF2-40B4-BE49-F238E27FC236}">
              <a16:creationId xmlns:a16="http://schemas.microsoft.com/office/drawing/2014/main" id="{97A32D53-5F39-4593-96FC-3BE629B8E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2592" name="Picture 2591" descr="http://www.esourcecanada.com/images/spacer.gif">
          <a:extLst>
            <a:ext uri="{FF2B5EF4-FFF2-40B4-BE49-F238E27FC236}">
              <a16:creationId xmlns:a16="http://schemas.microsoft.com/office/drawing/2014/main" id="{35276CA9-F73E-4E4D-883B-2C59DA33F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3" name="Picture 2592" descr="http://www.esourcecanada.com/images/spacer.gif">
          <a:extLst>
            <a:ext uri="{FF2B5EF4-FFF2-40B4-BE49-F238E27FC236}">
              <a16:creationId xmlns:a16="http://schemas.microsoft.com/office/drawing/2014/main" id="{98520493-4D18-40E6-8AAA-5395D23E0B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4" name="Picture 2593" descr="http://www.esourcecanada.com/images/spacer.gif">
          <a:extLst>
            <a:ext uri="{FF2B5EF4-FFF2-40B4-BE49-F238E27FC236}">
              <a16:creationId xmlns:a16="http://schemas.microsoft.com/office/drawing/2014/main" id="{F0569E98-E43B-4676-9C8E-BAC4D0DB2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5" name="Picture 2594" descr="http://www.esourcecanada.com/images/spacer.gif">
          <a:extLst>
            <a:ext uri="{FF2B5EF4-FFF2-40B4-BE49-F238E27FC236}">
              <a16:creationId xmlns:a16="http://schemas.microsoft.com/office/drawing/2014/main" id="{0C71CC96-BB6D-4635-AB81-D01A4A657C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6" name="Picture 2595" descr="http://www.esourcecanada.com/images/spacer.gif">
          <a:extLst>
            <a:ext uri="{FF2B5EF4-FFF2-40B4-BE49-F238E27FC236}">
              <a16:creationId xmlns:a16="http://schemas.microsoft.com/office/drawing/2014/main" id="{E11B0D79-7A07-4DCB-9570-EA1CA2B93B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7" name="Picture 2596" descr="http://www.esourcecanada.com/images/spacer.gif">
          <a:extLst>
            <a:ext uri="{FF2B5EF4-FFF2-40B4-BE49-F238E27FC236}">
              <a16:creationId xmlns:a16="http://schemas.microsoft.com/office/drawing/2014/main" id="{77379BE9-3F86-4E24-B980-D40B9E9D95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8" name="Picture 2597" descr="http://www.esourcecanada.com/images/spacer.gif">
          <a:extLst>
            <a:ext uri="{FF2B5EF4-FFF2-40B4-BE49-F238E27FC236}">
              <a16:creationId xmlns:a16="http://schemas.microsoft.com/office/drawing/2014/main" id="{D954D210-8095-42AB-9883-AD962AD0E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9" name="Picture 2598" descr="http://www.esourcecanada.com/images/spacer.gif">
          <a:extLst>
            <a:ext uri="{FF2B5EF4-FFF2-40B4-BE49-F238E27FC236}">
              <a16:creationId xmlns:a16="http://schemas.microsoft.com/office/drawing/2014/main" id="{9F8BC817-6878-44CF-8F36-3533291F9B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0" name="Picture 2599" descr="http://www.esourcecanada.com/images/spacer.gif">
          <a:extLst>
            <a:ext uri="{FF2B5EF4-FFF2-40B4-BE49-F238E27FC236}">
              <a16:creationId xmlns:a16="http://schemas.microsoft.com/office/drawing/2014/main" id="{E528D0C4-268B-4606-B0A0-F9EA778AAF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1" name="Picture 2600" descr="http://www.esourcecanada.com/images/spacer.gif">
          <a:extLst>
            <a:ext uri="{FF2B5EF4-FFF2-40B4-BE49-F238E27FC236}">
              <a16:creationId xmlns:a16="http://schemas.microsoft.com/office/drawing/2014/main" id="{25D8D0A7-3024-4E1D-882F-3BEA938F7A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2" name="Picture 2601" descr="http://www.esourcecanada.com/images/spacer.gif">
          <a:extLst>
            <a:ext uri="{FF2B5EF4-FFF2-40B4-BE49-F238E27FC236}">
              <a16:creationId xmlns:a16="http://schemas.microsoft.com/office/drawing/2014/main" id="{7046DAD2-F32D-49AA-88B3-08430D9D8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3" name="Picture 2602" descr="http://www.esourcecanada.com/images/spacer.gif">
          <a:extLst>
            <a:ext uri="{FF2B5EF4-FFF2-40B4-BE49-F238E27FC236}">
              <a16:creationId xmlns:a16="http://schemas.microsoft.com/office/drawing/2014/main" id="{5E9B873A-114D-46D7-BA2A-9F250CD45D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4" name="Picture 2603" descr="http://www.esourcecanada.com/images/spacer.gif">
          <a:extLst>
            <a:ext uri="{FF2B5EF4-FFF2-40B4-BE49-F238E27FC236}">
              <a16:creationId xmlns:a16="http://schemas.microsoft.com/office/drawing/2014/main" id="{D658E891-995D-4529-99F5-17C46791F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5" name="Picture 2604" descr="http://www.esourcecanada.com/images/spacer.gif">
          <a:extLst>
            <a:ext uri="{FF2B5EF4-FFF2-40B4-BE49-F238E27FC236}">
              <a16:creationId xmlns:a16="http://schemas.microsoft.com/office/drawing/2014/main" id="{BF4682D7-D220-4247-8065-032AE1A04F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6" name="Picture 2605" descr="http://www.esourcecanada.com/images/spacer.gif">
          <a:extLst>
            <a:ext uri="{FF2B5EF4-FFF2-40B4-BE49-F238E27FC236}">
              <a16:creationId xmlns:a16="http://schemas.microsoft.com/office/drawing/2014/main" id="{6BCA0695-C609-4A52-BD1E-EE106BE6F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7" name="Picture 2606" descr="http://www.esourcecanada.com/images/spacer.gif">
          <a:extLst>
            <a:ext uri="{FF2B5EF4-FFF2-40B4-BE49-F238E27FC236}">
              <a16:creationId xmlns:a16="http://schemas.microsoft.com/office/drawing/2014/main" id="{4D3F9CA5-CE70-49F6-AE80-C952B12A4F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8" name="Picture 2607" descr="http://www.esourcecanada.com/images/spacer.gif">
          <a:extLst>
            <a:ext uri="{FF2B5EF4-FFF2-40B4-BE49-F238E27FC236}">
              <a16:creationId xmlns:a16="http://schemas.microsoft.com/office/drawing/2014/main" id="{C9257C19-17A1-4238-9FE7-8A6CF360E2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9" name="Picture 2608" descr="http://www.esourcecanada.com/images/spacer.gif">
          <a:extLst>
            <a:ext uri="{FF2B5EF4-FFF2-40B4-BE49-F238E27FC236}">
              <a16:creationId xmlns:a16="http://schemas.microsoft.com/office/drawing/2014/main" id="{E63E7C6F-8A6A-457A-B5D0-B8F8BFF92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0" name="Picture 2609" descr="http://www.esourcecanada.com/images/spacer.gif">
          <a:extLst>
            <a:ext uri="{FF2B5EF4-FFF2-40B4-BE49-F238E27FC236}">
              <a16:creationId xmlns:a16="http://schemas.microsoft.com/office/drawing/2014/main" id="{9E0A315F-8BC3-4F88-BD5C-D5046EBEC5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1" name="Picture 2610" descr="http://www.esourcecanada.com/images/spacer.gif">
          <a:extLst>
            <a:ext uri="{FF2B5EF4-FFF2-40B4-BE49-F238E27FC236}">
              <a16:creationId xmlns:a16="http://schemas.microsoft.com/office/drawing/2014/main" id="{3D73C4A8-4442-459B-A253-3DC08CCC7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2" name="Picture 2611" descr="http://www.esourcecanada.com/images/spacer.gif">
          <a:extLst>
            <a:ext uri="{FF2B5EF4-FFF2-40B4-BE49-F238E27FC236}">
              <a16:creationId xmlns:a16="http://schemas.microsoft.com/office/drawing/2014/main" id="{E5355868-591F-493A-AC8D-5F38EC5A2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3" name="Picture 2612" descr="http://www.esourcecanada.com/images/spacer.gif">
          <a:extLst>
            <a:ext uri="{FF2B5EF4-FFF2-40B4-BE49-F238E27FC236}">
              <a16:creationId xmlns:a16="http://schemas.microsoft.com/office/drawing/2014/main" id="{1ED669A8-8F09-412E-A5C6-6ACAD24123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4" name="Picture 2613" descr="http://www.esourcecanada.com/images/spacer.gif">
          <a:extLst>
            <a:ext uri="{FF2B5EF4-FFF2-40B4-BE49-F238E27FC236}">
              <a16:creationId xmlns:a16="http://schemas.microsoft.com/office/drawing/2014/main" id="{FB7C1A3F-74AF-42A9-AF7D-0A109D8C1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5" name="Picture 2614" descr="http://www.esourcecanada.com/images/spacer.gif">
          <a:extLst>
            <a:ext uri="{FF2B5EF4-FFF2-40B4-BE49-F238E27FC236}">
              <a16:creationId xmlns:a16="http://schemas.microsoft.com/office/drawing/2014/main" id="{145AEE39-B362-4807-802F-13266B03B9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6" name="Picture 2615" descr="http://www.esourcecanada.com/images/spacer.gif">
          <a:extLst>
            <a:ext uri="{FF2B5EF4-FFF2-40B4-BE49-F238E27FC236}">
              <a16:creationId xmlns:a16="http://schemas.microsoft.com/office/drawing/2014/main" id="{26EDA294-26FA-4774-8521-3C5FC13CA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7" name="Picture 2616" descr="http://www.esourcecanada.com/images/spacer.gif">
          <a:extLst>
            <a:ext uri="{FF2B5EF4-FFF2-40B4-BE49-F238E27FC236}">
              <a16:creationId xmlns:a16="http://schemas.microsoft.com/office/drawing/2014/main" id="{4E53BC1B-0C74-4176-967D-320D11FA4A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8" name="Picture 2617" descr="http://www.esourcecanada.com/images/spacer.gif">
          <a:extLst>
            <a:ext uri="{FF2B5EF4-FFF2-40B4-BE49-F238E27FC236}">
              <a16:creationId xmlns:a16="http://schemas.microsoft.com/office/drawing/2014/main" id="{2A266DBA-3C84-40C4-81A0-C8D5A732E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9" name="Picture 2618" descr="http://www.esourcecanada.com/images/spacer.gif">
          <a:extLst>
            <a:ext uri="{FF2B5EF4-FFF2-40B4-BE49-F238E27FC236}">
              <a16:creationId xmlns:a16="http://schemas.microsoft.com/office/drawing/2014/main" id="{D00410C1-A276-40F5-AC82-1F71BF36FB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0" name="Picture 2619" descr="http://www.esourcecanada.com/images/spacer.gif">
          <a:extLst>
            <a:ext uri="{FF2B5EF4-FFF2-40B4-BE49-F238E27FC236}">
              <a16:creationId xmlns:a16="http://schemas.microsoft.com/office/drawing/2014/main" id="{9F21C796-F780-471E-BC92-E7F96A595F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1" name="Picture 2620" descr="http://www.esourcecanada.com/images/spacer.gif">
          <a:extLst>
            <a:ext uri="{FF2B5EF4-FFF2-40B4-BE49-F238E27FC236}">
              <a16:creationId xmlns:a16="http://schemas.microsoft.com/office/drawing/2014/main" id="{A987055A-DD4A-4DBE-8CFB-EAC0C333FF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2" name="Picture 2621" descr="http://www.esourcecanada.com/images/spacer.gif">
          <a:extLst>
            <a:ext uri="{FF2B5EF4-FFF2-40B4-BE49-F238E27FC236}">
              <a16:creationId xmlns:a16="http://schemas.microsoft.com/office/drawing/2014/main" id="{78E7E57E-425A-4203-9E58-5A41B24B5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3" name="Picture 2622" descr="http://www.esourcecanada.com/images/spacer.gif">
          <a:extLst>
            <a:ext uri="{FF2B5EF4-FFF2-40B4-BE49-F238E27FC236}">
              <a16:creationId xmlns:a16="http://schemas.microsoft.com/office/drawing/2014/main" id="{AA9A6C32-FCBD-405C-BEFB-7C3EF98772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4" name="Picture 2623" descr="http://www.esourcecanada.com/images/spacer.gif">
          <a:extLst>
            <a:ext uri="{FF2B5EF4-FFF2-40B4-BE49-F238E27FC236}">
              <a16:creationId xmlns:a16="http://schemas.microsoft.com/office/drawing/2014/main" id="{BDCFC668-9028-479B-A18C-C8D1E5AE30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5" name="Picture 2624" descr="http://www.esourcecanada.com/images/spacer.gif">
          <a:extLst>
            <a:ext uri="{FF2B5EF4-FFF2-40B4-BE49-F238E27FC236}">
              <a16:creationId xmlns:a16="http://schemas.microsoft.com/office/drawing/2014/main" id="{37968836-FEF4-4978-B7CD-1BEF3340A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6" name="Picture 2625" descr="http://www.esourcecanada.com/images/spacer.gif">
          <a:extLst>
            <a:ext uri="{FF2B5EF4-FFF2-40B4-BE49-F238E27FC236}">
              <a16:creationId xmlns:a16="http://schemas.microsoft.com/office/drawing/2014/main" id="{3732D63B-EC3D-46BA-B43D-0C312A0F69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7" name="Picture 2626" descr="http://www.esourcecanada.com/images/spacer.gif">
          <a:extLst>
            <a:ext uri="{FF2B5EF4-FFF2-40B4-BE49-F238E27FC236}">
              <a16:creationId xmlns:a16="http://schemas.microsoft.com/office/drawing/2014/main" id="{B509AE91-AE83-4789-A529-C1CA48EF3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8" name="Picture 2627" descr="http://www.esourcecanada.com/images/spacer.gif">
          <a:extLst>
            <a:ext uri="{FF2B5EF4-FFF2-40B4-BE49-F238E27FC236}">
              <a16:creationId xmlns:a16="http://schemas.microsoft.com/office/drawing/2014/main" id="{9BD72CB0-79BC-4FFC-B91C-F04D48362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9" name="Picture 2628" descr="http://www.esourcecanada.com/images/spacer.gif">
          <a:extLst>
            <a:ext uri="{FF2B5EF4-FFF2-40B4-BE49-F238E27FC236}">
              <a16:creationId xmlns:a16="http://schemas.microsoft.com/office/drawing/2014/main" id="{70ABC828-6E7B-4564-A141-6C01C064A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30" name="Picture 2629" descr="http://www.esourcecanada.com/images/spacer.gif">
          <a:extLst>
            <a:ext uri="{FF2B5EF4-FFF2-40B4-BE49-F238E27FC236}">
              <a16:creationId xmlns:a16="http://schemas.microsoft.com/office/drawing/2014/main" id="{472C70A6-AD44-4DC2-9D08-585F3E487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31" name="Picture 2630" descr="http://www.esourcecanada.com/images/spacer.gif">
          <a:extLst>
            <a:ext uri="{FF2B5EF4-FFF2-40B4-BE49-F238E27FC236}">
              <a16:creationId xmlns:a16="http://schemas.microsoft.com/office/drawing/2014/main" id="{2C9F176D-1A4C-49DF-9835-5EE57383CB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32" name="Picture 2631" descr="http://www.esourcecanada.com/images/spacer.gif">
          <a:extLst>
            <a:ext uri="{FF2B5EF4-FFF2-40B4-BE49-F238E27FC236}">
              <a16:creationId xmlns:a16="http://schemas.microsoft.com/office/drawing/2014/main" id="{55B9980C-2954-444F-9F3E-68DAF04C62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33" name="Picture 2632" descr="http://www.esourcecanada.com/images/spacer.gif">
          <a:extLst>
            <a:ext uri="{FF2B5EF4-FFF2-40B4-BE49-F238E27FC236}">
              <a16:creationId xmlns:a16="http://schemas.microsoft.com/office/drawing/2014/main" id="{720A6C75-7DCA-43CE-BE3B-A136BB7A66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2634" name="Picture 2633" descr="http://www.esourcecanada.com/images/spacer.gif">
          <a:extLst>
            <a:ext uri="{FF2B5EF4-FFF2-40B4-BE49-F238E27FC236}">
              <a16:creationId xmlns:a16="http://schemas.microsoft.com/office/drawing/2014/main" id="{5D742AA8-41FC-4465-AD07-429A99CC4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2635" name="Picture 2634" descr="http://www.esourcecanada.com/images/spacer.gif">
          <a:extLst>
            <a:ext uri="{FF2B5EF4-FFF2-40B4-BE49-F238E27FC236}">
              <a16:creationId xmlns:a16="http://schemas.microsoft.com/office/drawing/2014/main" id="{3273EB55-BC3F-4538-967B-3E2491050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2636" name="Picture 2635" descr="http://www.esourcecanada.com/images/spacer.gif">
          <a:extLst>
            <a:ext uri="{FF2B5EF4-FFF2-40B4-BE49-F238E27FC236}">
              <a16:creationId xmlns:a16="http://schemas.microsoft.com/office/drawing/2014/main" id="{ED615AAE-0A88-4740-8061-8406B15483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2637" name="Picture 2636" descr="http://www.esourcecanada.com/images/spacer.gif">
          <a:extLst>
            <a:ext uri="{FF2B5EF4-FFF2-40B4-BE49-F238E27FC236}">
              <a16:creationId xmlns:a16="http://schemas.microsoft.com/office/drawing/2014/main" id="{E189FEA7-7811-4264-AAF3-FF4D2636F5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2638" name="Picture 2637" descr="http://www.esourcecanada.com/images/spacer.gif">
          <a:extLst>
            <a:ext uri="{FF2B5EF4-FFF2-40B4-BE49-F238E27FC236}">
              <a16:creationId xmlns:a16="http://schemas.microsoft.com/office/drawing/2014/main" id="{27504658-E88D-4457-8870-FD41A1D620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2639" name="Picture 2638" descr="http://www.esourcecanada.com/images/spacer.gif">
          <a:extLst>
            <a:ext uri="{FF2B5EF4-FFF2-40B4-BE49-F238E27FC236}">
              <a16:creationId xmlns:a16="http://schemas.microsoft.com/office/drawing/2014/main" id="{CD575B9E-308D-46CC-BE38-1658E8C85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2640" name="Picture 2639" descr="http://www.esourcecanada.com/images/spacer.gif">
          <a:extLst>
            <a:ext uri="{FF2B5EF4-FFF2-40B4-BE49-F238E27FC236}">
              <a16:creationId xmlns:a16="http://schemas.microsoft.com/office/drawing/2014/main" id="{70985EE7-10AF-447D-8DB4-303C6036E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2641" name="Picture 2640" descr="http://www.esourcecanada.com/images/spacer.gif">
          <a:extLst>
            <a:ext uri="{FF2B5EF4-FFF2-40B4-BE49-F238E27FC236}">
              <a16:creationId xmlns:a16="http://schemas.microsoft.com/office/drawing/2014/main" id="{331BF511-7213-440D-ABB6-69BB5AA8F2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2642" name="Picture 2641" descr="http://www.esourcecanada.com/images/spacer.gif">
          <a:extLst>
            <a:ext uri="{FF2B5EF4-FFF2-40B4-BE49-F238E27FC236}">
              <a16:creationId xmlns:a16="http://schemas.microsoft.com/office/drawing/2014/main" id="{9FF6D512-E6BF-4AE7-8F9B-167FA8DF1F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2643" name="Picture 2642" descr="http://www.esourcecanada.com/images/spacer.gif">
          <a:extLst>
            <a:ext uri="{FF2B5EF4-FFF2-40B4-BE49-F238E27FC236}">
              <a16:creationId xmlns:a16="http://schemas.microsoft.com/office/drawing/2014/main" id="{34E343C3-275F-441E-884F-2E16F3BFB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2644" name="Picture 2643" descr="http://www.esourcecanada.com/images/spacer.gif">
          <a:extLst>
            <a:ext uri="{FF2B5EF4-FFF2-40B4-BE49-F238E27FC236}">
              <a16:creationId xmlns:a16="http://schemas.microsoft.com/office/drawing/2014/main" id="{23556A28-809B-489D-8730-F2FB8E0459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45" name="Picture 2644" descr="http://www.esourcecanada.com/images/spacer.gif">
          <a:extLst>
            <a:ext uri="{FF2B5EF4-FFF2-40B4-BE49-F238E27FC236}">
              <a16:creationId xmlns:a16="http://schemas.microsoft.com/office/drawing/2014/main" id="{95EB90F6-EE41-4638-9DA7-050E1F64E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2646" name="Picture 2645" descr="http://www.esourcecanada.com/images/spacer.gif">
          <a:extLst>
            <a:ext uri="{FF2B5EF4-FFF2-40B4-BE49-F238E27FC236}">
              <a16:creationId xmlns:a16="http://schemas.microsoft.com/office/drawing/2014/main" id="{CB31C760-36CF-44F4-B2CC-83954BF19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47" name="Picture 2646" descr="http://www.esourcecanada.com/images/spacer.gif">
          <a:extLst>
            <a:ext uri="{FF2B5EF4-FFF2-40B4-BE49-F238E27FC236}">
              <a16:creationId xmlns:a16="http://schemas.microsoft.com/office/drawing/2014/main" id="{AC493447-B2C4-4F6E-9164-6F279DDE2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48" name="Picture 2647" descr="http://www.esourcecanada.com/images/spacer.gif">
          <a:extLst>
            <a:ext uri="{FF2B5EF4-FFF2-40B4-BE49-F238E27FC236}">
              <a16:creationId xmlns:a16="http://schemas.microsoft.com/office/drawing/2014/main" id="{71D97631-3539-4460-911D-9F052FD2F4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49" name="Picture 2648" descr="http://www.esourcecanada.com/images/spacer.gif">
          <a:extLst>
            <a:ext uri="{FF2B5EF4-FFF2-40B4-BE49-F238E27FC236}">
              <a16:creationId xmlns:a16="http://schemas.microsoft.com/office/drawing/2014/main" id="{82D54EB1-1F27-414F-9CD2-F4C4EC62A0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0" name="Picture 2649" descr="http://www.esourcecanada.com/images/spacer.gif">
          <a:extLst>
            <a:ext uri="{FF2B5EF4-FFF2-40B4-BE49-F238E27FC236}">
              <a16:creationId xmlns:a16="http://schemas.microsoft.com/office/drawing/2014/main" id="{37AC16D7-2865-4D47-A7B2-62C071BA8B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1" name="Picture 2650" descr="http://www.esourcecanada.com/images/spacer.gif">
          <a:extLst>
            <a:ext uri="{FF2B5EF4-FFF2-40B4-BE49-F238E27FC236}">
              <a16:creationId xmlns:a16="http://schemas.microsoft.com/office/drawing/2014/main" id="{E8F0B005-7C47-468F-BAD8-60C477ACEE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2" name="Picture 2651" descr="http://www.esourcecanada.com/images/spacer.gif">
          <a:extLst>
            <a:ext uri="{FF2B5EF4-FFF2-40B4-BE49-F238E27FC236}">
              <a16:creationId xmlns:a16="http://schemas.microsoft.com/office/drawing/2014/main" id="{DF94B282-D58B-4B7F-BCAB-327A1B4915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3" name="Picture 2652" descr="http://www.esourcecanada.com/images/spacer.gif">
          <a:extLst>
            <a:ext uri="{FF2B5EF4-FFF2-40B4-BE49-F238E27FC236}">
              <a16:creationId xmlns:a16="http://schemas.microsoft.com/office/drawing/2014/main" id="{F5ED303F-4C1A-4FF2-AA0C-0EF80EC752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4" name="Picture 2653" descr="http://www.esourcecanada.com/images/spacer.gif">
          <a:extLst>
            <a:ext uri="{FF2B5EF4-FFF2-40B4-BE49-F238E27FC236}">
              <a16:creationId xmlns:a16="http://schemas.microsoft.com/office/drawing/2014/main" id="{22C8C6E7-92C3-43BD-930A-B5CB92D36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5" name="Picture 2654" descr="http://www.esourcecanada.com/images/spacer.gif">
          <a:extLst>
            <a:ext uri="{FF2B5EF4-FFF2-40B4-BE49-F238E27FC236}">
              <a16:creationId xmlns:a16="http://schemas.microsoft.com/office/drawing/2014/main" id="{C3F66ADE-50F0-41DF-B2E3-E35B08C26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6" name="Picture 2655" descr="http://www.esourcecanada.com/images/spacer.gif">
          <a:extLst>
            <a:ext uri="{FF2B5EF4-FFF2-40B4-BE49-F238E27FC236}">
              <a16:creationId xmlns:a16="http://schemas.microsoft.com/office/drawing/2014/main" id="{B1DA2FF9-63B5-4AB4-8F2B-8AFA97DEF8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7" name="Picture 2656" descr="http://www.esourcecanada.com/images/spacer.gif">
          <a:extLst>
            <a:ext uri="{FF2B5EF4-FFF2-40B4-BE49-F238E27FC236}">
              <a16:creationId xmlns:a16="http://schemas.microsoft.com/office/drawing/2014/main" id="{33534974-E492-4E02-8F29-2F388492C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8" name="Picture 2657" descr="http://www.esourcecanada.com/images/spacer.gif">
          <a:extLst>
            <a:ext uri="{FF2B5EF4-FFF2-40B4-BE49-F238E27FC236}">
              <a16:creationId xmlns:a16="http://schemas.microsoft.com/office/drawing/2014/main" id="{251E6230-8864-49B6-BEAF-309F28B08A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9" name="Picture 2658" descr="http://www.esourcecanada.com/images/spacer.gif">
          <a:extLst>
            <a:ext uri="{FF2B5EF4-FFF2-40B4-BE49-F238E27FC236}">
              <a16:creationId xmlns:a16="http://schemas.microsoft.com/office/drawing/2014/main" id="{F2052FA6-980A-4E0C-B861-B56F15097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0" name="Picture 2659" descr="http://www.esourcecanada.com/images/spacer.gif">
          <a:extLst>
            <a:ext uri="{FF2B5EF4-FFF2-40B4-BE49-F238E27FC236}">
              <a16:creationId xmlns:a16="http://schemas.microsoft.com/office/drawing/2014/main" id="{B342D153-E5BC-4243-9F53-346E61997B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1" name="Picture 2660" descr="http://www.esourcecanada.com/images/spacer.gif">
          <a:extLst>
            <a:ext uri="{FF2B5EF4-FFF2-40B4-BE49-F238E27FC236}">
              <a16:creationId xmlns:a16="http://schemas.microsoft.com/office/drawing/2014/main" id="{1F7B59FD-6B22-44D2-B0E7-321C4A99EB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2" name="Picture 2661" descr="http://www.esourcecanada.com/images/spacer.gif">
          <a:extLst>
            <a:ext uri="{FF2B5EF4-FFF2-40B4-BE49-F238E27FC236}">
              <a16:creationId xmlns:a16="http://schemas.microsoft.com/office/drawing/2014/main" id="{2B60D792-0AB8-44E8-A541-BB461A2FA6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3" name="Picture 2662" descr="http://www.esourcecanada.com/images/spacer.gif">
          <a:extLst>
            <a:ext uri="{FF2B5EF4-FFF2-40B4-BE49-F238E27FC236}">
              <a16:creationId xmlns:a16="http://schemas.microsoft.com/office/drawing/2014/main" id="{8F0CB6E5-385C-4E79-8667-BF908AFAF6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4" name="Picture 2663" descr="http://www.esourcecanada.com/images/spacer.gif">
          <a:extLst>
            <a:ext uri="{FF2B5EF4-FFF2-40B4-BE49-F238E27FC236}">
              <a16:creationId xmlns:a16="http://schemas.microsoft.com/office/drawing/2014/main" id="{7D3CED1E-C756-49DF-B201-6AED71F95B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5" name="Picture 2664" descr="http://www.esourcecanada.com/images/spacer.gif">
          <a:extLst>
            <a:ext uri="{FF2B5EF4-FFF2-40B4-BE49-F238E27FC236}">
              <a16:creationId xmlns:a16="http://schemas.microsoft.com/office/drawing/2014/main" id="{1D55D0AF-6559-4BF7-A2CD-2A8D06E8B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6" name="Picture 2665" descr="http://www.esourcecanada.com/images/spacer.gif">
          <a:extLst>
            <a:ext uri="{FF2B5EF4-FFF2-40B4-BE49-F238E27FC236}">
              <a16:creationId xmlns:a16="http://schemas.microsoft.com/office/drawing/2014/main" id="{EAFCFDD1-B79C-49CA-BAB2-4CC34B9852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7" name="Picture 2666" descr="http://www.esourcecanada.com/images/spacer.gif">
          <a:extLst>
            <a:ext uri="{FF2B5EF4-FFF2-40B4-BE49-F238E27FC236}">
              <a16:creationId xmlns:a16="http://schemas.microsoft.com/office/drawing/2014/main" id="{B83C5952-A97D-4592-8881-B7BBC75FFE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8" name="Picture 2667" descr="http://www.esourcecanada.com/images/spacer.gif">
          <a:extLst>
            <a:ext uri="{FF2B5EF4-FFF2-40B4-BE49-F238E27FC236}">
              <a16:creationId xmlns:a16="http://schemas.microsoft.com/office/drawing/2014/main" id="{6F6ECC71-3010-4506-89FD-E2079458BA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9" name="Picture 2668" descr="http://www.esourcecanada.com/images/spacer.gif">
          <a:extLst>
            <a:ext uri="{FF2B5EF4-FFF2-40B4-BE49-F238E27FC236}">
              <a16:creationId xmlns:a16="http://schemas.microsoft.com/office/drawing/2014/main" id="{6147FCC3-B275-4CD7-92BB-4DA194F8D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0" name="Picture 2669" descr="http://www.esourcecanada.com/images/spacer.gif">
          <a:extLst>
            <a:ext uri="{FF2B5EF4-FFF2-40B4-BE49-F238E27FC236}">
              <a16:creationId xmlns:a16="http://schemas.microsoft.com/office/drawing/2014/main" id="{96DEA57E-11B8-4F3D-B547-1FDF830162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1" name="Picture 2670" descr="http://www.esourcecanada.com/images/spacer.gif">
          <a:extLst>
            <a:ext uri="{FF2B5EF4-FFF2-40B4-BE49-F238E27FC236}">
              <a16:creationId xmlns:a16="http://schemas.microsoft.com/office/drawing/2014/main" id="{3985C715-EE5E-4D79-A828-99B9B0E16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2" name="Picture 2671" descr="http://www.esourcecanada.com/images/spacer.gif">
          <a:extLst>
            <a:ext uri="{FF2B5EF4-FFF2-40B4-BE49-F238E27FC236}">
              <a16:creationId xmlns:a16="http://schemas.microsoft.com/office/drawing/2014/main" id="{A7B6A3DC-FDC1-4994-BADF-3527381D2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3" name="Picture 2672" descr="http://www.esourcecanada.com/images/spacer.gif">
          <a:extLst>
            <a:ext uri="{FF2B5EF4-FFF2-40B4-BE49-F238E27FC236}">
              <a16:creationId xmlns:a16="http://schemas.microsoft.com/office/drawing/2014/main" id="{84E891FA-7A26-46DA-A260-C5175750D1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4" name="Picture 2673" descr="http://www.esourcecanada.com/images/spacer.gif">
          <a:extLst>
            <a:ext uri="{FF2B5EF4-FFF2-40B4-BE49-F238E27FC236}">
              <a16:creationId xmlns:a16="http://schemas.microsoft.com/office/drawing/2014/main" id="{3F594A86-708E-47D8-9D1A-57D72E3641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5" name="Picture 2674" descr="http://www.esourcecanada.com/images/spacer.gif">
          <a:extLst>
            <a:ext uri="{FF2B5EF4-FFF2-40B4-BE49-F238E27FC236}">
              <a16:creationId xmlns:a16="http://schemas.microsoft.com/office/drawing/2014/main" id="{95E7B57E-B250-4275-B777-228D18C6F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6" name="Picture 2675" descr="http://www.esourcecanada.com/images/spacer.gif">
          <a:extLst>
            <a:ext uri="{FF2B5EF4-FFF2-40B4-BE49-F238E27FC236}">
              <a16:creationId xmlns:a16="http://schemas.microsoft.com/office/drawing/2014/main" id="{E8110C1B-AAF7-4909-BEE1-6A81D7358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7" name="Picture 2676" descr="http://www.esourcecanada.com/images/spacer.gif">
          <a:extLst>
            <a:ext uri="{FF2B5EF4-FFF2-40B4-BE49-F238E27FC236}">
              <a16:creationId xmlns:a16="http://schemas.microsoft.com/office/drawing/2014/main" id="{9F88D7F2-EB93-4CE2-BE33-33CD1646FE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8" name="Picture 2677" descr="http://www.esourcecanada.com/images/spacer.gif">
          <a:extLst>
            <a:ext uri="{FF2B5EF4-FFF2-40B4-BE49-F238E27FC236}">
              <a16:creationId xmlns:a16="http://schemas.microsoft.com/office/drawing/2014/main" id="{68A096B4-7969-450B-BBE5-A99B5018A8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9" name="Picture 2678" descr="http://www.esourcecanada.com/images/spacer.gif">
          <a:extLst>
            <a:ext uri="{FF2B5EF4-FFF2-40B4-BE49-F238E27FC236}">
              <a16:creationId xmlns:a16="http://schemas.microsoft.com/office/drawing/2014/main" id="{05DD7553-7D87-49AC-AA3E-49CB0A1AC9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0" name="Picture 2679" descr="http://www.esourcecanada.com/images/spacer.gif">
          <a:extLst>
            <a:ext uri="{FF2B5EF4-FFF2-40B4-BE49-F238E27FC236}">
              <a16:creationId xmlns:a16="http://schemas.microsoft.com/office/drawing/2014/main" id="{64D97BDC-2453-45E1-B264-BFB6FA82EC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1" name="Picture 2680" descr="http://www.esourcecanada.com/images/spacer.gif">
          <a:extLst>
            <a:ext uri="{FF2B5EF4-FFF2-40B4-BE49-F238E27FC236}">
              <a16:creationId xmlns:a16="http://schemas.microsoft.com/office/drawing/2014/main" id="{AAE0EE9D-4475-4857-A06C-DA7A77788A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2" name="Picture 2681" descr="http://www.esourcecanada.com/images/spacer.gif">
          <a:extLst>
            <a:ext uri="{FF2B5EF4-FFF2-40B4-BE49-F238E27FC236}">
              <a16:creationId xmlns:a16="http://schemas.microsoft.com/office/drawing/2014/main" id="{A3E45F6D-2462-4E9A-8055-49C768047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3" name="Picture 2682" descr="http://www.esourcecanada.com/images/spacer.gif">
          <a:extLst>
            <a:ext uri="{FF2B5EF4-FFF2-40B4-BE49-F238E27FC236}">
              <a16:creationId xmlns:a16="http://schemas.microsoft.com/office/drawing/2014/main" id="{9E148383-B6F3-49B7-B1D5-C76C42DE5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4" name="Picture 2683" descr="http://www.esourcecanada.com/images/spacer.gif">
          <a:extLst>
            <a:ext uri="{FF2B5EF4-FFF2-40B4-BE49-F238E27FC236}">
              <a16:creationId xmlns:a16="http://schemas.microsoft.com/office/drawing/2014/main" id="{A537BB52-BE36-4492-B06B-DA85251FA7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5" name="Picture 2684" descr="http://www.esourcecanada.com/images/spacer.gif">
          <a:extLst>
            <a:ext uri="{FF2B5EF4-FFF2-40B4-BE49-F238E27FC236}">
              <a16:creationId xmlns:a16="http://schemas.microsoft.com/office/drawing/2014/main" id="{FFFB76EC-1435-444A-822D-69A0659A5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6" name="Picture 2685" descr="http://www.esourcecanada.com/images/spacer.gif">
          <a:extLst>
            <a:ext uri="{FF2B5EF4-FFF2-40B4-BE49-F238E27FC236}">
              <a16:creationId xmlns:a16="http://schemas.microsoft.com/office/drawing/2014/main" id="{9D9A83F7-9E44-4BA3-BACB-051E1DC39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7" name="Picture 2686" descr="http://www.esourcecanada.com/images/spacer.gif">
          <a:extLst>
            <a:ext uri="{FF2B5EF4-FFF2-40B4-BE49-F238E27FC236}">
              <a16:creationId xmlns:a16="http://schemas.microsoft.com/office/drawing/2014/main" id="{B1A64149-DF93-4B9F-83B5-0E834A4182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2688" name="Picture 2687" descr="http://www.esourcecanada.com/images/spacer.gif">
          <a:extLst>
            <a:ext uri="{FF2B5EF4-FFF2-40B4-BE49-F238E27FC236}">
              <a16:creationId xmlns:a16="http://schemas.microsoft.com/office/drawing/2014/main" id="{C635E17C-9660-45C1-A270-E6BC316D3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2689" name="Picture 2688" descr="http://www.esourcecanada.com/images/spacer.gif">
          <a:extLst>
            <a:ext uri="{FF2B5EF4-FFF2-40B4-BE49-F238E27FC236}">
              <a16:creationId xmlns:a16="http://schemas.microsoft.com/office/drawing/2014/main" id="{E9BF3A60-8F22-4D88-8642-0C38FEF99F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2690" name="Picture 2689" descr="http://www.esourcecanada.com/images/spacer.gif">
          <a:extLst>
            <a:ext uri="{FF2B5EF4-FFF2-40B4-BE49-F238E27FC236}">
              <a16:creationId xmlns:a16="http://schemas.microsoft.com/office/drawing/2014/main" id="{66BB3FC9-EB72-4F40-9510-0D1ACF767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2691" name="Picture 2690" descr="http://www.esourcecanada.com/images/spacer.gif">
          <a:extLst>
            <a:ext uri="{FF2B5EF4-FFF2-40B4-BE49-F238E27FC236}">
              <a16:creationId xmlns:a16="http://schemas.microsoft.com/office/drawing/2014/main" id="{422F483D-D24F-4D6C-9ED4-46873C3322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2692" name="Picture 2691" descr="http://www.esourcecanada.com/images/spacer.gif">
          <a:extLst>
            <a:ext uri="{FF2B5EF4-FFF2-40B4-BE49-F238E27FC236}">
              <a16:creationId xmlns:a16="http://schemas.microsoft.com/office/drawing/2014/main" id="{678A076C-C077-46AC-BC0B-6EEA2880F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2693" name="Picture 2692" descr="http://www.esourcecanada.com/images/spacer.gif">
          <a:extLst>
            <a:ext uri="{FF2B5EF4-FFF2-40B4-BE49-F238E27FC236}">
              <a16:creationId xmlns:a16="http://schemas.microsoft.com/office/drawing/2014/main" id="{BC6DF19F-04DE-40A0-B92A-212506149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2694" name="Picture 2693" descr="http://www.esourcecanada.com/images/spacer.gif">
          <a:extLst>
            <a:ext uri="{FF2B5EF4-FFF2-40B4-BE49-F238E27FC236}">
              <a16:creationId xmlns:a16="http://schemas.microsoft.com/office/drawing/2014/main" id="{3C3F8A2A-438E-410D-96B3-5BA2F7EE4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2695" name="Picture 2694" descr="http://www.esourcecanada.com/images/spacer.gif">
          <a:extLst>
            <a:ext uri="{FF2B5EF4-FFF2-40B4-BE49-F238E27FC236}">
              <a16:creationId xmlns:a16="http://schemas.microsoft.com/office/drawing/2014/main" id="{037704D3-9595-45E1-94EA-9F6A47B978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2696" name="Picture 2695" descr="http://www.esourcecanada.com/images/spacer.gif">
          <a:extLst>
            <a:ext uri="{FF2B5EF4-FFF2-40B4-BE49-F238E27FC236}">
              <a16:creationId xmlns:a16="http://schemas.microsoft.com/office/drawing/2014/main" id="{9AE0FFDC-C0A3-4CD3-A54A-035A49F58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2697" name="Picture 2696" descr="http://www.esourcecanada.com/images/spacer.gif">
          <a:extLst>
            <a:ext uri="{FF2B5EF4-FFF2-40B4-BE49-F238E27FC236}">
              <a16:creationId xmlns:a16="http://schemas.microsoft.com/office/drawing/2014/main" id="{CF36F230-DB26-4BD1-9038-883753CE9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698" name="Picture 2697" descr="http://www.esourcecanada.com/images/spacer.gif">
          <a:extLst>
            <a:ext uri="{FF2B5EF4-FFF2-40B4-BE49-F238E27FC236}">
              <a16:creationId xmlns:a16="http://schemas.microsoft.com/office/drawing/2014/main" id="{B02C5D8E-30FC-4F78-97CF-FFB69AB09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699" name="Picture 2698" descr="http://www.esourcecanada.com/images/spacer.gif">
          <a:extLst>
            <a:ext uri="{FF2B5EF4-FFF2-40B4-BE49-F238E27FC236}">
              <a16:creationId xmlns:a16="http://schemas.microsoft.com/office/drawing/2014/main" id="{7520D9BD-DBF3-4099-9C54-A83BDF404F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0" name="Picture 2699" descr="http://www.esourcecanada.com/images/spacer.gif">
          <a:extLst>
            <a:ext uri="{FF2B5EF4-FFF2-40B4-BE49-F238E27FC236}">
              <a16:creationId xmlns:a16="http://schemas.microsoft.com/office/drawing/2014/main" id="{8A9FF1E5-AAFE-4C56-B3F2-EE0F9CD20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1" name="Picture 2700" descr="http://www.esourcecanada.com/images/spacer.gif">
          <a:extLst>
            <a:ext uri="{FF2B5EF4-FFF2-40B4-BE49-F238E27FC236}">
              <a16:creationId xmlns:a16="http://schemas.microsoft.com/office/drawing/2014/main" id="{71079ACB-DBB0-4235-BFCD-7AC45E5F65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2" name="Picture 2701" descr="http://www.esourcecanada.com/images/spacer.gif">
          <a:extLst>
            <a:ext uri="{FF2B5EF4-FFF2-40B4-BE49-F238E27FC236}">
              <a16:creationId xmlns:a16="http://schemas.microsoft.com/office/drawing/2014/main" id="{B9D8DBF8-3938-4A3F-95FA-9AC5F3BEE0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3" name="Picture 2702" descr="http://www.esourcecanada.com/images/spacer.gif">
          <a:extLst>
            <a:ext uri="{FF2B5EF4-FFF2-40B4-BE49-F238E27FC236}">
              <a16:creationId xmlns:a16="http://schemas.microsoft.com/office/drawing/2014/main" id="{DC2B9CEC-4734-46AB-BB3A-76ADA4716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4" name="Picture 2703" descr="http://www.esourcecanada.com/images/spacer.gif">
          <a:extLst>
            <a:ext uri="{FF2B5EF4-FFF2-40B4-BE49-F238E27FC236}">
              <a16:creationId xmlns:a16="http://schemas.microsoft.com/office/drawing/2014/main" id="{E6BE41F1-11CF-47FA-979E-F2271C61D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5" name="Picture 2704" descr="http://www.esourcecanada.com/images/spacer.gif">
          <a:extLst>
            <a:ext uri="{FF2B5EF4-FFF2-40B4-BE49-F238E27FC236}">
              <a16:creationId xmlns:a16="http://schemas.microsoft.com/office/drawing/2014/main" id="{DDD41854-ED98-4D7D-AC6B-F6DA54E3F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6" name="Picture 2705" descr="http://www.esourcecanada.com/images/spacer.gif">
          <a:extLst>
            <a:ext uri="{FF2B5EF4-FFF2-40B4-BE49-F238E27FC236}">
              <a16:creationId xmlns:a16="http://schemas.microsoft.com/office/drawing/2014/main" id="{ECED1D25-C336-4E8D-A25A-28E42903A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343</xdr:row>
      <xdr:rowOff>296333</xdr:rowOff>
    </xdr:from>
    <xdr:ext cx="57150" cy="57150"/>
    <xdr:pic>
      <xdr:nvPicPr>
        <xdr:cNvPr id="2707" name="Picture 2706" descr="http://www.esourcecanada.com/images/spacer.gif">
          <a:extLst>
            <a:ext uri="{FF2B5EF4-FFF2-40B4-BE49-F238E27FC236}">
              <a16:creationId xmlns:a16="http://schemas.microsoft.com/office/drawing/2014/main" id="{C6C81DEA-3B90-40B2-9C86-1A344106C3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8" name="Picture 2707" descr="http://www.esourcecanada.com/images/spacer.gif">
          <a:extLst>
            <a:ext uri="{FF2B5EF4-FFF2-40B4-BE49-F238E27FC236}">
              <a16:creationId xmlns:a16="http://schemas.microsoft.com/office/drawing/2014/main" id="{804775A2-DF12-445C-95E0-54ABDBEE4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9" name="Picture 2708" descr="http://www.esourcecanada.com/images/spacer.gif">
          <a:extLst>
            <a:ext uri="{FF2B5EF4-FFF2-40B4-BE49-F238E27FC236}">
              <a16:creationId xmlns:a16="http://schemas.microsoft.com/office/drawing/2014/main" id="{D559D222-DC65-4549-84EA-4D8EC6ADA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0" name="Picture 2709" descr="http://www.esourcecanada.com/images/spacer.gif">
          <a:extLst>
            <a:ext uri="{FF2B5EF4-FFF2-40B4-BE49-F238E27FC236}">
              <a16:creationId xmlns:a16="http://schemas.microsoft.com/office/drawing/2014/main" id="{4037101F-A8D9-424C-9D6C-AD0F874083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1" name="Picture 2710" descr="http://www.esourcecanada.com/images/spacer.gif">
          <a:extLst>
            <a:ext uri="{FF2B5EF4-FFF2-40B4-BE49-F238E27FC236}">
              <a16:creationId xmlns:a16="http://schemas.microsoft.com/office/drawing/2014/main" id="{2B136066-7E31-4DCC-825F-7226375921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2" name="Picture 2711" descr="http://www.esourcecanada.com/images/spacer.gif">
          <a:extLst>
            <a:ext uri="{FF2B5EF4-FFF2-40B4-BE49-F238E27FC236}">
              <a16:creationId xmlns:a16="http://schemas.microsoft.com/office/drawing/2014/main" id="{3B64B292-6686-4F20-8A43-F9E22DEA9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3" name="Picture 2712" descr="http://www.esourcecanada.com/images/spacer.gif">
          <a:extLst>
            <a:ext uri="{FF2B5EF4-FFF2-40B4-BE49-F238E27FC236}">
              <a16:creationId xmlns:a16="http://schemas.microsoft.com/office/drawing/2014/main" id="{AC9CC33A-8B9E-429E-8A65-BCE4C38AC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4" name="Picture 2713" descr="http://www.esourcecanada.com/images/spacer.gif">
          <a:extLst>
            <a:ext uri="{FF2B5EF4-FFF2-40B4-BE49-F238E27FC236}">
              <a16:creationId xmlns:a16="http://schemas.microsoft.com/office/drawing/2014/main" id="{A227A47A-E0A9-45C7-9D3B-B6FA3CEA7F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5" name="Picture 2714" descr="http://www.esourcecanada.com/images/spacer.gif">
          <a:extLst>
            <a:ext uri="{FF2B5EF4-FFF2-40B4-BE49-F238E27FC236}">
              <a16:creationId xmlns:a16="http://schemas.microsoft.com/office/drawing/2014/main" id="{6FA02365-9471-473F-9EAF-EA6F83E7FA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6" name="Picture 2715" descr="http://www.esourcecanada.com/images/spacer.gif">
          <a:extLst>
            <a:ext uri="{FF2B5EF4-FFF2-40B4-BE49-F238E27FC236}">
              <a16:creationId xmlns:a16="http://schemas.microsoft.com/office/drawing/2014/main" id="{6611D8C1-BB9D-4CE8-A108-52DF995057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7" name="Picture 2716" descr="http://www.esourcecanada.com/images/spacer.gif">
          <a:extLst>
            <a:ext uri="{FF2B5EF4-FFF2-40B4-BE49-F238E27FC236}">
              <a16:creationId xmlns:a16="http://schemas.microsoft.com/office/drawing/2014/main" id="{454D53C6-4A58-46DE-B979-79CD380AB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8" name="Picture 2717" descr="http://www.esourcecanada.com/images/spacer.gif">
          <a:extLst>
            <a:ext uri="{FF2B5EF4-FFF2-40B4-BE49-F238E27FC236}">
              <a16:creationId xmlns:a16="http://schemas.microsoft.com/office/drawing/2014/main" id="{B5F6B573-E328-49C2-BB6E-1B6BD25E8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9" name="Picture 2718" descr="http://www.esourcecanada.com/images/spacer.gif">
          <a:extLst>
            <a:ext uri="{FF2B5EF4-FFF2-40B4-BE49-F238E27FC236}">
              <a16:creationId xmlns:a16="http://schemas.microsoft.com/office/drawing/2014/main" id="{DAF725BA-DC9E-4A0E-A33D-B0B08F62A7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0" name="Picture 2719" descr="http://www.esourcecanada.com/images/spacer.gif">
          <a:extLst>
            <a:ext uri="{FF2B5EF4-FFF2-40B4-BE49-F238E27FC236}">
              <a16:creationId xmlns:a16="http://schemas.microsoft.com/office/drawing/2014/main" id="{3AC9F747-C2EA-4A59-B89D-93057F1FD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1" name="Picture 2720" descr="http://www.esourcecanada.com/images/spacer.gif">
          <a:extLst>
            <a:ext uri="{FF2B5EF4-FFF2-40B4-BE49-F238E27FC236}">
              <a16:creationId xmlns:a16="http://schemas.microsoft.com/office/drawing/2014/main" id="{81153452-9A7A-4DAD-9B0C-6D4692782A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2" name="Picture 2721" descr="http://www.esourcecanada.com/images/spacer.gif">
          <a:extLst>
            <a:ext uri="{FF2B5EF4-FFF2-40B4-BE49-F238E27FC236}">
              <a16:creationId xmlns:a16="http://schemas.microsoft.com/office/drawing/2014/main" id="{26F07AF4-CFF9-444C-B749-859698CECD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3" name="Picture 2722" descr="http://www.esourcecanada.com/images/spacer.gif">
          <a:extLst>
            <a:ext uri="{FF2B5EF4-FFF2-40B4-BE49-F238E27FC236}">
              <a16:creationId xmlns:a16="http://schemas.microsoft.com/office/drawing/2014/main" id="{2E88FA55-AA98-4174-9339-2A239198AE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4" name="Picture 2723" descr="http://www.esourcecanada.com/images/spacer.gif">
          <a:extLst>
            <a:ext uri="{FF2B5EF4-FFF2-40B4-BE49-F238E27FC236}">
              <a16:creationId xmlns:a16="http://schemas.microsoft.com/office/drawing/2014/main" id="{17E44121-E5A0-4278-811E-4DC999403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5" name="Picture 2724" descr="http://www.esourcecanada.com/images/spacer.gif">
          <a:extLst>
            <a:ext uri="{FF2B5EF4-FFF2-40B4-BE49-F238E27FC236}">
              <a16:creationId xmlns:a16="http://schemas.microsoft.com/office/drawing/2014/main" id="{354CA0AF-EB1B-4D39-AB31-63A10EF020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6" name="Picture 2725" descr="http://www.esourcecanada.com/images/spacer.gif">
          <a:extLst>
            <a:ext uri="{FF2B5EF4-FFF2-40B4-BE49-F238E27FC236}">
              <a16:creationId xmlns:a16="http://schemas.microsoft.com/office/drawing/2014/main" id="{ED81458D-E7AD-4AC3-BBB6-32F3C263F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7" name="Picture 2726" descr="http://www.esourcecanada.com/images/spacer.gif">
          <a:extLst>
            <a:ext uri="{FF2B5EF4-FFF2-40B4-BE49-F238E27FC236}">
              <a16:creationId xmlns:a16="http://schemas.microsoft.com/office/drawing/2014/main" id="{A22C140F-5E10-4A39-A2C1-CAFF502FCF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8" name="Picture 2727" descr="http://www.esourcecanada.com/images/spacer.gif">
          <a:extLst>
            <a:ext uri="{FF2B5EF4-FFF2-40B4-BE49-F238E27FC236}">
              <a16:creationId xmlns:a16="http://schemas.microsoft.com/office/drawing/2014/main" id="{F3D56787-149B-40B2-9147-602A4A6A11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9" name="Picture 2728" descr="http://www.esourcecanada.com/images/spacer.gif">
          <a:extLst>
            <a:ext uri="{FF2B5EF4-FFF2-40B4-BE49-F238E27FC236}">
              <a16:creationId xmlns:a16="http://schemas.microsoft.com/office/drawing/2014/main" id="{1D778FA9-A384-4B82-8978-9B7EA576D6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0" name="Picture 2729" descr="http://www.esourcecanada.com/images/spacer.gif">
          <a:extLst>
            <a:ext uri="{FF2B5EF4-FFF2-40B4-BE49-F238E27FC236}">
              <a16:creationId xmlns:a16="http://schemas.microsoft.com/office/drawing/2014/main" id="{7442185E-155A-460A-AB54-CDEB5668D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1" name="Picture 2730" descr="http://www.esourcecanada.com/images/spacer.gif">
          <a:extLst>
            <a:ext uri="{FF2B5EF4-FFF2-40B4-BE49-F238E27FC236}">
              <a16:creationId xmlns:a16="http://schemas.microsoft.com/office/drawing/2014/main" id="{E30E64C5-6B93-456F-BFCE-A3294816E8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2" name="Picture 2731" descr="http://www.esourcecanada.com/images/spacer.gif">
          <a:extLst>
            <a:ext uri="{FF2B5EF4-FFF2-40B4-BE49-F238E27FC236}">
              <a16:creationId xmlns:a16="http://schemas.microsoft.com/office/drawing/2014/main" id="{C87249DB-EC4F-49DA-98D1-F7E4BC687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3" name="Picture 2732" descr="http://www.esourcecanada.com/images/spacer.gif">
          <a:extLst>
            <a:ext uri="{FF2B5EF4-FFF2-40B4-BE49-F238E27FC236}">
              <a16:creationId xmlns:a16="http://schemas.microsoft.com/office/drawing/2014/main" id="{EEE57296-175F-4FC7-8D13-74C1EA146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4" name="Picture 2733" descr="http://www.esourcecanada.com/images/spacer.gif">
          <a:extLst>
            <a:ext uri="{FF2B5EF4-FFF2-40B4-BE49-F238E27FC236}">
              <a16:creationId xmlns:a16="http://schemas.microsoft.com/office/drawing/2014/main" id="{F18E98CC-DDE6-4729-839F-19CDDE03A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5" name="Picture 2734" descr="http://www.esourcecanada.com/images/spacer.gif">
          <a:extLst>
            <a:ext uri="{FF2B5EF4-FFF2-40B4-BE49-F238E27FC236}">
              <a16:creationId xmlns:a16="http://schemas.microsoft.com/office/drawing/2014/main" id="{F37054D8-D36E-4362-B554-D45347A5E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6" name="Picture 2735" descr="http://www.esourcecanada.com/images/spacer.gif">
          <a:extLst>
            <a:ext uri="{FF2B5EF4-FFF2-40B4-BE49-F238E27FC236}">
              <a16:creationId xmlns:a16="http://schemas.microsoft.com/office/drawing/2014/main" id="{35EC4C8D-34E4-4102-9A85-49C076160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7" name="Picture 2736" descr="http://www.esourcecanada.com/images/spacer.gif">
          <a:extLst>
            <a:ext uri="{FF2B5EF4-FFF2-40B4-BE49-F238E27FC236}">
              <a16:creationId xmlns:a16="http://schemas.microsoft.com/office/drawing/2014/main" id="{1A49B252-391A-4BCA-86ED-DE2B88AD2D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8" name="Picture 2737" descr="http://www.esourcecanada.com/images/spacer.gif">
          <a:extLst>
            <a:ext uri="{FF2B5EF4-FFF2-40B4-BE49-F238E27FC236}">
              <a16:creationId xmlns:a16="http://schemas.microsoft.com/office/drawing/2014/main" id="{3F730FAD-E24E-4B24-A903-414053055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9" name="Picture 2738" descr="http://www.esourcecanada.com/images/spacer.gif">
          <a:extLst>
            <a:ext uri="{FF2B5EF4-FFF2-40B4-BE49-F238E27FC236}">
              <a16:creationId xmlns:a16="http://schemas.microsoft.com/office/drawing/2014/main" id="{04E1DE52-89A9-4344-9493-19ADEED7AA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40" name="Picture 2739" descr="http://www.esourcecanada.com/images/spacer.gif">
          <a:extLst>
            <a:ext uri="{FF2B5EF4-FFF2-40B4-BE49-F238E27FC236}">
              <a16:creationId xmlns:a16="http://schemas.microsoft.com/office/drawing/2014/main" id="{5872B28D-494A-4E16-B01A-67E91D28B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63</xdr:row>
      <xdr:rowOff>0</xdr:rowOff>
    </xdr:from>
    <xdr:ext cx="57150" cy="57150"/>
    <xdr:pic>
      <xdr:nvPicPr>
        <xdr:cNvPr id="2741" name="Picture 2740" descr="http://www.esourcecanada.com/images/spacer.gif">
          <a:extLst>
            <a:ext uri="{FF2B5EF4-FFF2-40B4-BE49-F238E27FC236}">
              <a16:creationId xmlns:a16="http://schemas.microsoft.com/office/drawing/2014/main" id="{1843248E-912C-45C2-92C3-FA7B13262B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63</xdr:row>
      <xdr:rowOff>0</xdr:rowOff>
    </xdr:from>
    <xdr:ext cx="57150" cy="57150"/>
    <xdr:pic>
      <xdr:nvPicPr>
        <xdr:cNvPr id="2742" name="Picture 2741" descr="http://www.esourcecanada.com/images/spacer.gif">
          <a:extLst>
            <a:ext uri="{FF2B5EF4-FFF2-40B4-BE49-F238E27FC236}">
              <a16:creationId xmlns:a16="http://schemas.microsoft.com/office/drawing/2014/main" id="{9A6561B4-887E-4B06-BFF5-867DC739F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2743" name="Picture 2742" descr="http://www.esourcecanada.com/images/spacer.gif">
          <a:extLst>
            <a:ext uri="{FF2B5EF4-FFF2-40B4-BE49-F238E27FC236}">
              <a16:creationId xmlns:a16="http://schemas.microsoft.com/office/drawing/2014/main" id="{3137A470-EF96-4558-A60B-73C94CD1F6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63</xdr:row>
      <xdr:rowOff>0</xdr:rowOff>
    </xdr:from>
    <xdr:ext cx="57150" cy="57150"/>
    <xdr:pic>
      <xdr:nvPicPr>
        <xdr:cNvPr id="2744" name="Picture 2743" descr="http://www.esourcecanada.com/images/spacer.gif">
          <a:extLst>
            <a:ext uri="{FF2B5EF4-FFF2-40B4-BE49-F238E27FC236}">
              <a16:creationId xmlns:a16="http://schemas.microsoft.com/office/drawing/2014/main" id="{C69BE259-F21E-4CBC-A449-415C8D946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2745" name="Picture 2744" descr="http://www.esourcecanada.com/images/spacer.gif">
          <a:extLst>
            <a:ext uri="{FF2B5EF4-FFF2-40B4-BE49-F238E27FC236}">
              <a16:creationId xmlns:a16="http://schemas.microsoft.com/office/drawing/2014/main" id="{88BBADC5-1F5E-434A-8C7F-B883264792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2746" name="Picture 2745" descr="http://www.esourcecanada.com/images/spacer.gif">
          <a:extLst>
            <a:ext uri="{FF2B5EF4-FFF2-40B4-BE49-F238E27FC236}">
              <a16:creationId xmlns:a16="http://schemas.microsoft.com/office/drawing/2014/main" id="{57573B8D-8FD1-4BEF-9A09-CC00E74EB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2747" name="Picture 2746" descr="http://www.esourcecanada.com/images/spacer.gif">
          <a:extLst>
            <a:ext uri="{FF2B5EF4-FFF2-40B4-BE49-F238E27FC236}">
              <a16:creationId xmlns:a16="http://schemas.microsoft.com/office/drawing/2014/main" id="{0051DEDB-4F00-472F-8116-2C7CB19682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2748" name="Picture 2747" descr="http://www.esourcecanada.com/images/spacer.gif">
          <a:extLst>
            <a:ext uri="{FF2B5EF4-FFF2-40B4-BE49-F238E27FC236}">
              <a16:creationId xmlns:a16="http://schemas.microsoft.com/office/drawing/2014/main" id="{CD3B6B04-6782-4951-80C8-67E16410B5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2749" name="Picture 2748" descr="http://www.esourcecanada.com/images/spacer.gif">
          <a:extLst>
            <a:ext uri="{FF2B5EF4-FFF2-40B4-BE49-F238E27FC236}">
              <a16:creationId xmlns:a16="http://schemas.microsoft.com/office/drawing/2014/main" id="{9A05A032-5206-4071-AD78-BEF0ED37D5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2750" name="Picture 2749" descr="http://www.esourcecanada.com/images/spacer.gif">
          <a:extLst>
            <a:ext uri="{FF2B5EF4-FFF2-40B4-BE49-F238E27FC236}">
              <a16:creationId xmlns:a16="http://schemas.microsoft.com/office/drawing/2014/main" id="{B7C55591-ECC8-4D03-90FD-F4CAC01493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751" name="Picture 2750" descr="http://www.esourcecanada.com/images/spacer.gif">
          <a:extLst>
            <a:ext uri="{FF2B5EF4-FFF2-40B4-BE49-F238E27FC236}">
              <a16:creationId xmlns:a16="http://schemas.microsoft.com/office/drawing/2014/main" id="{8AA19748-E29E-4C9E-BF10-EC4169839E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52" name="Picture 2751" descr="http://www.esourcecanada.com/images/spacer.gif">
          <a:extLst>
            <a:ext uri="{FF2B5EF4-FFF2-40B4-BE49-F238E27FC236}">
              <a16:creationId xmlns:a16="http://schemas.microsoft.com/office/drawing/2014/main" id="{ABB004FA-217A-400B-A3C6-130B2CB2F7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753" name="Picture 2752" descr="http://www.esourcecanada.com/images/spacer.gif">
          <a:extLst>
            <a:ext uri="{FF2B5EF4-FFF2-40B4-BE49-F238E27FC236}">
              <a16:creationId xmlns:a16="http://schemas.microsoft.com/office/drawing/2014/main" id="{78EEFE9D-628F-4CFB-BF76-7B93D543F3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54" name="Picture 2753" descr="http://www.esourcecanada.com/images/spacer.gif">
          <a:extLst>
            <a:ext uri="{FF2B5EF4-FFF2-40B4-BE49-F238E27FC236}">
              <a16:creationId xmlns:a16="http://schemas.microsoft.com/office/drawing/2014/main" id="{3FA19E5A-EB03-44C2-96F5-8FD04D156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55" name="Picture 2754" descr="http://www.esourcecanada.com/images/spacer.gif">
          <a:extLst>
            <a:ext uri="{FF2B5EF4-FFF2-40B4-BE49-F238E27FC236}">
              <a16:creationId xmlns:a16="http://schemas.microsoft.com/office/drawing/2014/main" id="{B3237B21-5A4F-4948-A51E-241588428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56" name="Picture 2755" descr="http://www.esourcecanada.com/images/spacer.gif">
          <a:extLst>
            <a:ext uri="{FF2B5EF4-FFF2-40B4-BE49-F238E27FC236}">
              <a16:creationId xmlns:a16="http://schemas.microsoft.com/office/drawing/2014/main" id="{E4514003-2859-4F16-A96E-562B937C3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57" name="Picture 2756" descr="http://www.esourcecanada.com/images/spacer.gif">
          <a:extLst>
            <a:ext uri="{FF2B5EF4-FFF2-40B4-BE49-F238E27FC236}">
              <a16:creationId xmlns:a16="http://schemas.microsoft.com/office/drawing/2014/main" id="{BD3B19CB-7AA9-48CE-A830-888F7F8FFD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58" name="Picture 2757" descr="http://www.esourcecanada.com/images/spacer.gif">
          <a:extLst>
            <a:ext uri="{FF2B5EF4-FFF2-40B4-BE49-F238E27FC236}">
              <a16:creationId xmlns:a16="http://schemas.microsoft.com/office/drawing/2014/main" id="{09DB09F8-192A-49A6-B24B-2742600DE4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59" name="Picture 2758" descr="http://www.esourcecanada.com/images/spacer.gif">
          <a:extLst>
            <a:ext uri="{FF2B5EF4-FFF2-40B4-BE49-F238E27FC236}">
              <a16:creationId xmlns:a16="http://schemas.microsoft.com/office/drawing/2014/main" id="{46C1563F-1ABF-4E2F-97EE-9BA5A0C725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0" name="Picture 2759" descr="http://www.esourcecanada.com/images/spacer.gif">
          <a:extLst>
            <a:ext uri="{FF2B5EF4-FFF2-40B4-BE49-F238E27FC236}">
              <a16:creationId xmlns:a16="http://schemas.microsoft.com/office/drawing/2014/main" id="{0C216C5E-96E8-428A-9094-1B140DE4AD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1" name="Picture 2760" descr="http://www.esourcecanada.com/images/spacer.gif">
          <a:extLst>
            <a:ext uri="{FF2B5EF4-FFF2-40B4-BE49-F238E27FC236}">
              <a16:creationId xmlns:a16="http://schemas.microsoft.com/office/drawing/2014/main" id="{20587E68-D09A-46DB-A159-BF71A22BD6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2" name="Picture 2761" descr="http://www.esourcecanada.com/images/spacer.gif">
          <a:extLst>
            <a:ext uri="{FF2B5EF4-FFF2-40B4-BE49-F238E27FC236}">
              <a16:creationId xmlns:a16="http://schemas.microsoft.com/office/drawing/2014/main" id="{E4517BD4-EF89-4372-8D53-0863E8D5AC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3" name="Picture 2762" descr="http://www.esourcecanada.com/images/spacer.gif">
          <a:extLst>
            <a:ext uri="{FF2B5EF4-FFF2-40B4-BE49-F238E27FC236}">
              <a16:creationId xmlns:a16="http://schemas.microsoft.com/office/drawing/2014/main" id="{033A24D1-8CB9-44CE-A262-93F422293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4" name="Picture 2763" descr="http://www.esourcecanada.com/images/spacer.gif">
          <a:extLst>
            <a:ext uri="{FF2B5EF4-FFF2-40B4-BE49-F238E27FC236}">
              <a16:creationId xmlns:a16="http://schemas.microsoft.com/office/drawing/2014/main" id="{674F22A9-37C0-4D0E-A674-9282D4D5E6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5" name="Picture 2764" descr="http://www.esourcecanada.com/images/spacer.gif">
          <a:extLst>
            <a:ext uri="{FF2B5EF4-FFF2-40B4-BE49-F238E27FC236}">
              <a16:creationId xmlns:a16="http://schemas.microsoft.com/office/drawing/2014/main" id="{B3365B4F-8B0C-428D-A0A7-1442A00A3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6" name="Picture 2765" descr="http://www.esourcecanada.com/images/spacer.gif">
          <a:extLst>
            <a:ext uri="{FF2B5EF4-FFF2-40B4-BE49-F238E27FC236}">
              <a16:creationId xmlns:a16="http://schemas.microsoft.com/office/drawing/2014/main" id="{D969A6CA-D5AF-4722-B6DA-6D10964A7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7" name="Picture 2766" descr="http://www.esourcecanada.com/images/spacer.gif">
          <a:extLst>
            <a:ext uri="{FF2B5EF4-FFF2-40B4-BE49-F238E27FC236}">
              <a16:creationId xmlns:a16="http://schemas.microsoft.com/office/drawing/2014/main" id="{5338A6B2-BE05-426D-8010-098F9B7C0C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8" name="Picture 2767" descr="http://www.esourcecanada.com/images/spacer.gif">
          <a:extLst>
            <a:ext uri="{FF2B5EF4-FFF2-40B4-BE49-F238E27FC236}">
              <a16:creationId xmlns:a16="http://schemas.microsoft.com/office/drawing/2014/main" id="{1AE869D3-2AB1-44EF-9ADD-B56ABCDBE9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9" name="Picture 2768" descr="http://www.esourcecanada.com/images/spacer.gif">
          <a:extLst>
            <a:ext uri="{FF2B5EF4-FFF2-40B4-BE49-F238E27FC236}">
              <a16:creationId xmlns:a16="http://schemas.microsoft.com/office/drawing/2014/main" id="{77DB24FF-9367-4B03-A9B4-CBCB555D5C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0" name="Picture 2769" descr="http://www.esourcecanada.com/images/spacer.gif">
          <a:extLst>
            <a:ext uri="{FF2B5EF4-FFF2-40B4-BE49-F238E27FC236}">
              <a16:creationId xmlns:a16="http://schemas.microsoft.com/office/drawing/2014/main" id="{7B91482B-B91D-4B21-BAE5-B198127CB5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1" name="Picture 2770" descr="http://www.esourcecanada.com/images/spacer.gif">
          <a:extLst>
            <a:ext uri="{FF2B5EF4-FFF2-40B4-BE49-F238E27FC236}">
              <a16:creationId xmlns:a16="http://schemas.microsoft.com/office/drawing/2014/main" id="{1729CC18-40AE-4A1B-9745-0D8AD17EAF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2" name="Picture 2771" descr="http://www.esourcecanada.com/images/spacer.gif">
          <a:extLst>
            <a:ext uri="{FF2B5EF4-FFF2-40B4-BE49-F238E27FC236}">
              <a16:creationId xmlns:a16="http://schemas.microsoft.com/office/drawing/2014/main" id="{79AA88DB-618B-4CDD-A74C-00B759DD45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3" name="Picture 2772" descr="http://www.esourcecanada.com/images/spacer.gif">
          <a:extLst>
            <a:ext uri="{FF2B5EF4-FFF2-40B4-BE49-F238E27FC236}">
              <a16:creationId xmlns:a16="http://schemas.microsoft.com/office/drawing/2014/main" id="{B44007F8-6720-4251-8A9C-BBEC3E68F7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4" name="Picture 2773" descr="http://www.esourcecanada.com/images/spacer.gif">
          <a:extLst>
            <a:ext uri="{FF2B5EF4-FFF2-40B4-BE49-F238E27FC236}">
              <a16:creationId xmlns:a16="http://schemas.microsoft.com/office/drawing/2014/main" id="{7353E09F-EA4A-44A5-B361-8D1FA49FC4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5" name="Picture 2774" descr="http://www.esourcecanada.com/images/spacer.gif">
          <a:extLst>
            <a:ext uri="{FF2B5EF4-FFF2-40B4-BE49-F238E27FC236}">
              <a16:creationId xmlns:a16="http://schemas.microsoft.com/office/drawing/2014/main" id="{63C4A445-5541-4644-934F-6957C1552A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6" name="Picture 2775" descr="http://www.esourcecanada.com/images/spacer.gif">
          <a:extLst>
            <a:ext uri="{FF2B5EF4-FFF2-40B4-BE49-F238E27FC236}">
              <a16:creationId xmlns:a16="http://schemas.microsoft.com/office/drawing/2014/main" id="{DE4E20E0-16F2-4ABF-A83A-71DD55CDE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7" name="Picture 2776" descr="http://www.esourcecanada.com/images/spacer.gif">
          <a:extLst>
            <a:ext uri="{FF2B5EF4-FFF2-40B4-BE49-F238E27FC236}">
              <a16:creationId xmlns:a16="http://schemas.microsoft.com/office/drawing/2014/main" id="{33562C69-B9A6-4FBB-A0C9-39912C0AD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8" name="Picture 2777" descr="http://www.esourcecanada.com/images/spacer.gif">
          <a:extLst>
            <a:ext uri="{FF2B5EF4-FFF2-40B4-BE49-F238E27FC236}">
              <a16:creationId xmlns:a16="http://schemas.microsoft.com/office/drawing/2014/main" id="{4F15FA9E-FF01-4835-B894-CA67B3F2F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9" name="Picture 2778" descr="http://www.esourcecanada.com/images/spacer.gif">
          <a:extLst>
            <a:ext uri="{FF2B5EF4-FFF2-40B4-BE49-F238E27FC236}">
              <a16:creationId xmlns:a16="http://schemas.microsoft.com/office/drawing/2014/main" id="{7280ABE8-3307-4DED-B5D9-7DD092FA3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0" name="Picture 2779" descr="http://www.esourcecanada.com/images/spacer.gif">
          <a:extLst>
            <a:ext uri="{FF2B5EF4-FFF2-40B4-BE49-F238E27FC236}">
              <a16:creationId xmlns:a16="http://schemas.microsoft.com/office/drawing/2014/main" id="{D6028403-D7BB-4FC5-A343-0EA42CC55B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1" name="Picture 2780" descr="http://www.esourcecanada.com/images/spacer.gif">
          <a:extLst>
            <a:ext uri="{FF2B5EF4-FFF2-40B4-BE49-F238E27FC236}">
              <a16:creationId xmlns:a16="http://schemas.microsoft.com/office/drawing/2014/main" id="{994F4208-FFC0-4275-AC5C-C81F334600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2" name="Picture 2781" descr="http://www.esourcecanada.com/images/spacer.gif">
          <a:extLst>
            <a:ext uri="{FF2B5EF4-FFF2-40B4-BE49-F238E27FC236}">
              <a16:creationId xmlns:a16="http://schemas.microsoft.com/office/drawing/2014/main" id="{77F2D2B4-02DC-464B-B649-752F059B6E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3" name="Picture 2782" descr="http://www.esourcecanada.com/images/spacer.gif">
          <a:extLst>
            <a:ext uri="{FF2B5EF4-FFF2-40B4-BE49-F238E27FC236}">
              <a16:creationId xmlns:a16="http://schemas.microsoft.com/office/drawing/2014/main" id="{E0FB42AF-D5C0-4ED5-9150-98C3FC491F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4" name="Picture 2783" descr="http://www.esourcecanada.com/images/spacer.gif">
          <a:extLst>
            <a:ext uri="{FF2B5EF4-FFF2-40B4-BE49-F238E27FC236}">
              <a16:creationId xmlns:a16="http://schemas.microsoft.com/office/drawing/2014/main" id="{B790CF09-D396-4342-8A8E-BE558473C0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5" name="Picture 2784" descr="http://www.esourcecanada.com/images/spacer.gif">
          <a:extLst>
            <a:ext uri="{FF2B5EF4-FFF2-40B4-BE49-F238E27FC236}">
              <a16:creationId xmlns:a16="http://schemas.microsoft.com/office/drawing/2014/main" id="{584B7E9D-00F4-4500-9B22-3388B74579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6" name="Picture 2785" descr="http://www.esourcecanada.com/images/spacer.gif">
          <a:extLst>
            <a:ext uri="{FF2B5EF4-FFF2-40B4-BE49-F238E27FC236}">
              <a16:creationId xmlns:a16="http://schemas.microsoft.com/office/drawing/2014/main" id="{7EF2333E-8822-40AE-AB24-1190F2E02F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7" name="Picture 2786" descr="http://www.esourcecanada.com/images/spacer.gif">
          <a:extLst>
            <a:ext uri="{FF2B5EF4-FFF2-40B4-BE49-F238E27FC236}">
              <a16:creationId xmlns:a16="http://schemas.microsoft.com/office/drawing/2014/main" id="{61577AB4-6D7C-4791-B257-0112C4C850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8" name="Picture 2787" descr="http://www.esourcecanada.com/images/spacer.gif">
          <a:extLst>
            <a:ext uri="{FF2B5EF4-FFF2-40B4-BE49-F238E27FC236}">
              <a16:creationId xmlns:a16="http://schemas.microsoft.com/office/drawing/2014/main" id="{B7102699-8A0F-45A9-A437-300131C9D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9" name="Picture 2788" descr="http://www.esourcecanada.com/images/spacer.gif">
          <a:extLst>
            <a:ext uri="{FF2B5EF4-FFF2-40B4-BE49-F238E27FC236}">
              <a16:creationId xmlns:a16="http://schemas.microsoft.com/office/drawing/2014/main" id="{15239AF5-AA05-42AC-B650-BB4CA7116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90" name="Picture 2789" descr="http://www.esourcecanada.com/images/spacer.gif">
          <a:extLst>
            <a:ext uri="{FF2B5EF4-FFF2-40B4-BE49-F238E27FC236}">
              <a16:creationId xmlns:a16="http://schemas.microsoft.com/office/drawing/2014/main" id="{11299E00-7868-41F2-8425-BDDC2D98EA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91" name="Picture 2790" descr="http://www.esourcecanada.com/images/spacer.gif">
          <a:extLst>
            <a:ext uri="{FF2B5EF4-FFF2-40B4-BE49-F238E27FC236}">
              <a16:creationId xmlns:a16="http://schemas.microsoft.com/office/drawing/2014/main" id="{3684ADAA-C312-43C7-8DF0-0089FC5D2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92" name="Picture 2791" descr="http://www.esourcecanada.com/images/spacer.gif">
          <a:extLst>
            <a:ext uri="{FF2B5EF4-FFF2-40B4-BE49-F238E27FC236}">
              <a16:creationId xmlns:a16="http://schemas.microsoft.com/office/drawing/2014/main" id="{654EC272-2B10-4A9C-BEBC-D22E5AB919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93" name="Picture 2792" descr="http://www.esourcecanada.com/images/spacer.gif">
          <a:extLst>
            <a:ext uri="{FF2B5EF4-FFF2-40B4-BE49-F238E27FC236}">
              <a16:creationId xmlns:a16="http://schemas.microsoft.com/office/drawing/2014/main" id="{31A236A4-6117-4F2D-B42C-AE2EC704AE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94" name="Picture 2793" descr="http://www.esourcecanada.com/images/spacer.gif">
          <a:extLst>
            <a:ext uri="{FF2B5EF4-FFF2-40B4-BE49-F238E27FC236}">
              <a16:creationId xmlns:a16="http://schemas.microsoft.com/office/drawing/2014/main" id="{D44121AD-2D77-4566-A392-62E0485796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2795" name="Picture 2794" descr="http://www.esourcecanada.com/images/spacer.gif">
          <a:extLst>
            <a:ext uri="{FF2B5EF4-FFF2-40B4-BE49-F238E27FC236}">
              <a16:creationId xmlns:a16="http://schemas.microsoft.com/office/drawing/2014/main" id="{8FC65AD2-CA4A-4317-A16D-4FF7D5151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2796" name="Picture 2795" descr="http://www.esourcecanada.com/images/spacer.gif">
          <a:extLst>
            <a:ext uri="{FF2B5EF4-FFF2-40B4-BE49-F238E27FC236}">
              <a16:creationId xmlns:a16="http://schemas.microsoft.com/office/drawing/2014/main" id="{244A6B2B-CF23-4F1D-B9E6-306C35B76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2797" name="Picture 2796" descr="http://www.esourcecanada.com/images/spacer.gif">
          <a:extLst>
            <a:ext uri="{FF2B5EF4-FFF2-40B4-BE49-F238E27FC236}">
              <a16:creationId xmlns:a16="http://schemas.microsoft.com/office/drawing/2014/main" id="{8D617205-CC52-46CE-9622-52CF205430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2798" name="Picture 2797" descr="http://www.esourcecanada.com/images/spacer.gif">
          <a:extLst>
            <a:ext uri="{FF2B5EF4-FFF2-40B4-BE49-F238E27FC236}">
              <a16:creationId xmlns:a16="http://schemas.microsoft.com/office/drawing/2014/main" id="{C27A30E6-D8B0-4D8F-AF29-BCAEC128E0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2799" name="Picture 2798" descr="http://www.esourcecanada.com/images/spacer.gif">
          <a:extLst>
            <a:ext uri="{FF2B5EF4-FFF2-40B4-BE49-F238E27FC236}">
              <a16:creationId xmlns:a16="http://schemas.microsoft.com/office/drawing/2014/main" id="{CAD1E36C-20E0-4734-AAE7-BB7BA616C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2800" name="Picture 2799" descr="http://www.esourcecanada.com/images/spacer.gif">
          <a:extLst>
            <a:ext uri="{FF2B5EF4-FFF2-40B4-BE49-F238E27FC236}">
              <a16:creationId xmlns:a16="http://schemas.microsoft.com/office/drawing/2014/main" id="{44237C9A-4E9D-48CB-9D8B-A1C99765C9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2801" name="Picture 2800" descr="http://www.esourcecanada.com/images/spacer.gif">
          <a:extLst>
            <a:ext uri="{FF2B5EF4-FFF2-40B4-BE49-F238E27FC236}">
              <a16:creationId xmlns:a16="http://schemas.microsoft.com/office/drawing/2014/main" id="{0E4E9F34-4305-4BC6-B4DE-6FD5661A0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2802" name="Picture 2801" descr="http://www.esourcecanada.com/images/spacer.gif">
          <a:extLst>
            <a:ext uri="{FF2B5EF4-FFF2-40B4-BE49-F238E27FC236}">
              <a16:creationId xmlns:a16="http://schemas.microsoft.com/office/drawing/2014/main" id="{C1377AE9-5B32-4D71-A4F3-6EB3CE1AFB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2803" name="Picture 2802" descr="http://www.esourcecanada.com/images/spacer.gif">
          <a:extLst>
            <a:ext uri="{FF2B5EF4-FFF2-40B4-BE49-F238E27FC236}">
              <a16:creationId xmlns:a16="http://schemas.microsoft.com/office/drawing/2014/main" id="{10337EFC-882A-4F9E-A127-BCDAD49DCE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2804" name="Picture 2803" descr="http://www.esourcecanada.com/images/spacer.gif">
          <a:extLst>
            <a:ext uri="{FF2B5EF4-FFF2-40B4-BE49-F238E27FC236}">
              <a16:creationId xmlns:a16="http://schemas.microsoft.com/office/drawing/2014/main" id="{E3E43010-41AE-4D80-9612-6F7D20D9D8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805" name="Picture 2804" descr="http://www.esourcecanada.com/images/spacer.gif">
          <a:extLst>
            <a:ext uri="{FF2B5EF4-FFF2-40B4-BE49-F238E27FC236}">
              <a16:creationId xmlns:a16="http://schemas.microsoft.com/office/drawing/2014/main" id="{7A50BEAC-05A3-4231-9923-897F0F92B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06" name="Picture 2805" descr="http://www.esourcecanada.com/images/spacer.gif">
          <a:extLst>
            <a:ext uri="{FF2B5EF4-FFF2-40B4-BE49-F238E27FC236}">
              <a16:creationId xmlns:a16="http://schemas.microsoft.com/office/drawing/2014/main" id="{95587132-6A5A-43AC-B412-D40BFE773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807" name="Picture 2806" descr="http://www.esourcecanada.com/images/spacer.gif">
          <a:extLst>
            <a:ext uri="{FF2B5EF4-FFF2-40B4-BE49-F238E27FC236}">
              <a16:creationId xmlns:a16="http://schemas.microsoft.com/office/drawing/2014/main" id="{AE70F356-9533-4D61-8E85-1BFCF8EF71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08" name="Picture 2807" descr="http://www.esourcecanada.com/images/spacer.gif">
          <a:extLst>
            <a:ext uri="{FF2B5EF4-FFF2-40B4-BE49-F238E27FC236}">
              <a16:creationId xmlns:a16="http://schemas.microsoft.com/office/drawing/2014/main" id="{2AE4E69D-718B-4FBD-BC81-C48B4B6BE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09" name="Picture 2808" descr="http://www.esourcecanada.com/images/spacer.gif">
          <a:extLst>
            <a:ext uri="{FF2B5EF4-FFF2-40B4-BE49-F238E27FC236}">
              <a16:creationId xmlns:a16="http://schemas.microsoft.com/office/drawing/2014/main" id="{6400536F-6593-483D-93A4-C0D35957C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0" name="Picture 2809" descr="http://www.esourcecanada.com/images/spacer.gif">
          <a:extLst>
            <a:ext uri="{FF2B5EF4-FFF2-40B4-BE49-F238E27FC236}">
              <a16:creationId xmlns:a16="http://schemas.microsoft.com/office/drawing/2014/main" id="{B6DEE4D8-644D-44EF-B4D7-5001389C80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1" name="Picture 2810" descr="http://www.esourcecanada.com/images/spacer.gif">
          <a:extLst>
            <a:ext uri="{FF2B5EF4-FFF2-40B4-BE49-F238E27FC236}">
              <a16:creationId xmlns:a16="http://schemas.microsoft.com/office/drawing/2014/main" id="{D4AC295C-0495-4F06-8680-E2AA61FA6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2" name="Picture 2811" descr="http://www.esourcecanada.com/images/spacer.gif">
          <a:extLst>
            <a:ext uri="{FF2B5EF4-FFF2-40B4-BE49-F238E27FC236}">
              <a16:creationId xmlns:a16="http://schemas.microsoft.com/office/drawing/2014/main" id="{5EC02BE3-BFDD-4E19-BEB0-5481671FD3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3" name="Picture 2812" descr="http://www.esourcecanada.com/images/spacer.gif">
          <a:extLst>
            <a:ext uri="{FF2B5EF4-FFF2-40B4-BE49-F238E27FC236}">
              <a16:creationId xmlns:a16="http://schemas.microsoft.com/office/drawing/2014/main" id="{503AACB5-8B17-4039-9892-32478B39C1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4" name="Picture 2813" descr="http://www.esourcecanada.com/images/spacer.gif">
          <a:extLst>
            <a:ext uri="{FF2B5EF4-FFF2-40B4-BE49-F238E27FC236}">
              <a16:creationId xmlns:a16="http://schemas.microsoft.com/office/drawing/2014/main" id="{F7B368FE-B985-41A8-B52A-32E1217AB0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5" name="Picture 2814" descr="http://www.esourcecanada.com/images/spacer.gif">
          <a:extLst>
            <a:ext uri="{FF2B5EF4-FFF2-40B4-BE49-F238E27FC236}">
              <a16:creationId xmlns:a16="http://schemas.microsoft.com/office/drawing/2014/main" id="{7CE5646C-0C96-4024-BC33-8DCC2C4F9D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6" name="Picture 2815" descr="http://www.esourcecanada.com/images/spacer.gif">
          <a:extLst>
            <a:ext uri="{FF2B5EF4-FFF2-40B4-BE49-F238E27FC236}">
              <a16:creationId xmlns:a16="http://schemas.microsoft.com/office/drawing/2014/main" id="{EA04F27A-6898-404D-AC3A-E18CCD7FD6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7" name="Picture 2816" descr="http://www.esourcecanada.com/images/spacer.gif">
          <a:extLst>
            <a:ext uri="{FF2B5EF4-FFF2-40B4-BE49-F238E27FC236}">
              <a16:creationId xmlns:a16="http://schemas.microsoft.com/office/drawing/2014/main" id="{BD73FF3F-2B77-4C0B-A295-19F1D87B9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8" name="Picture 2817" descr="http://www.esourcecanada.com/images/spacer.gif">
          <a:extLst>
            <a:ext uri="{FF2B5EF4-FFF2-40B4-BE49-F238E27FC236}">
              <a16:creationId xmlns:a16="http://schemas.microsoft.com/office/drawing/2014/main" id="{336587AA-F467-4FBA-8D1F-AC113D810F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9" name="Picture 2818" descr="http://www.esourcecanada.com/images/spacer.gif">
          <a:extLst>
            <a:ext uri="{FF2B5EF4-FFF2-40B4-BE49-F238E27FC236}">
              <a16:creationId xmlns:a16="http://schemas.microsoft.com/office/drawing/2014/main" id="{94932973-7C15-4B7E-B8BA-BE4D9B1255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0" name="Picture 2819" descr="http://www.esourcecanada.com/images/spacer.gif">
          <a:extLst>
            <a:ext uri="{FF2B5EF4-FFF2-40B4-BE49-F238E27FC236}">
              <a16:creationId xmlns:a16="http://schemas.microsoft.com/office/drawing/2014/main" id="{451C73C6-8037-44C5-8205-7B7B64931C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1" name="Picture 2820" descr="http://www.esourcecanada.com/images/spacer.gif">
          <a:extLst>
            <a:ext uri="{FF2B5EF4-FFF2-40B4-BE49-F238E27FC236}">
              <a16:creationId xmlns:a16="http://schemas.microsoft.com/office/drawing/2014/main" id="{BD81AFBB-04D5-47C0-A56D-497FF54C4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2" name="Picture 2821" descr="http://www.esourcecanada.com/images/spacer.gif">
          <a:extLst>
            <a:ext uri="{FF2B5EF4-FFF2-40B4-BE49-F238E27FC236}">
              <a16:creationId xmlns:a16="http://schemas.microsoft.com/office/drawing/2014/main" id="{2602BAE8-572C-4C40-88B6-B765A549A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3" name="Picture 2822" descr="http://www.esourcecanada.com/images/spacer.gif">
          <a:extLst>
            <a:ext uri="{FF2B5EF4-FFF2-40B4-BE49-F238E27FC236}">
              <a16:creationId xmlns:a16="http://schemas.microsoft.com/office/drawing/2014/main" id="{1EDB46C3-5DA4-4A12-9B59-1DCD71B38E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4" name="Picture 2823" descr="http://www.esourcecanada.com/images/spacer.gif">
          <a:extLst>
            <a:ext uri="{FF2B5EF4-FFF2-40B4-BE49-F238E27FC236}">
              <a16:creationId xmlns:a16="http://schemas.microsoft.com/office/drawing/2014/main" id="{D104BDBA-CDB3-4C12-99CE-A17043A58A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5" name="Picture 2824" descr="http://www.esourcecanada.com/images/spacer.gif">
          <a:extLst>
            <a:ext uri="{FF2B5EF4-FFF2-40B4-BE49-F238E27FC236}">
              <a16:creationId xmlns:a16="http://schemas.microsoft.com/office/drawing/2014/main" id="{AA569E20-8AE0-4BE5-9FDE-AFA29C86D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6" name="Picture 2825" descr="http://www.esourcecanada.com/images/spacer.gif">
          <a:extLst>
            <a:ext uri="{FF2B5EF4-FFF2-40B4-BE49-F238E27FC236}">
              <a16:creationId xmlns:a16="http://schemas.microsoft.com/office/drawing/2014/main" id="{BE65BE81-DB8A-404C-8703-CE5BFBE80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7" name="Picture 2826" descr="http://www.esourcecanada.com/images/spacer.gif">
          <a:extLst>
            <a:ext uri="{FF2B5EF4-FFF2-40B4-BE49-F238E27FC236}">
              <a16:creationId xmlns:a16="http://schemas.microsoft.com/office/drawing/2014/main" id="{BEB3321C-0B85-44B2-B6D8-7864D470CC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8" name="Picture 2827" descr="http://www.esourcecanada.com/images/spacer.gif">
          <a:extLst>
            <a:ext uri="{FF2B5EF4-FFF2-40B4-BE49-F238E27FC236}">
              <a16:creationId xmlns:a16="http://schemas.microsoft.com/office/drawing/2014/main" id="{9E0C8A47-7DF6-4207-9D41-50724E2049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9" name="Picture 2828" descr="http://www.esourcecanada.com/images/spacer.gif">
          <a:extLst>
            <a:ext uri="{FF2B5EF4-FFF2-40B4-BE49-F238E27FC236}">
              <a16:creationId xmlns:a16="http://schemas.microsoft.com/office/drawing/2014/main" id="{B53BF06E-B23A-4B40-B39E-404227C066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0" name="Picture 2829" descr="http://www.esourcecanada.com/images/spacer.gif">
          <a:extLst>
            <a:ext uri="{FF2B5EF4-FFF2-40B4-BE49-F238E27FC236}">
              <a16:creationId xmlns:a16="http://schemas.microsoft.com/office/drawing/2014/main" id="{DC5EDDC0-F3E2-465C-8BC7-FA0B1B0A3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1" name="Picture 2830" descr="http://www.esourcecanada.com/images/spacer.gif">
          <a:extLst>
            <a:ext uri="{FF2B5EF4-FFF2-40B4-BE49-F238E27FC236}">
              <a16:creationId xmlns:a16="http://schemas.microsoft.com/office/drawing/2014/main" id="{618BC483-9C97-4281-AB13-BCAD4ED3E6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2" name="Picture 2831" descr="http://www.esourcecanada.com/images/spacer.gif">
          <a:extLst>
            <a:ext uri="{FF2B5EF4-FFF2-40B4-BE49-F238E27FC236}">
              <a16:creationId xmlns:a16="http://schemas.microsoft.com/office/drawing/2014/main" id="{B495DB60-00CF-4B0C-8E7B-634031333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3" name="Picture 2832" descr="http://www.esourcecanada.com/images/spacer.gif">
          <a:extLst>
            <a:ext uri="{FF2B5EF4-FFF2-40B4-BE49-F238E27FC236}">
              <a16:creationId xmlns:a16="http://schemas.microsoft.com/office/drawing/2014/main" id="{C05F133E-2F89-4E62-8FB1-06D5E76C4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4" name="Picture 2833" descr="http://www.esourcecanada.com/images/spacer.gif">
          <a:extLst>
            <a:ext uri="{FF2B5EF4-FFF2-40B4-BE49-F238E27FC236}">
              <a16:creationId xmlns:a16="http://schemas.microsoft.com/office/drawing/2014/main" id="{D8FF27D1-AD52-4967-A475-663C0900C3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5" name="Picture 2834" descr="http://www.esourcecanada.com/images/spacer.gif">
          <a:extLst>
            <a:ext uri="{FF2B5EF4-FFF2-40B4-BE49-F238E27FC236}">
              <a16:creationId xmlns:a16="http://schemas.microsoft.com/office/drawing/2014/main" id="{BA8FB44F-FF87-4B48-8E6D-81C1748DB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6" name="Picture 2835" descr="http://www.esourcecanada.com/images/spacer.gif">
          <a:extLst>
            <a:ext uri="{FF2B5EF4-FFF2-40B4-BE49-F238E27FC236}">
              <a16:creationId xmlns:a16="http://schemas.microsoft.com/office/drawing/2014/main" id="{8C24B767-533D-4C7B-AB30-91B44A790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7" name="Picture 2836" descr="http://www.esourcecanada.com/images/spacer.gif">
          <a:extLst>
            <a:ext uri="{FF2B5EF4-FFF2-40B4-BE49-F238E27FC236}">
              <a16:creationId xmlns:a16="http://schemas.microsoft.com/office/drawing/2014/main" id="{C67AB64C-5B42-439D-9AAB-B2A41422D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8" name="Picture 2837" descr="http://www.esourcecanada.com/images/spacer.gif">
          <a:extLst>
            <a:ext uri="{FF2B5EF4-FFF2-40B4-BE49-F238E27FC236}">
              <a16:creationId xmlns:a16="http://schemas.microsoft.com/office/drawing/2014/main" id="{17C17A8A-AF00-424D-BCC0-A634F72976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9" name="Picture 2838" descr="http://www.esourcecanada.com/images/spacer.gif">
          <a:extLst>
            <a:ext uri="{FF2B5EF4-FFF2-40B4-BE49-F238E27FC236}">
              <a16:creationId xmlns:a16="http://schemas.microsoft.com/office/drawing/2014/main" id="{8A17157D-6EA5-4908-A980-0F90ECF2C8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0" name="Picture 2839" descr="http://www.esourcecanada.com/images/spacer.gif">
          <a:extLst>
            <a:ext uri="{FF2B5EF4-FFF2-40B4-BE49-F238E27FC236}">
              <a16:creationId xmlns:a16="http://schemas.microsoft.com/office/drawing/2014/main" id="{AA42F54D-6A55-49C6-81A5-6B267F8E74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1" name="Picture 2840" descr="http://www.esourcecanada.com/images/spacer.gif">
          <a:extLst>
            <a:ext uri="{FF2B5EF4-FFF2-40B4-BE49-F238E27FC236}">
              <a16:creationId xmlns:a16="http://schemas.microsoft.com/office/drawing/2014/main" id="{3DFE8D61-6160-4861-9CC0-17C00BA95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2" name="Picture 2841" descr="http://www.esourcecanada.com/images/spacer.gif">
          <a:extLst>
            <a:ext uri="{FF2B5EF4-FFF2-40B4-BE49-F238E27FC236}">
              <a16:creationId xmlns:a16="http://schemas.microsoft.com/office/drawing/2014/main" id="{D9FAEE8E-B1C9-43DB-867B-0A636D0D6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3" name="Picture 2842" descr="http://www.esourcecanada.com/images/spacer.gif">
          <a:extLst>
            <a:ext uri="{FF2B5EF4-FFF2-40B4-BE49-F238E27FC236}">
              <a16:creationId xmlns:a16="http://schemas.microsoft.com/office/drawing/2014/main" id="{DE3F04E7-9BDE-4D37-8B02-D3B888E35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4" name="Picture 2843" descr="http://www.esourcecanada.com/images/spacer.gif">
          <a:extLst>
            <a:ext uri="{FF2B5EF4-FFF2-40B4-BE49-F238E27FC236}">
              <a16:creationId xmlns:a16="http://schemas.microsoft.com/office/drawing/2014/main" id="{60A0ABFF-E1E4-4F44-B38C-9D6067DF80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5" name="Picture 2844" descr="http://www.esourcecanada.com/images/spacer.gif">
          <a:extLst>
            <a:ext uri="{FF2B5EF4-FFF2-40B4-BE49-F238E27FC236}">
              <a16:creationId xmlns:a16="http://schemas.microsoft.com/office/drawing/2014/main" id="{F951E07F-6811-4581-8B8C-26AC6C8A7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6" name="Picture 2845" descr="http://www.esourcecanada.com/images/spacer.gif">
          <a:extLst>
            <a:ext uri="{FF2B5EF4-FFF2-40B4-BE49-F238E27FC236}">
              <a16:creationId xmlns:a16="http://schemas.microsoft.com/office/drawing/2014/main" id="{5DC7CF0B-C0E1-4064-A4CD-5D4A64B6DD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7" name="Picture 2846" descr="http://www.esourcecanada.com/images/spacer.gif">
          <a:extLst>
            <a:ext uri="{FF2B5EF4-FFF2-40B4-BE49-F238E27FC236}">
              <a16:creationId xmlns:a16="http://schemas.microsoft.com/office/drawing/2014/main" id="{ABD34494-424F-481E-9C9F-09F72E956C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8" name="Picture 2847" descr="http://www.esourcecanada.com/images/spacer.gif">
          <a:extLst>
            <a:ext uri="{FF2B5EF4-FFF2-40B4-BE49-F238E27FC236}">
              <a16:creationId xmlns:a16="http://schemas.microsoft.com/office/drawing/2014/main" id="{5AB5A4CA-D3C1-43B3-B5A1-76DD5FFF56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2849" name="Picture 2848" descr="http://www.esourcecanada.com/images/spacer.gif">
          <a:extLst>
            <a:ext uri="{FF2B5EF4-FFF2-40B4-BE49-F238E27FC236}">
              <a16:creationId xmlns:a16="http://schemas.microsoft.com/office/drawing/2014/main" id="{E7796257-47E8-4897-B840-4B00CB5C12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2850" name="Picture 2849" descr="http://www.esourcecanada.com/images/spacer.gif">
          <a:extLst>
            <a:ext uri="{FF2B5EF4-FFF2-40B4-BE49-F238E27FC236}">
              <a16:creationId xmlns:a16="http://schemas.microsoft.com/office/drawing/2014/main" id="{30107E27-8089-4192-8502-47AF940040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2851" name="Picture 2850" descr="http://www.esourcecanada.com/images/spacer.gif">
          <a:extLst>
            <a:ext uri="{FF2B5EF4-FFF2-40B4-BE49-F238E27FC236}">
              <a16:creationId xmlns:a16="http://schemas.microsoft.com/office/drawing/2014/main" id="{38302EE4-AB86-47FD-B916-72A459A3F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2852" name="Picture 2851" descr="http://www.esourcecanada.com/images/spacer.gif">
          <a:extLst>
            <a:ext uri="{FF2B5EF4-FFF2-40B4-BE49-F238E27FC236}">
              <a16:creationId xmlns:a16="http://schemas.microsoft.com/office/drawing/2014/main" id="{EFF1D3C8-4049-465A-AED0-404DFDF6B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2853" name="Picture 2852" descr="http://www.esourcecanada.com/images/spacer.gif">
          <a:extLst>
            <a:ext uri="{FF2B5EF4-FFF2-40B4-BE49-F238E27FC236}">
              <a16:creationId xmlns:a16="http://schemas.microsoft.com/office/drawing/2014/main" id="{0E20212C-D2CB-4B11-87DA-2623F7680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2854" name="Picture 2853" descr="http://www.esourcecanada.com/images/spacer.gif">
          <a:extLst>
            <a:ext uri="{FF2B5EF4-FFF2-40B4-BE49-F238E27FC236}">
              <a16:creationId xmlns:a16="http://schemas.microsoft.com/office/drawing/2014/main" id="{1205E0B7-DA0C-4271-B96A-586006531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2855" name="Picture 2854" descr="http://www.esourcecanada.com/images/spacer.gif">
          <a:extLst>
            <a:ext uri="{FF2B5EF4-FFF2-40B4-BE49-F238E27FC236}">
              <a16:creationId xmlns:a16="http://schemas.microsoft.com/office/drawing/2014/main" id="{FE4304D4-1B5B-408D-97D7-69281A6A0D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2856" name="Picture 2855" descr="http://www.esourcecanada.com/images/spacer.gif">
          <a:extLst>
            <a:ext uri="{FF2B5EF4-FFF2-40B4-BE49-F238E27FC236}">
              <a16:creationId xmlns:a16="http://schemas.microsoft.com/office/drawing/2014/main" id="{53956ACA-3DCA-45E1-87DA-F91ED9F75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2857" name="Picture 2856" descr="http://www.esourcecanada.com/images/spacer.gif">
          <a:extLst>
            <a:ext uri="{FF2B5EF4-FFF2-40B4-BE49-F238E27FC236}">
              <a16:creationId xmlns:a16="http://schemas.microsoft.com/office/drawing/2014/main" id="{B75D351D-0434-4D5E-94B7-8809DEF95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2858" name="Picture 2857" descr="http://www.esourcecanada.com/images/spacer.gif">
          <a:extLst>
            <a:ext uri="{FF2B5EF4-FFF2-40B4-BE49-F238E27FC236}">
              <a16:creationId xmlns:a16="http://schemas.microsoft.com/office/drawing/2014/main" id="{2B025684-CB73-4817-852D-9D315CDD2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859" name="Picture 2858" descr="http://www.esourcecanada.com/images/spacer.gif">
          <a:extLst>
            <a:ext uri="{FF2B5EF4-FFF2-40B4-BE49-F238E27FC236}">
              <a16:creationId xmlns:a16="http://schemas.microsoft.com/office/drawing/2014/main" id="{EB4EDAD4-F4CA-4E44-AEA8-213F224790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0" name="Picture 2859" descr="http://www.esourcecanada.com/images/spacer.gif">
          <a:extLst>
            <a:ext uri="{FF2B5EF4-FFF2-40B4-BE49-F238E27FC236}">
              <a16:creationId xmlns:a16="http://schemas.microsoft.com/office/drawing/2014/main" id="{D6C4A10A-1C2A-4DC8-ADBE-CE6116861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861" name="Picture 2860" descr="http://www.esourcecanada.com/images/spacer.gif">
          <a:extLst>
            <a:ext uri="{FF2B5EF4-FFF2-40B4-BE49-F238E27FC236}">
              <a16:creationId xmlns:a16="http://schemas.microsoft.com/office/drawing/2014/main" id="{C356BBC3-6F3D-4F25-B9EF-4C12849EDB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2" name="Picture 2861" descr="http://www.esourcecanada.com/images/spacer.gif">
          <a:extLst>
            <a:ext uri="{FF2B5EF4-FFF2-40B4-BE49-F238E27FC236}">
              <a16:creationId xmlns:a16="http://schemas.microsoft.com/office/drawing/2014/main" id="{A69DFE85-4666-46BA-9E8F-EC5B20C0F9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3" name="Picture 2862" descr="http://www.esourcecanada.com/images/spacer.gif">
          <a:extLst>
            <a:ext uri="{FF2B5EF4-FFF2-40B4-BE49-F238E27FC236}">
              <a16:creationId xmlns:a16="http://schemas.microsoft.com/office/drawing/2014/main" id="{FEAEC220-727E-4E2E-B5DA-2013D95DE6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4" name="Picture 2863" descr="http://www.esourcecanada.com/images/spacer.gif">
          <a:extLst>
            <a:ext uri="{FF2B5EF4-FFF2-40B4-BE49-F238E27FC236}">
              <a16:creationId xmlns:a16="http://schemas.microsoft.com/office/drawing/2014/main" id="{C945892A-833D-4C00-A430-2F5F8C9611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5" name="Picture 2864" descr="http://www.esourcecanada.com/images/spacer.gif">
          <a:extLst>
            <a:ext uri="{FF2B5EF4-FFF2-40B4-BE49-F238E27FC236}">
              <a16:creationId xmlns:a16="http://schemas.microsoft.com/office/drawing/2014/main" id="{00F52387-C258-4B27-8592-B20A0320C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6" name="Picture 2865" descr="http://www.esourcecanada.com/images/spacer.gif">
          <a:extLst>
            <a:ext uri="{FF2B5EF4-FFF2-40B4-BE49-F238E27FC236}">
              <a16:creationId xmlns:a16="http://schemas.microsoft.com/office/drawing/2014/main" id="{4EF89261-2774-43E9-BCEE-697AB2FF6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7" name="Picture 2866" descr="http://www.esourcecanada.com/images/spacer.gif">
          <a:extLst>
            <a:ext uri="{FF2B5EF4-FFF2-40B4-BE49-F238E27FC236}">
              <a16:creationId xmlns:a16="http://schemas.microsoft.com/office/drawing/2014/main" id="{CD62A531-87BB-4261-8B69-AB75D061F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8" name="Picture 2867" descr="http://www.esourcecanada.com/images/spacer.gif">
          <a:extLst>
            <a:ext uri="{FF2B5EF4-FFF2-40B4-BE49-F238E27FC236}">
              <a16:creationId xmlns:a16="http://schemas.microsoft.com/office/drawing/2014/main" id="{5AC559E4-501B-4C5F-BA86-AC9C91685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9" name="Picture 2868" descr="http://www.esourcecanada.com/images/spacer.gif">
          <a:extLst>
            <a:ext uri="{FF2B5EF4-FFF2-40B4-BE49-F238E27FC236}">
              <a16:creationId xmlns:a16="http://schemas.microsoft.com/office/drawing/2014/main" id="{9EA1035A-94F7-4088-87CF-4C6ABC9AA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0" name="Picture 2869" descr="http://www.esourcecanada.com/images/spacer.gif">
          <a:extLst>
            <a:ext uri="{FF2B5EF4-FFF2-40B4-BE49-F238E27FC236}">
              <a16:creationId xmlns:a16="http://schemas.microsoft.com/office/drawing/2014/main" id="{CE00CE75-107A-4B80-83A1-7DF454D79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1" name="Picture 2870" descr="http://www.esourcecanada.com/images/spacer.gif">
          <a:extLst>
            <a:ext uri="{FF2B5EF4-FFF2-40B4-BE49-F238E27FC236}">
              <a16:creationId xmlns:a16="http://schemas.microsoft.com/office/drawing/2014/main" id="{0025E502-C394-4623-8513-42A7E77A1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2" name="Picture 2871" descr="http://www.esourcecanada.com/images/spacer.gif">
          <a:extLst>
            <a:ext uri="{FF2B5EF4-FFF2-40B4-BE49-F238E27FC236}">
              <a16:creationId xmlns:a16="http://schemas.microsoft.com/office/drawing/2014/main" id="{FF5C6973-9E9B-42A3-B4B3-7483578A63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3" name="Picture 2872" descr="http://www.esourcecanada.com/images/spacer.gif">
          <a:extLst>
            <a:ext uri="{FF2B5EF4-FFF2-40B4-BE49-F238E27FC236}">
              <a16:creationId xmlns:a16="http://schemas.microsoft.com/office/drawing/2014/main" id="{0E37089B-6B20-43D1-8C28-3D6F9BC1F7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4" name="Picture 2873" descr="http://www.esourcecanada.com/images/spacer.gif">
          <a:extLst>
            <a:ext uri="{FF2B5EF4-FFF2-40B4-BE49-F238E27FC236}">
              <a16:creationId xmlns:a16="http://schemas.microsoft.com/office/drawing/2014/main" id="{E671409C-18F3-4D2E-B286-BC810BE574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5" name="Picture 2874" descr="http://www.esourcecanada.com/images/spacer.gif">
          <a:extLst>
            <a:ext uri="{FF2B5EF4-FFF2-40B4-BE49-F238E27FC236}">
              <a16:creationId xmlns:a16="http://schemas.microsoft.com/office/drawing/2014/main" id="{6B41AC1A-AA87-40A3-BEDB-1DC656CD8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6" name="Picture 2875" descr="http://www.esourcecanada.com/images/spacer.gif">
          <a:extLst>
            <a:ext uri="{FF2B5EF4-FFF2-40B4-BE49-F238E27FC236}">
              <a16:creationId xmlns:a16="http://schemas.microsoft.com/office/drawing/2014/main" id="{10719451-FEBB-486D-BD72-981201B441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7" name="Picture 2876" descr="http://www.esourcecanada.com/images/spacer.gif">
          <a:extLst>
            <a:ext uri="{FF2B5EF4-FFF2-40B4-BE49-F238E27FC236}">
              <a16:creationId xmlns:a16="http://schemas.microsoft.com/office/drawing/2014/main" id="{3AA5F169-A477-403C-B201-2BF0EE077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8" name="Picture 2877" descr="http://www.esourcecanada.com/images/spacer.gif">
          <a:extLst>
            <a:ext uri="{FF2B5EF4-FFF2-40B4-BE49-F238E27FC236}">
              <a16:creationId xmlns:a16="http://schemas.microsoft.com/office/drawing/2014/main" id="{162C5E36-092F-4A94-8A14-FB7E28DBAC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9" name="Picture 2878" descr="http://www.esourcecanada.com/images/spacer.gif">
          <a:extLst>
            <a:ext uri="{FF2B5EF4-FFF2-40B4-BE49-F238E27FC236}">
              <a16:creationId xmlns:a16="http://schemas.microsoft.com/office/drawing/2014/main" id="{E5920459-2084-4EC4-98CE-585E5C391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0" name="Picture 2879" descr="http://www.esourcecanada.com/images/spacer.gif">
          <a:extLst>
            <a:ext uri="{FF2B5EF4-FFF2-40B4-BE49-F238E27FC236}">
              <a16:creationId xmlns:a16="http://schemas.microsoft.com/office/drawing/2014/main" id="{16B77F36-7A46-4BDF-8CF8-F9A4537A9C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1" name="Picture 2880" descr="http://www.esourcecanada.com/images/spacer.gif">
          <a:extLst>
            <a:ext uri="{FF2B5EF4-FFF2-40B4-BE49-F238E27FC236}">
              <a16:creationId xmlns:a16="http://schemas.microsoft.com/office/drawing/2014/main" id="{90611393-C20E-43C2-B906-BEB50EA94A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2" name="Picture 2881" descr="http://www.esourcecanada.com/images/spacer.gif">
          <a:extLst>
            <a:ext uri="{FF2B5EF4-FFF2-40B4-BE49-F238E27FC236}">
              <a16:creationId xmlns:a16="http://schemas.microsoft.com/office/drawing/2014/main" id="{2FB7ACD1-C088-4BCC-B689-C48F03256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3" name="Picture 2882" descr="http://www.esourcecanada.com/images/spacer.gif">
          <a:extLst>
            <a:ext uri="{FF2B5EF4-FFF2-40B4-BE49-F238E27FC236}">
              <a16:creationId xmlns:a16="http://schemas.microsoft.com/office/drawing/2014/main" id="{CB97939B-9737-40FC-A2F2-F54844779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4" name="Picture 2883" descr="http://www.esourcecanada.com/images/spacer.gif">
          <a:extLst>
            <a:ext uri="{FF2B5EF4-FFF2-40B4-BE49-F238E27FC236}">
              <a16:creationId xmlns:a16="http://schemas.microsoft.com/office/drawing/2014/main" id="{689B4756-C14F-4101-BC2C-585B39263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5" name="Picture 2884" descr="http://www.esourcecanada.com/images/spacer.gif">
          <a:extLst>
            <a:ext uri="{FF2B5EF4-FFF2-40B4-BE49-F238E27FC236}">
              <a16:creationId xmlns:a16="http://schemas.microsoft.com/office/drawing/2014/main" id="{44C5C20E-775A-48FD-B135-90EE5EA70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6" name="Picture 2885" descr="http://www.esourcecanada.com/images/spacer.gif">
          <a:extLst>
            <a:ext uri="{FF2B5EF4-FFF2-40B4-BE49-F238E27FC236}">
              <a16:creationId xmlns:a16="http://schemas.microsoft.com/office/drawing/2014/main" id="{72ECE6B1-67C1-4181-BB82-BD079D6B5B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7" name="Picture 2886" descr="http://www.esourcecanada.com/images/spacer.gif">
          <a:extLst>
            <a:ext uri="{FF2B5EF4-FFF2-40B4-BE49-F238E27FC236}">
              <a16:creationId xmlns:a16="http://schemas.microsoft.com/office/drawing/2014/main" id="{1D645F1B-8E98-4552-9705-91DCDF5E4F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8" name="Picture 2887" descr="http://www.esourcecanada.com/images/spacer.gif">
          <a:extLst>
            <a:ext uri="{FF2B5EF4-FFF2-40B4-BE49-F238E27FC236}">
              <a16:creationId xmlns:a16="http://schemas.microsoft.com/office/drawing/2014/main" id="{389F17DB-6BC3-4DDF-B97A-F18DB48EBA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9" name="Picture 2888" descr="http://www.esourcecanada.com/images/spacer.gif">
          <a:extLst>
            <a:ext uri="{FF2B5EF4-FFF2-40B4-BE49-F238E27FC236}">
              <a16:creationId xmlns:a16="http://schemas.microsoft.com/office/drawing/2014/main" id="{9E1DDBDB-8EBC-4523-AA46-18DBC12C1E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0" name="Picture 2889" descr="http://www.esourcecanada.com/images/spacer.gif">
          <a:extLst>
            <a:ext uri="{FF2B5EF4-FFF2-40B4-BE49-F238E27FC236}">
              <a16:creationId xmlns:a16="http://schemas.microsoft.com/office/drawing/2014/main" id="{2F6F69C2-286B-417D-A084-D826C6BC9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1" name="Picture 2890" descr="http://www.esourcecanada.com/images/spacer.gif">
          <a:extLst>
            <a:ext uri="{FF2B5EF4-FFF2-40B4-BE49-F238E27FC236}">
              <a16:creationId xmlns:a16="http://schemas.microsoft.com/office/drawing/2014/main" id="{B1A7E416-BFD2-48A5-BC2C-E23DD62178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2" name="Picture 2891" descr="http://www.esourcecanada.com/images/spacer.gif">
          <a:extLst>
            <a:ext uri="{FF2B5EF4-FFF2-40B4-BE49-F238E27FC236}">
              <a16:creationId xmlns:a16="http://schemas.microsoft.com/office/drawing/2014/main" id="{B7F60AE0-4F73-43D2-A536-BFBF787E6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3" name="Picture 2892" descr="http://www.esourcecanada.com/images/spacer.gif">
          <a:extLst>
            <a:ext uri="{FF2B5EF4-FFF2-40B4-BE49-F238E27FC236}">
              <a16:creationId xmlns:a16="http://schemas.microsoft.com/office/drawing/2014/main" id="{562CA763-2D02-48F5-A65B-D4B36A499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4" name="Picture 2893" descr="http://www.esourcecanada.com/images/spacer.gif">
          <a:extLst>
            <a:ext uri="{FF2B5EF4-FFF2-40B4-BE49-F238E27FC236}">
              <a16:creationId xmlns:a16="http://schemas.microsoft.com/office/drawing/2014/main" id="{6EEF9C31-D96A-48DB-87C9-829DEC508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5" name="Picture 2894" descr="http://www.esourcecanada.com/images/spacer.gif">
          <a:extLst>
            <a:ext uri="{FF2B5EF4-FFF2-40B4-BE49-F238E27FC236}">
              <a16:creationId xmlns:a16="http://schemas.microsoft.com/office/drawing/2014/main" id="{01A3B01F-C81B-4F00-B998-D39CB6DF3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6" name="Picture 2895" descr="http://www.esourcecanada.com/images/spacer.gif">
          <a:extLst>
            <a:ext uri="{FF2B5EF4-FFF2-40B4-BE49-F238E27FC236}">
              <a16:creationId xmlns:a16="http://schemas.microsoft.com/office/drawing/2014/main" id="{52C1DB33-A210-4436-A5B2-ED1828F97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7" name="Picture 2896" descr="http://www.esourcecanada.com/images/spacer.gif">
          <a:extLst>
            <a:ext uri="{FF2B5EF4-FFF2-40B4-BE49-F238E27FC236}">
              <a16:creationId xmlns:a16="http://schemas.microsoft.com/office/drawing/2014/main" id="{E40CFD0F-BD2C-4373-801B-E299CF85AB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8" name="Picture 2897" descr="http://www.esourcecanada.com/images/spacer.gif">
          <a:extLst>
            <a:ext uri="{FF2B5EF4-FFF2-40B4-BE49-F238E27FC236}">
              <a16:creationId xmlns:a16="http://schemas.microsoft.com/office/drawing/2014/main" id="{1527957B-780D-4468-A150-9DA3572D4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9" name="Picture 2898" descr="http://www.esourcecanada.com/images/spacer.gif">
          <a:extLst>
            <a:ext uri="{FF2B5EF4-FFF2-40B4-BE49-F238E27FC236}">
              <a16:creationId xmlns:a16="http://schemas.microsoft.com/office/drawing/2014/main" id="{C3E02E23-92D9-493E-B301-E49DBCD5DA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900" name="Picture 2899" descr="http://www.esourcecanada.com/images/spacer.gif">
          <a:extLst>
            <a:ext uri="{FF2B5EF4-FFF2-40B4-BE49-F238E27FC236}">
              <a16:creationId xmlns:a16="http://schemas.microsoft.com/office/drawing/2014/main" id="{7FA5A89D-4897-4570-9B63-2CF703CE13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901" name="Picture 2900" descr="http://www.esourcecanada.com/images/spacer.gif">
          <a:extLst>
            <a:ext uri="{FF2B5EF4-FFF2-40B4-BE49-F238E27FC236}">
              <a16:creationId xmlns:a16="http://schemas.microsoft.com/office/drawing/2014/main" id="{F01847CA-B067-40A6-A040-A833DE418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902" name="Picture 2901" descr="http://www.esourcecanada.com/images/spacer.gif">
          <a:extLst>
            <a:ext uri="{FF2B5EF4-FFF2-40B4-BE49-F238E27FC236}">
              <a16:creationId xmlns:a16="http://schemas.microsoft.com/office/drawing/2014/main" id="{768C1782-8152-4479-BDB8-4B145FEFF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2903" name="Picture 2902" descr="http://www.esourcecanada.com/images/spacer.gif">
          <a:extLst>
            <a:ext uri="{FF2B5EF4-FFF2-40B4-BE49-F238E27FC236}">
              <a16:creationId xmlns:a16="http://schemas.microsoft.com/office/drawing/2014/main" id="{0D2535AF-8F45-4C2D-B5AC-AAAD60582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2904" name="Picture 2903" descr="http://www.esourcecanada.com/images/spacer.gif">
          <a:extLst>
            <a:ext uri="{FF2B5EF4-FFF2-40B4-BE49-F238E27FC236}">
              <a16:creationId xmlns:a16="http://schemas.microsoft.com/office/drawing/2014/main" id="{FE4949EC-1711-4B9A-AE90-D459E7F626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2905" name="Picture 2904" descr="http://www.esourcecanada.com/images/spacer.gif">
          <a:extLst>
            <a:ext uri="{FF2B5EF4-FFF2-40B4-BE49-F238E27FC236}">
              <a16:creationId xmlns:a16="http://schemas.microsoft.com/office/drawing/2014/main" id="{ACE06588-3A9D-4EC0-A308-099A4D92E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2906" name="Picture 2905" descr="http://www.esourcecanada.com/images/spacer.gif">
          <a:extLst>
            <a:ext uri="{FF2B5EF4-FFF2-40B4-BE49-F238E27FC236}">
              <a16:creationId xmlns:a16="http://schemas.microsoft.com/office/drawing/2014/main" id="{773E898E-51A5-421A-9223-8065C2EA45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2907" name="Picture 2906" descr="http://www.esourcecanada.com/images/spacer.gif">
          <a:extLst>
            <a:ext uri="{FF2B5EF4-FFF2-40B4-BE49-F238E27FC236}">
              <a16:creationId xmlns:a16="http://schemas.microsoft.com/office/drawing/2014/main" id="{C9037B62-FB04-4DE3-915E-0C836F98EA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154</xdr:row>
      <xdr:rowOff>0</xdr:rowOff>
    </xdr:from>
    <xdr:ext cx="57150" cy="57150"/>
    <xdr:pic>
      <xdr:nvPicPr>
        <xdr:cNvPr id="2908" name="Picture 2907" descr="http://www.esourcecanada.com/images/spacer.gif">
          <a:extLst>
            <a:ext uri="{FF2B5EF4-FFF2-40B4-BE49-F238E27FC236}">
              <a16:creationId xmlns:a16="http://schemas.microsoft.com/office/drawing/2014/main" id="{A6FB13DB-6820-464E-8B93-1B5C4D2AE6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154</xdr:row>
      <xdr:rowOff>0</xdr:rowOff>
    </xdr:from>
    <xdr:ext cx="57150" cy="57150"/>
    <xdr:pic>
      <xdr:nvPicPr>
        <xdr:cNvPr id="2909" name="Picture 2908" descr="http://www.esourcecanada.com/images/spacer.gif">
          <a:extLst>
            <a:ext uri="{FF2B5EF4-FFF2-40B4-BE49-F238E27FC236}">
              <a16:creationId xmlns:a16="http://schemas.microsoft.com/office/drawing/2014/main" id="{9E528D02-ABEC-4738-B85D-6F2B1E5D7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162</xdr:row>
      <xdr:rowOff>0</xdr:rowOff>
    </xdr:from>
    <xdr:ext cx="57150" cy="57150"/>
    <xdr:pic>
      <xdr:nvPicPr>
        <xdr:cNvPr id="2910" name="Picture 2909" descr="http://www.esourcecanada.com/images/spacer.gif">
          <a:extLst>
            <a:ext uri="{FF2B5EF4-FFF2-40B4-BE49-F238E27FC236}">
              <a16:creationId xmlns:a16="http://schemas.microsoft.com/office/drawing/2014/main" id="{50208C86-486E-49FB-8AB0-5DE8E45B0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154</xdr:row>
      <xdr:rowOff>0</xdr:rowOff>
    </xdr:from>
    <xdr:ext cx="57150" cy="57150"/>
    <xdr:pic>
      <xdr:nvPicPr>
        <xdr:cNvPr id="2911" name="Picture 2910" descr="http://www.esourcecanada.com/images/spacer.gif">
          <a:extLst>
            <a:ext uri="{FF2B5EF4-FFF2-40B4-BE49-F238E27FC236}">
              <a16:creationId xmlns:a16="http://schemas.microsoft.com/office/drawing/2014/main" id="{FF70DE84-254F-43C5-942D-5FF952936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162</xdr:row>
      <xdr:rowOff>0</xdr:rowOff>
    </xdr:from>
    <xdr:ext cx="57150" cy="57150"/>
    <xdr:pic>
      <xdr:nvPicPr>
        <xdr:cNvPr id="2912" name="Picture 2911" descr="http://www.esourcecanada.com/images/spacer.gif">
          <a:extLst>
            <a:ext uri="{FF2B5EF4-FFF2-40B4-BE49-F238E27FC236}">
              <a16:creationId xmlns:a16="http://schemas.microsoft.com/office/drawing/2014/main" id="{477F1F96-56B9-43D5-9431-6D0BAB4F0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343</xdr:row>
      <xdr:rowOff>0</xdr:rowOff>
    </xdr:from>
    <xdr:ext cx="57150" cy="57150"/>
    <xdr:pic>
      <xdr:nvPicPr>
        <xdr:cNvPr id="2913" name="Picture 2912" descr="http://www.esourcecanada.com/images/spacer.gif">
          <a:extLst>
            <a:ext uri="{FF2B5EF4-FFF2-40B4-BE49-F238E27FC236}">
              <a16:creationId xmlns:a16="http://schemas.microsoft.com/office/drawing/2014/main" id="{28837E0A-7E20-466F-A6EE-2EE2F00AA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343</xdr:row>
      <xdr:rowOff>0</xdr:rowOff>
    </xdr:from>
    <xdr:ext cx="57150" cy="57150"/>
    <xdr:pic>
      <xdr:nvPicPr>
        <xdr:cNvPr id="2914" name="Picture 2913" descr="http://www.esourcecanada.com/images/spacer.gif">
          <a:extLst>
            <a:ext uri="{FF2B5EF4-FFF2-40B4-BE49-F238E27FC236}">
              <a16:creationId xmlns:a16="http://schemas.microsoft.com/office/drawing/2014/main" id="{1DF45241-5006-481B-9E80-09255FE25A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15" name="Picture 2914" descr="http://www.esourcecanada.com/images/spacer.gif">
          <a:extLst>
            <a:ext uri="{FF2B5EF4-FFF2-40B4-BE49-F238E27FC236}">
              <a16:creationId xmlns:a16="http://schemas.microsoft.com/office/drawing/2014/main" id="{E3DA771E-A095-48DB-A451-C220BFF66C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16" name="Picture 2915" descr="http://www.esourcecanada.com/images/spacer.gif">
          <a:extLst>
            <a:ext uri="{FF2B5EF4-FFF2-40B4-BE49-F238E27FC236}">
              <a16:creationId xmlns:a16="http://schemas.microsoft.com/office/drawing/2014/main" id="{D1AC0A43-C97B-4447-9597-FC5C531E3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17" name="Picture 2916" descr="http://www.esourcecanada.com/images/spacer.gif">
          <a:extLst>
            <a:ext uri="{FF2B5EF4-FFF2-40B4-BE49-F238E27FC236}">
              <a16:creationId xmlns:a16="http://schemas.microsoft.com/office/drawing/2014/main" id="{C49E82E0-409E-4B67-A454-AC9C559E54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18" name="Picture 2917" descr="http://www.esourcecanada.com/images/spacer.gif">
          <a:extLst>
            <a:ext uri="{FF2B5EF4-FFF2-40B4-BE49-F238E27FC236}">
              <a16:creationId xmlns:a16="http://schemas.microsoft.com/office/drawing/2014/main" id="{017039B9-0310-4E27-A230-F1FE92B1F9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19" name="Picture 2918" descr="http://www.esourcecanada.com/images/spacer.gif">
          <a:extLst>
            <a:ext uri="{FF2B5EF4-FFF2-40B4-BE49-F238E27FC236}">
              <a16:creationId xmlns:a16="http://schemas.microsoft.com/office/drawing/2014/main" id="{7DB491DD-27C3-4982-8C38-4218FAD95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0" name="Picture 2919" descr="http://www.esourcecanada.com/images/spacer.gif">
          <a:extLst>
            <a:ext uri="{FF2B5EF4-FFF2-40B4-BE49-F238E27FC236}">
              <a16:creationId xmlns:a16="http://schemas.microsoft.com/office/drawing/2014/main" id="{286F8C63-5EF5-427C-8BFE-85DFFE0B17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1" name="Picture 2920" descr="http://www.esourcecanada.com/images/spacer.gif">
          <a:extLst>
            <a:ext uri="{FF2B5EF4-FFF2-40B4-BE49-F238E27FC236}">
              <a16:creationId xmlns:a16="http://schemas.microsoft.com/office/drawing/2014/main" id="{29C9A41E-F894-4212-BC82-67CD3F145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2" name="Picture 2921" descr="http://www.esourcecanada.com/images/spacer.gif">
          <a:extLst>
            <a:ext uri="{FF2B5EF4-FFF2-40B4-BE49-F238E27FC236}">
              <a16:creationId xmlns:a16="http://schemas.microsoft.com/office/drawing/2014/main" id="{9620B395-2940-4E38-A40C-53A8D89189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3" name="Picture 2922" descr="http://www.esourcecanada.com/images/spacer.gif">
          <a:extLst>
            <a:ext uri="{FF2B5EF4-FFF2-40B4-BE49-F238E27FC236}">
              <a16:creationId xmlns:a16="http://schemas.microsoft.com/office/drawing/2014/main" id="{150D3FE8-90BE-4638-891D-D8E65ACF5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4" name="Picture 2923" descr="http://www.esourcecanada.com/images/spacer.gif">
          <a:extLst>
            <a:ext uri="{FF2B5EF4-FFF2-40B4-BE49-F238E27FC236}">
              <a16:creationId xmlns:a16="http://schemas.microsoft.com/office/drawing/2014/main" id="{5DA9F9FA-F54D-4DA1-85E8-3130EB2BC0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5" name="Picture 2924" descr="http://www.esourcecanada.com/images/spacer.gif">
          <a:extLst>
            <a:ext uri="{FF2B5EF4-FFF2-40B4-BE49-F238E27FC236}">
              <a16:creationId xmlns:a16="http://schemas.microsoft.com/office/drawing/2014/main" id="{6EC9A4E2-0D63-4A1D-BDEE-D84F8CDFAC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6" name="Picture 2925" descr="http://www.esourcecanada.com/images/spacer.gif">
          <a:extLst>
            <a:ext uri="{FF2B5EF4-FFF2-40B4-BE49-F238E27FC236}">
              <a16:creationId xmlns:a16="http://schemas.microsoft.com/office/drawing/2014/main" id="{6A5277C1-849C-451A-AED7-5271CE528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7" name="Picture 2926" descr="http://www.esourcecanada.com/images/spacer.gif">
          <a:extLst>
            <a:ext uri="{FF2B5EF4-FFF2-40B4-BE49-F238E27FC236}">
              <a16:creationId xmlns:a16="http://schemas.microsoft.com/office/drawing/2014/main" id="{60D75C50-9074-48BA-B0D9-23C6EA21A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8" name="Picture 2927" descr="http://www.esourcecanada.com/images/spacer.gif">
          <a:extLst>
            <a:ext uri="{FF2B5EF4-FFF2-40B4-BE49-F238E27FC236}">
              <a16:creationId xmlns:a16="http://schemas.microsoft.com/office/drawing/2014/main" id="{25D107A8-7912-4FAE-9E95-9699DDFCE0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9" name="Picture 2928" descr="http://www.esourcecanada.com/images/spacer.gif">
          <a:extLst>
            <a:ext uri="{FF2B5EF4-FFF2-40B4-BE49-F238E27FC236}">
              <a16:creationId xmlns:a16="http://schemas.microsoft.com/office/drawing/2014/main" id="{88249FF2-1B79-4D0F-A5D9-14B8416F3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0" name="Picture 2929" descr="http://www.esourcecanada.com/images/spacer.gif">
          <a:extLst>
            <a:ext uri="{FF2B5EF4-FFF2-40B4-BE49-F238E27FC236}">
              <a16:creationId xmlns:a16="http://schemas.microsoft.com/office/drawing/2014/main" id="{CF853935-FD6F-4622-9091-B907D5775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1" name="Picture 2930" descr="http://www.esourcecanada.com/images/spacer.gif">
          <a:extLst>
            <a:ext uri="{FF2B5EF4-FFF2-40B4-BE49-F238E27FC236}">
              <a16:creationId xmlns:a16="http://schemas.microsoft.com/office/drawing/2014/main" id="{4ACF313A-8F06-4C8C-8719-FCD403C92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2" name="Picture 2931" descr="http://www.esourcecanada.com/images/spacer.gif">
          <a:extLst>
            <a:ext uri="{FF2B5EF4-FFF2-40B4-BE49-F238E27FC236}">
              <a16:creationId xmlns:a16="http://schemas.microsoft.com/office/drawing/2014/main" id="{940224CC-D874-4A3D-AFF8-DF598A803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3" name="Picture 2932" descr="http://www.esourcecanada.com/images/spacer.gif">
          <a:extLst>
            <a:ext uri="{FF2B5EF4-FFF2-40B4-BE49-F238E27FC236}">
              <a16:creationId xmlns:a16="http://schemas.microsoft.com/office/drawing/2014/main" id="{BD34F685-04A2-437A-8AD9-F580A48CB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4" name="Picture 2933" descr="http://www.esourcecanada.com/images/spacer.gif">
          <a:extLst>
            <a:ext uri="{FF2B5EF4-FFF2-40B4-BE49-F238E27FC236}">
              <a16:creationId xmlns:a16="http://schemas.microsoft.com/office/drawing/2014/main" id="{F59155F8-95BC-41D1-9285-B87ECE3373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5" name="Picture 2934" descr="http://www.esourcecanada.com/images/spacer.gif">
          <a:extLst>
            <a:ext uri="{FF2B5EF4-FFF2-40B4-BE49-F238E27FC236}">
              <a16:creationId xmlns:a16="http://schemas.microsoft.com/office/drawing/2014/main" id="{8C1E3F9F-2746-44E3-89D2-58A2A6C49D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6" name="Picture 2935" descr="http://www.esourcecanada.com/images/spacer.gif">
          <a:extLst>
            <a:ext uri="{FF2B5EF4-FFF2-40B4-BE49-F238E27FC236}">
              <a16:creationId xmlns:a16="http://schemas.microsoft.com/office/drawing/2014/main" id="{26CCC02B-B054-4DCA-8548-372DE2BF75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7" name="Picture 2936" descr="http://www.esourcecanada.com/images/spacer.gif">
          <a:extLst>
            <a:ext uri="{FF2B5EF4-FFF2-40B4-BE49-F238E27FC236}">
              <a16:creationId xmlns:a16="http://schemas.microsoft.com/office/drawing/2014/main" id="{BC6E9859-841F-4D93-8E9B-E86B525E4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8" name="Picture 2937" descr="http://www.esourcecanada.com/images/spacer.gif">
          <a:extLst>
            <a:ext uri="{FF2B5EF4-FFF2-40B4-BE49-F238E27FC236}">
              <a16:creationId xmlns:a16="http://schemas.microsoft.com/office/drawing/2014/main" id="{E553F7E2-7370-4692-8FA1-6A6AAD903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9" name="Picture 2938" descr="http://www.esourcecanada.com/images/spacer.gif">
          <a:extLst>
            <a:ext uri="{FF2B5EF4-FFF2-40B4-BE49-F238E27FC236}">
              <a16:creationId xmlns:a16="http://schemas.microsoft.com/office/drawing/2014/main" id="{36C9F185-A9A9-4974-A083-53194E6F3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0" name="Picture 2939" descr="http://www.esourcecanada.com/images/spacer.gif">
          <a:extLst>
            <a:ext uri="{FF2B5EF4-FFF2-40B4-BE49-F238E27FC236}">
              <a16:creationId xmlns:a16="http://schemas.microsoft.com/office/drawing/2014/main" id="{4E837004-9123-466C-AF4A-348145CA51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1" name="Picture 2940" descr="http://www.esourcecanada.com/images/spacer.gif">
          <a:extLst>
            <a:ext uri="{FF2B5EF4-FFF2-40B4-BE49-F238E27FC236}">
              <a16:creationId xmlns:a16="http://schemas.microsoft.com/office/drawing/2014/main" id="{ED06F44B-1C04-4960-A753-5259601AD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2" name="Picture 2941" descr="http://www.esourcecanada.com/images/spacer.gif">
          <a:extLst>
            <a:ext uri="{FF2B5EF4-FFF2-40B4-BE49-F238E27FC236}">
              <a16:creationId xmlns:a16="http://schemas.microsoft.com/office/drawing/2014/main" id="{E4629264-F872-42A0-930E-B9A459CEE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3" name="Picture 2942" descr="http://www.esourcecanada.com/images/spacer.gif">
          <a:extLst>
            <a:ext uri="{FF2B5EF4-FFF2-40B4-BE49-F238E27FC236}">
              <a16:creationId xmlns:a16="http://schemas.microsoft.com/office/drawing/2014/main" id="{70D58473-67AA-446F-B2E3-A16A3A533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4" name="Picture 2943" descr="http://www.esourcecanada.com/images/spacer.gif">
          <a:extLst>
            <a:ext uri="{FF2B5EF4-FFF2-40B4-BE49-F238E27FC236}">
              <a16:creationId xmlns:a16="http://schemas.microsoft.com/office/drawing/2014/main" id="{98427330-2905-4C93-9170-D199580E05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5" name="Picture 2944" descr="http://www.esourcecanada.com/images/spacer.gif">
          <a:extLst>
            <a:ext uri="{FF2B5EF4-FFF2-40B4-BE49-F238E27FC236}">
              <a16:creationId xmlns:a16="http://schemas.microsoft.com/office/drawing/2014/main" id="{87D70330-5C5F-4BEB-9AF0-841A4A2009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6" name="Picture 2945" descr="http://www.esourcecanada.com/images/spacer.gif">
          <a:extLst>
            <a:ext uri="{FF2B5EF4-FFF2-40B4-BE49-F238E27FC236}">
              <a16:creationId xmlns:a16="http://schemas.microsoft.com/office/drawing/2014/main" id="{6D171A47-39FF-4505-AF08-0444BA0CC8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7" name="Picture 2946" descr="http://www.esourcecanada.com/images/spacer.gif">
          <a:extLst>
            <a:ext uri="{FF2B5EF4-FFF2-40B4-BE49-F238E27FC236}">
              <a16:creationId xmlns:a16="http://schemas.microsoft.com/office/drawing/2014/main" id="{A3C30BD6-AC2F-4A59-A072-D80533BAD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8" name="Picture 2947" descr="http://www.esourcecanada.com/images/spacer.gif">
          <a:extLst>
            <a:ext uri="{FF2B5EF4-FFF2-40B4-BE49-F238E27FC236}">
              <a16:creationId xmlns:a16="http://schemas.microsoft.com/office/drawing/2014/main" id="{312E573B-528A-4EA1-8F1E-CB3B2F84C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9" name="Picture 2948" descr="http://www.esourcecanada.com/images/spacer.gif">
          <a:extLst>
            <a:ext uri="{FF2B5EF4-FFF2-40B4-BE49-F238E27FC236}">
              <a16:creationId xmlns:a16="http://schemas.microsoft.com/office/drawing/2014/main" id="{4CC4F11F-FE28-4C59-B3B9-27AF6C5C2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50" name="Picture 2949" descr="http://www.esourcecanada.com/images/spacer.gif">
          <a:extLst>
            <a:ext uri="{FF2B5EF4-FFF2-40B4-BE49-F238E27FC236}">
              <a16:creationId xmlns:a16="http://schemas.microsoft.com/office/drawing/2014/main" id="{D22FB3D4-B2E4-42DC-A0B4-66149D1867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51" name="Picture 2950" descr="http://www.esourcecanada.com/images/spacer.gif">
          <a:extLst>
            <a:ext uri="{FF2B5EF4-FFF2-40B4-BE49-F238E27FC236}">
              <a16:creationId xmlns:a16="http://schemas.microsoft.com/office/drawing/2014/main" id="{0A5BCBF8-3CC9-42CD-87EE-896CFF211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52" name="Picture 2951" descr="http://www.esourcecanada.com/images/spacer.gif">
          <a:extLst>
            <a:ext uri="{FF2B5EF4-FFF2-40B4-BE49-F238E27FC236}">
              <a16:creationId xmlns:a16="http://schemas.microsoft.com/office/drawing/2014/main" id="{FF18E39A-E264-484E-AE24-719E1CAB76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53" name="Picture 2952" descr="http://www.esourcecanada.com/images/spacer.gif">
          <a:extLst>
            <a:ext uri="{FF2B5EF4-FFF2-40B4-BE49-F238E27FC236}">
              <a16:creationId xmlns:a16="http://schemas.microsoft.com/office/drawing/2014/main" id="{91122CA9-5B48-44EF-94B1-897208F79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54" name="Picture 2953" descr="http://www.esourcecanada.com/images/spacer.gif">
          <a:extLst>
            <a:ext uri="{FF2B5EF4-FFF2-40B4-BE49-F238E27FC236}">
              <a16:creationId xmlns:a16="http://schemas.microsoft.com/office/drawing/2014/main" id="{A5735788-1FC9-42D6-8457-70BF8F4D6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55" name="Picture 2954" descr="http://www.esourcecanada.com/images/spacer.gif">
          <a:extLst>
            <a:ext uri="{FF2B5EF4-FFF2-40B4-BE49-F238E27FC236}">
              <a16:creationId xmlns:a16="http://schemas.microsoft.com/office/drawing/2014/main" id="{3B1EED91-D598-4DFC-B5B0-936EB27339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56" name="Picture 2955" descr="http://www.esourcecanada.com/images/spacer.gif">
          <a:extLst>
            <a:ext uri="{FF2B5EF4-FFF2-40B4-BE49-F238E27FC236}">
              <a16:creationId xmlns:a16="http://schemas.microsoft.com/office/drawing/2014/main" id="{2ECF7C82-BEC1-4CAA-9C1B-390F60B2D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2957" name="Picture 2956" descr="http://www.esourcecanada.com/images/spacer.gif">
          <a:extLst>
            <a:ext uri="{FF2B5EF4-FFF2-40B4-BE49-F238E27FC236}">
              <a16:creationId xmlns:a16="http://schemas.microsoft.com/office/drawing/2014/main" id="{7782339C-85DB-4837-9988-E48312470D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2958" name="Picture 2957" descr="http://www.esourcecanada.com/images/spacer.gif">
          <a:extLst>
            <a:ext uri="{FF2B5EF4-FFF2-40B4-BE49-F238E27FC236}">
              <a16:creationId xmlns:a16="http://schemas.microsoft.com/office/drawing/2014/main" id="{C82B64E6-41E0-4C16-BC43-177246CF2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2959" name="Picture 2958" descr="http://www.esourcecanada.com/images/spacer.gif">
          <a:extLst>
            <a:ext uri="{FF2B5EF4-FFF2-40B4-BE49-F238E27FC236}">
              <a16:creationId xmlns:a16="http://schemas.microsoft.com/office/drawing/2014/main" id="{3A122BF4-6D77-4D50-81E9-A0BA8EE32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2960" name="Picture 2959" descr="http://www.esourcecanada.com/images/spacer.gif">
          <a:extLst>
            <a:ext uri="{FF2B5EF4-FFF2-40B4-BE49-F238E27FC236}">
              <a16:creationId xmlns:a16="http://schemas.microsoft.com/office/drawing/2014/main" id="{03EFE08E-356E-47A3-B8E7-9B96C7C196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2961" name="Picture 2960" descr="http://www.esourcecanada.com/images/spacer.gif">
          <a:extLst>
            <a:ext uri="{FF2B5EF4-FFF2-40B4-BE49-F238E27FC236}">
              <a16:creationId xmlns:a16="http://schemas.microsoft.com/office/drawing/2014/main" id="{F052F70E-D25E-413E-96BB-BE2CB3C5C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2962" name="Picture 2961" descr="http://www.esourcecanada.com/images/spacer.gif">
          <a:extLst>
            <a:ext uri="{FF2B5EF4-FFF2-40B4-BE49-F238E27FC236}">
              <a16:creationId xmlns:a16="http://schemas.microsoft.com/office/drawing/2014/main" id="{A91A42B0-6C23-4924-B4A9-81CBCAB7F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2963" name="Picture 2962" descr="http://www.esourcecanada.com/images/spacer.gif">
          <a:extLst>
            <a:ext uri="{FF2B5EF4-FFF2-40B4-BE49-F238E27FC236}">
              <a16:creationId xmlns:a16="http://schemas.microsoft.com/office/drawing/2014/main" id="{3D47152E-50E9-498F-BB91-19BC3CC75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2964" name="Picture 2963" descr="http://www.esourcecanada.com/images/spacer.gif">
          <a:extLst>
            <a:ext uri="{FF2B5EF4-FFF2-40B4-BE49-F238E27FC236}">
              <a16:creationId xmlns:a16="http://schemas.microsoft.com/office/drawing/2014/main" id="{E53C3FC2-5997-4CFD-BD51-E03C93A87F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2965" name="Picture 2964" descr="http://www.esourcecanada.com/images/spacer.gif">
          <a:extLst>
            <a:ext uri="{FF2B5EF4-FFF2-40B4-BE49-F238E27FC236}">
              <a16:creationId xmlns:a16="http://schemas.microsoft.com/office/drawing/2014/main" id="{F8257A5C-24FD-4901-8252-A7DAE457B6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2966" name="Picture 2965" descr="http://www.esourcecanada.com/images/spacer.gif">
          <a:extLst>
            <a:ext uri="{FF2B5EF4-FFF2-40B4-BE49-F238E27FC236}">
              <a16:creationId xmlns:a16="http://schemas.microsoft.com/office/drawing/2014/main" id="{B19FC6A7-C7E0-4A0D-982E-3E26A3D897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2967" name="Picture 2966" descr="http://www.esourcecanada.com/images/spacer.gif">
          <a:extLst>
            <a:ext uri="{FF2B5EF4-FFF2-40B4-BE49-F238E27FC236}">
              <a16:creationId xmlns:a16="http://schemas.microsoft.com/office/drawing/2014/main" id="{5A074301-A97B-4251-8A78-7D076DD01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68" name="Picture 2967" descr="http://www.esourcecanada.com/images/spacer.gif">
          <a:extLst>
            <a:ext uri="{FF2B5EF4-FFF2-40B4-BE49-F238E27FC236}">
              <a16:creationId xmlns:a16="http://schemas.microsoft.com/office/drawing/2014/main" id="{BB75FC83-600D-4B16-8495-D3FBEDF081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2969" name="Picture 2968" descr="http://www.esourcecanada.com/images/spacer.gif">
          <a:extLst>
            <a:ext uri="{FF2B5EF4-FFF2-40B4-BE49-F238E27FC236}">
              <a16:creationId xmlns:a16="http://schemas.microsoft.com/office/drawing/2014/main" id="{029BD609-5BDB-4677-92C8-E314D8FA1D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0" name="Picture 2969" descr="http://www.esourcecanada.com/images/spacer.gif">
          <a:extLst>
            <a:ext uri="{FF2B5EF4-FFF2-40B4-BE49-F238E27FC236}">
              <a16:creationId xmlns:a16="http://schemas.microsoft.com/office/drawing/2014/main" id="{5791AC18-3271-4963-95E3-88E75953A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1" name="Picture 2970" descr="http://www.esourcecanada.com/images/spacer.gif">
          <a:extLst>
            <a:ext uri="{FF2B5EF4-FFF2-40B4-BE49-F238E27FC236}">
              <a16:creationId xmlns:a16="http://schemas.microsoft.com/office/drawing/2014/main" id="{3CDD34A4-EB3B-45C4-9ED3-0269ADBE2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2" name="Picture 2971" descr="http://www.esourcecanada.com/images/spacer.gif">
          <a:extLst>
            <a:ext uri="{FF2B5EF4-FFF2-40B4-BE49-F238E27FC236}">
              <a16:creationId xmlns:a16="http://schemas.microsoft.com/office/drawing/2014/main" id="{F0DA45AE-CD3A-4704-A608-FC283B63E8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3" name="Picture 2972" descr="http://www.esourcecanada.com/images/spacer.gif">
          <a:extLst>
            <a:ext uri="{FF2B5EF4-FFF2-40B4-BE49-F238E27FC236}">
              <a16:creationId xmlns:a16="http://schemas.microsoft.com/office/drawing/2014/main" id="{D712671D-AA25-4375-BA58-4956310908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4" name="Picture 2973" descr="http://www.esourcecanada.com/images/spacer.gif">
          <a:extLst>
            <a:ext uri="{FF2B5EF4-FFF2-40B4-BE49-F238E27FC236}">
              <a16:creationId xmlns:a16="http://schemas.microsoft.com/office/drawing/2014/main" id="{FE1FA71A-886A-401B-AB90-5A242CF888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5" name="Picture 2974" descr="http://www.esourcecanada.com/images/spacer.gif">
          <a:extLst>
            <a:ext uri="{FF2B5EF4-FFF2-40B4-BE49-F238E27FC236}">
              <a16:creationId xmlns:a16="http://schemas.microsoft.com/office/drawing/2014/main" id="{347311DB-61F9-4D07-82A5-C29266656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6" name="Picture 2975" descr="http://www.esourcecanada.com/images/spacer.gif">
          <a:extLst>
            <a:ext uri="{FF2B5EF4-FFF2-40B4-BE49-F238E27FC236}">
              <a16:creationId xmlns:a16="http://schemas.microsoft.com/office/drawing/2014/main" id="{DB93DBD9-920E-4561-BAA8-328F319FA4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7" name="Picture 2976" descr="http://www.esourcecanada.com/images/spacer.gif">
          <a:extLst>
            <a:ext uri="{FF2B5EF4-FFF2-40B4-BE49-F238E27FC236}">
              <a16:creationId xmlns:a16="http://schemas.microsoft.com/office/drawing/2014/main" id="{CD87BE60-51C3-4208-B712-2E0DC5377C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8" name="Picture 2977" descr="http://www.esourcecanada.com/images/spacer.gif">
          <a:extLst>
            <a:ext uri="{FF2B5EF4-FFF2-40B4-BE49-F238E27FC236}">
              <a16:creationId xmlns:a16="http://schemas.microsoft.com/office/drawing/2014/main" id="{3806738B-6D75-4B2A-9DF1-3130BA7E5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9" name="Picture 2978" descr="http://www.esourcecanada.com/images/spacer.gif">
          <a:extLst>
            <a:ext uri="{FF2B5EF4-FFF2-40B4-BE49-F238E27FC236}">
              <a16:creationId xmlns:a16="http://schemas.microsoft.com/office/drawing/2014/main" id="{60EAC4A6-E3E3-4AF8-9AAC-5E88213D3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0" name="Picture 2979" descr="http://www.esourcecanada.com/images/spacer.gif">
          <a:extLst>
            <a:ext uri="{FF2B5EF4-FFF2-40B4-BE49-F238E27FC236}">
              <a16:creationId xmlns:a16="http://schemas.microsoft.com/office/drawing/2014/main" id="{ACBC16E8-DD45-482E-A219-6BD8019E1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1" name="Picture 2980" descr="http://www.esourcecanada.com/images/spacer.gif">
          <a:extLst>
            <a:ext uri="{FF2B5EF4-FFF2-40B4-BE49-F238E27FC236}">
              <a16:creationId xmlns:a16="http://schemas.microsoft.com/office/drawing/2014/main" id="{03370463-951A-42C4-AC00-EAEDD59001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2" name="Picture 2981" descr="http://www.esourcecanada.com/images/spacer.gif">
          <a:extLst>
            <a:ext uri="{FF2B5EF4-FFF2-40B4-BE49-F238E27FC236}">
              <a16:creationId xmlns:a16="http://schemas.microsoft.com/office/drawing/2014/main" id="{50CB57F5-9A0E-4D69-AB2B-5B829E4B72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3" name="Picture 2982" descr="http://www.esourcecanada.com/images/spacer.gif">
          <a:extLst>
            <a:ext uri="{FF2B5EF4-FFF2-40B4-BE49-F238E27FC236}">
              <a16:creationId xmlns:a16="http://schemas.microsoft.com/office/drawing/2014/main" id="{200FDE3A-67C0-45E6-9AAE-AFBDE524C9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4" name="Picture 2983" descr="http://www.esourcecanada.com/images/spacer.gif">
          <a:extLst>
            <a:ext uri="{FF2B5EF4-FFF2-40B4-BE49-F238E27FC236}">
              <a16:creationId xmlns:a16="http://schemas.microsoft.com/office/drawing/2014/main" id="{E71752DC-4FE4-48E9-BCCB-074053ED5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5" name="Picture 2984" descr="http://www.esourcecanada.com/images/spacer.gif">
          <a:extLst>
            <a:ext uri="{FF2B5EF4-FFF2-40B4-BE49-F238E27FC236}">
              <a16:creationId xmlns:a16="http://schemas.microsoft.com/office/drawing/2014/main" id="{01B34D99-406A-43BE-B00E-6948455799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6" name="Picture 2985" descr="http://www.esourcecanada.com/images/spacer.gif">
          <a:extLst>
            <a:ext uri="{FF2B5EF4-FFF2-40B4-BE49-F238E27FC236}">
              <a16:creationId xmlns:a16="http://schemas.microsoft.com/office/drawing/2014/main" id="{0E4701DF-B272-4B9F-AB02-874BDC9D9B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7" name="Picture 2986" descr="http://www.esourcecanada.com/images/spacer.gif">
          <a:extLst>
            <a:ext uri="{FF2B5EF4-FFF2-40B4-BE49-F238E27FC236}">
              <a16:creationId xmlns:a16="http://schemas.microsoft.com/office/drawing/2014/main" id="{2EC65FC5-2B65-469B-A110-9BD2EE4E06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8" name="Picture 2987" descr="http://www.esourcecanada.com/images/spacer.gif">
          <a:extLst>
            <a:ext uri="{FF2B5EF4-FFF2-40B4-BE49-F238E27FC236}">
              <a16:creationId xmlns:a16="http://schemas.microsoft.com/office/drawing/2014/main" id="{B0321235-C270-4807-AC4F-67B4B3C371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9" name="Picture 2988" descr="http://www.esourcecanada.com/images/spacer.gif">
          <a:extLst>
            <a:ext uri="{FF2B5EF4-FFF2-40B4-BE49-F238E27FC236}">
              <a16:creationId xmlns:a16="http://schemas.microsoft.com/office/drawing/2014/main" id="{281C684F-9D94-494C-8EBA-B79F6D071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0" name="Picture 2989" descr="http://www.esourcecanada.com/images/spacer.gif">
          <a:extLst>
            <a:ext uri="{FF2B5EF4-FFF2-40B4-BE49-F238E27FC236}">
              <a16:creationId xmlns:a16="http://schemas.microsoft.com/office/drawing/2014/main" id="{5088A29E-EFE1-4F75-870D-A268402D93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1" name="Picture 2990" descr="http://www.esourcecanada.com/images/spacer.gif">
          <a:extLst>
            <a:ext uri="{FF2B5EF4-FFF2-40B4-BE49-F238E27FC236}">
              <a16:creationId xmlns:a16="http://schemas.microsoft.com/office/drawing/2014/main" id="{8A4BBAB8-16F0-481A-B20A-931BC9761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2" name="Picture 2991" descr="http://www.esourcecanada.com/images/spacer.gif">
          <a:extLst>
            <a:ext uri="{FF2B5EF4-FFF2-40B4-BE49-F238E27FC236}">
              <a16:creationId xmlns:a16="http://schemas.microsoft.com/office/drawing/2014/main" id="{F591468C-90B0-4344-A6F9-2357EE253D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3" name="Picture 2992" descr="http://www.esourcecanada.com/images/spacer.gif">
          <a:extLst>
            <a:ext uri="{FF2B5EF4-FFF2-40B4-BE49-F238E27FC236}">
              <a16:creationId xmlns:a16="http://schemas.microsoft.com/office/drawing/2014/main" id="{7DBEC72A-12BE-441E-9C56-4826257EB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4" name="Picture 2993" descr="http://www.esourcecanada.com/images/spacer.gif">
          <a:extLst>
            <a:ext uri="{FF2B5EF4-FFF2-40B4-BE49-F238E27FC236}">
              <a16:creationId xmlns:a16="http://schemas.microsoft.com/office/drawing/2014/main" id="{828CEBD5-48FC-4153-A73C-546E885CB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5" name="Picture 2994" descr="http://www.esourcecanada.com/images/spacer.gif">
          <a:extLst>
            <a:ext uri="{FF2B5EF4-FFF2-40B4-BE49-F238E27FC236}">
              <a16:creationId xmlns:a16="http://schemas.microsoft.com/office/drawing/2014/main" id="{8BC8B534-E330-4F53-B13D-92A0F69C3A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6" name="Picture 2995" descr="http://www.esourcecanada.com/images/spacer.gif">
          <a:extLst>
            <a:ext uri="{FF2B5EF4-FFF2-40B4-BE49-F238E27FC236}">
              <a16:creationId xmlns:a16="http://schemas.microsoft.com/office/drawing/2014/main" id="{6457CCB1-C91B-4012-905F-0E87AF8CC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7" name="Picture 2996" descr="http://www.esourcecanada.com/images/spacer.gif">
          <a:extLst>
            <a:ext uri="{FF2B5EF4-FFF2-40B4-BE49-F238E27FC236}">
              <a16:creationId xmlns:a16="http://schemas.microsoft.com/office/drawing/2014/main" id="{D82BD792-920F-4D1C-9C70-CB12CDBC2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8" name="Picture 2997" descr="http://www.esourcecanada.com/images/spacer.gif">
          <a:extLst>
            <a:ext uri="{FF2B5EF4-FFF2-40B4-BE49-F238E27FC236}">
              <a16:creationId xmlns:a16="http://schemas.microsoft.com/office/drawing/2014/main" id="{DA0D7E47-3B28-4F8A-A949-AB0762C577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9" name="Picture 2998" descr="http://www.esourcecanada.com/images/spacer.gif">
          <a:extLst>
            <a:ext uri="{FF2B5EF4-FFF2-40B4-BE49-F238E27FC236}">
              <a16:creationId xmlns:a16="http://schemas.microsoft.com/office/drawing/2014/main" id="{085A249E-D859-493E-983C-8D85A3D70F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0" name="Picture 2999" descr="http://www.esourcecanada.com/images/spacer.gif">
          <a:extLst>
            <a:ext uri="{FF2B5EF4-FFF2-40B4-BE49-F238E27FC236}">
              <a16:creationId xmlns:a16="http://schemas.microsoft.com/office/drawing/2014/main" id="{43A4933C-F487-4098-99E9-FD9A90AB5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1" name="Picture 3000" descr="http://www.esourcecanada.com/images/spacer.gif">
          <a:extLst>
            <a:ext uri="{FF2B5EF4-FFF2-40B4-BE49-F238E27FC236}">
              <a16:creationId xmlns:a16="http://schemas.microsoft.com/office/drawing/2014/main" id="{5FAA4175-99DA-404F-ABEE-F8A6257E95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2" name="Picture 3001" descr="http://www.esourcecanada.com/images/spacer.gif">
          <a:extLst>
            <a:ext uri="{FF2B5EF4-FFF2-40B4-BE49-F238E27FC236}">
              <a16:creationId xmlns:a16="http://schemas.microsoft.com/office/drawing/2014/main" id="{2329FB13-FD6D-4284-AD8A-1183B25B1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3" name="Picture 3002" descr="http://www.esourcecanada.com/images/spacer.gif">
          <a:extLst>
            <a:ext uri="{FF2B5EF4-FFF2-40B4-BE49-F238E27FC236}">
              <a16:creationId xmlns:a16="http://schemas.microsoft.com/office/drawing/2014/main" id="{4B7A9690-F1E9-4EE6-9C2C-1D6845BC07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4" name="Picture 3003" descr="http://www.esourcecanada.com/images/spacer.gif">
          <a:extLst>
            <a:ext uri="{FF2B5EF4-FFF2-40B4-BE49-F238E27FC236}">
              <a16:creationId xmlns:a16="http://schemas.microsoft.com/office/drawing/2014/main" id="{488A6042-70CF-436C-AAC5-8AD65E2666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5" name="Picture 3004" descr="http://www.esourcecanada.com/images/spacer.gif">
          <a:extLst>
            <a:ext uri="{FF2B5EF4-FFF2-40B4-BE49-F238E27FC236}">
              <a16:creationId xmlns:a16="http://schemas.microsoft.com/office/drawing/2014/main" id="{63155D9C-9E05-47C4-AB27-0F6EDCE85C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6" name="Picture 3005" descr="http://www.esourcecanada.com/images/spacer.gif">
          <a:extLst>
            <a:ext uri="{FF2B5EF4-FFF2-40B4-BE49-F238E27FC236}">
              <a16:creationId xmlns:a16="http://schemas.microsoft.com/office/drawing/2014/main" id="{4FBADC98-7A8F-48B7-9CA1-D8F1066C5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7" name="Picture 3006" descr="http://www.esourcecanada.com/images/spacer.gif">
          <a:extLst>
            <a:ext uri="{FF2B5EF4-FFF2-40B4-BE49-F238E27FC236}">
              <a16:creationId xmlns:a16="http://schemas.microsoft.com/office/drawing/2014/main" id="{CF312BD9-F1AB-4532-BFD0-42896C6C0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8" name="Picture 3007" descr="http://www.esourcecanada.com/images/spacer.gif">
          <a:extLst>
            <a:ext uri="{FF2B5EF4-FFF2-40B4-BE49-F238E27FC236}">
              <a16:creationId xmlns:a16="http://schemas.microsoft.com/office/drawing/2014/main" id="{1D143D32-1880-49D6-92AE-96E2C70035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9" name="Picture 3008" descr="http://www.esourcecanada.com/images/spacer.gif">
          <a:extLst>
            <a:ext uri="{FF2B5EF4-FFF2-40B4-BE49-F238E27FC236}">
              <a16:creationId xmlns:a16="http://schemas.microsoft.com/office/drawing/2014/main" id="{283A855F-8936-4536-8225-9C24F516F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10" name="Picture 3009" descr="http://www.esourcecanada.com/images/spacer.gif">
          <a:extLst>
            <a:ext uri="{FF2B5EF4-FFF2-40B4-BE49-F238E27FC236}">
              <a16:creationId xmlns:a16="http://schemas.microsoft.com/office/drawing/2014/main" id="{85F791C5-4DD5-4F28-9070-8C0DA3F91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3011" name="Picture 3010" descr="http://www.esourcecanada.com/images/spacer.gif">
          <a:extLst>
            <a:ext uri="{FF2B5EF4-FFF2-40B4-BE49-F238E27FC236}">
              <a16:creationId xmlns:a16="http://schemas.microsoft.com/office/drawing/2014/main" id="{EE6E242A-11A3-4998-B431-46F3B8F967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3012" name="Picture 3011" descr="http://www.esourcecanada.com/images/spacer.gif">
          <a:extLst>
            <a:ext uri="{FF2B5EF4-FFF2-40B4-BE49-F238E27FC236}">
              <a16:creationId xmlns:a16="http://schemas.microsoft.com/office/drawing/2014/main" id="{ED3CD9D3-87E4-417C-BAE3-5B8792B35E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3013" name="Picture 3012" descr="http://www.esourcecanada.com/images/spacer.gif">
          <a:extLst>
            <a:ext uri="{FF2B5EF4-FFF2-40B4-BE49-F238E27FC236}">
              <a16:creationId xmlns:a16="http://schemas.microsoft.com/office/drawing/2014/main" id="{83470323-FB4C-48D6-B53D-3100BC78C9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3014" name="Picture 3013" descr="http://www.esourcecanada.com/images/spacer.gif">
          <a:extLst>
            <a:ext uri="{FF2B5EF4-FFF2-40B4-BE49-F238E27FC236}">
              <a16:creationId xmlns:a16="http://schemas.microsoft.com/office/drawing/2014/main" id="{E678659B-FEBD-4FE4-BCA9-9AE7CCD3A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3015" name="Picture 3014" descr="http://www.esourcecanada.com/images/spacer.gif">
          <a:extLst>
            <a:ext uri="{FF2B5EF4-FFF2-40B4-BE49-F238E27FC236}">
              <a16:creationId xmlns:a16="http://schemas.microsoft.com/office/drawing/2014/main" id="{0AAEB57E-0B58-41A9-A431-A5AC7E7C7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3016" name="Picture 3015" descr="http://www.esourcecanada.com/images/spacer.gif">
          <a:extLst>
            <a:ext uri="{FF2B5EF4-FFF2-40B4-BE49-F238E27FC236}">
              <a16:creationId xmlns:a16="http://schemas.microsoft.com/office/drawing/2014/main" id="{F0AA6EC1-D6BA-4451-9BF8-D5A8CE17D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3017" name="Picture 3016" descr="http://www.esourcecanada.com/images/spacer.gif">
          <a:extLst>
            <a:ext uri="{FF2B5EF4-FFF2-40B4-BE49-F238E27FC236}">
              <a16:creationId xmlns:a16="http://schemas.microsoft.com/office/drawing/2014/main" id="{B179E460-BA65-461C-9D45-761E3A4C4E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3018" name="Picture 3017" descr="http://www.esourcecanada.com/images/spacer.gif">
          <a:extLst>
            <a:ext uri="{FF2B5EF4-FFF2-40B4-BE49-F238E27FC236}">
              <a16:creationId xmlns:a16="http://schemas.microsoft.com/office/drawing/2014/main" id="{FE0D2ABC-A3F8-48BE-88C5-64BAD90AC6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3019" name="Picture 3018" descr="http://www.esourcecanada.com/images/spacer.gif">
          <a:extLst>
            <a:ext uri="{FF2B5EF4-FFF2-40B4-BE49-F238E27FC236}">
              <a16:creationId xmlns:a16="http://schemas.microsoft.com/office/drawing/2014/main" id="{19459214-721C-4C29-ACE8-F568623BD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3020" name="Picture 3019" descr="http://www.esourcecanada.com/images/spacer.gif">
          <a:extLst>
            <a:ext uri="{FF2B5EF4-FFF2-40B4-BE49-F238E27FC236}">
              <a16:creationId xmlns:a16="http://schemas.microsoft.com/office/drawing/2014/main" id="{3F259A09-9D7F-484E-A3F5-BAA27128A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021" name="Picture 3020" descr="http://www.esourcecanada.com/images/spacer.gif">
          <a:extLst>
            <a:ext uri="{FF2B5EF4-FFF2-40B4-BE49-F238E27FC236}">
              <a16:creationId xmlns:a16="http://schemas.microsoft.com/office/drawing/2014/main" id="{C4417D29-C4A6-4C34-AF49-817CFC9286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22" name="Picture 3021" descr="http://www.esourcecanada.com/images/spacer.gif">
          <a:extLst>
            <a:ext uri="{FF2B5EF4-FFF2-40B4-BE49-F238E27FC236}">
              <a16:creationId xmlns:a16="http://schemas.microsoft.com/office/drawing/2014/main" id="{118A4FC6-D952-4FEB-A822-D0557B18E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023" name="Picture 3022" descr="http://www.esourcecanada.com/images/spacer.gif">
          <a:extLst>
            <a:ext uri="{FF2B5EF4-FFF2-40B4-BE49-F238E27FC236}">
              <a16:creationId xmlns:a16="http://schemas.microsoft.com/office/drawing/2014/main" id="{6DCB0CA8-84E7-4F2D-B241-94ACE37570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24" name="Picture 3023" descr="http://www.esourcecanada.com/images/spacer.gif">
          <a:extLst>
            <a:ext uri="{FF2B5EF4-FFF2-40B4-BE49-F238E27FC236}">
              <a16:creationId xmlns:a16="http://schemas.microsoft.com/office/drawing/2014/main" id="{E43B74D3-3CA2-4835-8242-B0577C13ED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25" name="Picture 3024" descr="http://www.esourcecanada.com/images/spacer.gif">
          <a:extLst>
            <a:ext uri="{FF2B5EF4-FFF2-40B4-BE49-F238E27FC236}">
              <a16:creationId xmlns:a16="http://schemas.microsoft.com/office/drawing/2014/main" id="{1CB8A002-B082-44E9-8BC1-93A14D013C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26" name="Picture 3025" descr="http://www.esourcecanada.com/images/spacer.gif">
          <a:extLst>
            <a:ext uri="{FF2B5EF4-FFF2-40B4-BE49-F238E27FC236}">
              <a16:creationId xmlns:a16="http://schemas.microsoft.com/office/drawing/2014/main" id="{B738BE18-A0E3-4E0E-A216-08C83B3E5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27" name="Picture 3026" descr="http://www.esourcecanada.com/images/spacer.gif">
          <a:extLst>
            <a:ext uri="{FF2B5EF4-FFF2-40B4-BE49-F238E27FC236}">
              <a16:creationId xmlns:a16="http://schemas.microsoft.com/office/drawing/2014/main" id="{F5D01B85-475E-4273-8E3B-57A7EA0AC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28" name="Picture 3027" descr="http://www.esourcecanada.com/images/spacer.gif">
          <a:extLst>
            <a:ext uri="{FF2B5EF4-FFF2-40B4-BE49-F238E27FC236}">
              <a16:creationId xmlns:a16="http://schemas.microsoft.com/office/drawing/2014/main" id="{DD079C77-D7BA-43EF-ABCE-9FB3A9537E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29" name="Picture 3028" descr="http://www.esourcecanada.com/images/spacer.gif">
          <a:extLst>
            <a:ext uri="{FF2B5EF4-FFF2-40B4-BE49-F238E27FC236}">
              <a16:creationId xmlns:a16="http://schemas.microsoft.com/office/drawing/2014/main" id="{1525E43C-1A29-4127-92EA-C3996F4F29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0" name="Picture 3029" descr="http://www.esourcecanada.com/images/spacer.gif">
          <a:extLst>
            <a:ext uri="{FF2B5EF4-FFF2-40B4-BE49-F238E27FC236}">
              <a16:creationId xmlns:a16="http://schemas.microsoft.com/office/drawing/2014/main" id="{A7096399-BFE7-4BFD-A1CF-D95D445A22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1" name="Picture 3030" descr="http://www.esourcecanada.com/images/spacer.gif">
          <a:extLst>
            <a:ext uri="{FF2B5EF4-FFF2-40B4-BE49-F238E27FC236}">
              <a16:creationId xmlns:a16="http://schemas.microsoft.com/office/drawing/2014/main" id="{3ED1C84D-2314-4DB6-8938-394DA852B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2" name="Picture 3031" descr="http://www.esourcecanada.com/images/spacer.gif">
          <a:extLst>
            <a:ext uri="{FF2B5EF4-FFF2-40B4-BE49-F238E27FC236}">
              <a16:creationId xmlns:a16="http://schemas.microsoft.com/office/drawing/2014/main" id="{20B94597-7E18-4A70-AEED-4046E74E60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3" name="Picture 3032" descr="http://www.esourcecanada.com/images/spacer.gif">
          <a:extLst>
            <a:ext uri="{FF2B5EF4-FFF2-40B4-BE49-F238E27FC236}">
              <a16:creationId xmlns:a16="http://schemas.microsoft.com/office/drawing/2014/main" id="{20EEEB4D-677D-400D-A0CE-96BD5C5EF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4" name="Picture 3033" descr="http://www.esourcecanada.com/images/spacer.gif">
          <a:extLst>
            <a:ext uri="{FF2B5EF4-FFF2-40B4-BE49-F238E27FC236}">
              <a16:creationId xmlns:a16="http://schemas.microsoft.com/office/drawing/2014/main" id="{6E016CA7-87A1-4C59-AFE1-FF02BC7308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5" name="Picture 3034" descr="http://www.esourcecanada.com/images/spacer.gif">
          <a:extLst>
            <a:ext uri="{FF2B5EF4-FFF2-40B4-BE49-F238E27FC236}">
              <a16:creationId xmlns:a16="http://schemas.microsoft.com/office/drawing/2014/main" id="{6DACAAC4-FFB7-4138-8DA3-F6B3F14F70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6" name="Picture 3035" descr="http://www.esourcecanada.com/images/spacer.gif">
          <a:extLst>
            <a:ext uri="{FF2B5EF4-FFF2-40B4-BE49-F238E27FC236}">
              <a16:creationId xmlns:a16="http://schemas.microsoft.com/office/drawing/2014/main" id="{D2414AAA-D99D-4F21-82D1-642D853C54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7" name="Picture 3036" descr="http://www.esourcecanada.com/images/spacer.gif">
          <a:extLst>
            <a:ext uri="{FF2B5EF4-FFF2-40B4-BE49-F238E27FC236}">
              <a16:creationId xmlns:a16="http://schemas.microsoft.com/office/drawing/2014/main" id="{19B36F11-0613-4C02-818A-B16C9BD48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8" name="Picture 3037" descr="http://www.esourcecanada.com/images/spacer.gif">
          <a:extLst>
            <a:ext uri="{FF2B5EF4-FFF2-40B4-BE49-F238E27FC236}">
              <a16:creationId xmlns:a16="http://schemas.microsoft.com/office/drawing/2014/main" id="{93F2A48F-5F19-4FCA-B122-46B3B6628B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9" name="Picture 3038" descr="http://www.esourcecanada.com/images/spacer.gif">
          <a:extLst>
            <a:ext uri="{FF2B5EF4-FFF2-40B4-BE49-F238E27FC236}">
              <a16:creationId xmlns:a16="http://schemas.microsoft.com/office/drawing/2014/main" id="{E4BFC752-99ED-4A60-A9DD-62156AFA99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0" name="Picture 3039" descr="http://www.esourcecanada.com/images/spacer.gif">
          <a:extLst>
            <a:ext uri="{FF2B5EF4-FFF2-40B4-BE49-F238E27FC236}">
              <a16:creationId xmlns:a16="http://schemas.microsoft.com/office/drawing/2014/main" id="{2ADC43B9-F11C-48CC-B15A-B11AB4526D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1" name="Picture 3040" descr="http://www.esourcecanada.com/images/spacer.gif">
          <a:extLst>
            <a:ext uri="{FF2B5EF4-FFF2-40B4-BE49-F238E27FC236}">
              <a16:creationId xmlns:a16="http://schemas.microsoft.com/office/drawing/2014/main" id="{5D5A82B4-559A-444F-9574-09E7AB1BFE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2" name="Picture 3041" descr="http://www.esourcecanada.com/images/spacer.gif">
          <a:extLst>
            <a:ext uri="{FF2B5EF4-FFF2-40B4-BE49-F238E27FC236}">
              <a16:creationId xmlns:a16="http://schemas.microsoft.com/office/drawing/2014/main" id="{F128C59C-A6DE-4007-8B41-3CC9E9CEAD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3" name="Picture 3042" descr="http://www.esourcecanada.com/images/spacer.gif">
          <a:extLst>
            <a:ext uri="{FF2B5EF4-FFF2-40B4-BE49-F238E27FC236}">
              <a16:creationId xmlns:a16="http://schemas.microsoft.com/office/drawing/2014/main" id="{F999BBF7-B830-46C7-A28E-F96C9F722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4" name="Picture 3043" descr="http://www.esourcecanada.com/images/spacer.gif">
          <a:extLst>
            <a:ext uri="{FF2B5EF4-FFF2-40B4-BE49-F238E27FC236}">
              <a16:creationId xmlns:a16="http://schemas.microsoft.com/office/drawing/2014/main" id="{82EE873D-B440-488A-9983-F10238EBF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5" name="Picture 3044" descr="http://www.esourcecanada.com/images/spacer.gif">
          <a:extLst>
            <a:ext uri="{FF2B5EF4-FFF2-40B4-BE49-F238E27FC236}">
              <a16:creationId xmlns:a16="http://schemas.microsoft.com/office/drawing/2014/main" id="{A29A191E-FC3C-49F7-9D2B-064FB8ADB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6" name="Picture 3045" descr="http://www.esourcecanada.com/images/spacer.gif">
          <a:extLst>
            <a:ext uri="{FF2B5EF4-FFF2-40B4-BE49-F238E27FC236}">
              <a16:creationId xmlns:a16="http://schemas.microsoft.com/office/drawing/2014/main" id="{1F3FF06B-776F-4494-A1E5-A8C51B081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7" name="Picture 3046" descr="http://www.esourcecanada.com/images/spacer.gif">
          <a:extLst>
            <a:ext uri="{FF2B5EF4-FFF2-40B4-BE49-F238E27FC236}">
              <a16:creationId xmlns:a16="http://schemas.microsoft.com/office/drawing/2014/main" id="{B2182DB6-046D-468E-9E7E-527D9F12F6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8" name="Picture 3047" descr="http://www.esourcecanada.com/images/spacer.gif">
          <a:extLst>
            <a:ext uri="{FF2B5EF4-FFF2-40B4-BE49-F238E27FC236}">
              <a16:creationId xmlns:a16="http://schemas.microsoft.com/office/drawing/2014/main" id="{9A4660F7-A250-49E0-B384-0A52A8D18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9" name="Picture 3048" descr="http://www.esourcecanada.com/images/spacer.gif">
          <a:extLst>
            <a:ext uri="{FF2B5EF4-FFF2-40B4-BE49-F238E27FC236}">
              <a16:creationId xmlns:a16="http://schemas.microsoft.com/office/drawing/2014/main" id="{D22F0269-6250-4473-9FD0-F88CD204C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0" name="Picture 3049" descr="http://www.esourcecanada.com/images/spacer.gif">
          <a:extLst>
            <a:ext uri="{FF2B5EF4-FFF2-40B4-BE49-F238E27FC236}">
              <a16:creationId xmlns:a16="http://schemas.microsoft.com/office/drawing/2014/main" id="{1CF2DAE1-0E62-4C5D-A856-BF8D0CFBB8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1" name="Picture 3050" descr="http://www.esourcecanada.com/images/spacer.gif">
          <a:extLst>
            <a:ext uri="{FF2B5EF4-FFF2-40B4-BE49-F238E27FC236}">
              <a16:creationId xmlns:a16="http://schemas.microsoft.com/office/drawing/2014/main" id="{D435ACB7-0A23-4CC4-BE31-84256E033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2" name="Picture 3051" descr="http://www.esourcecanada.com/images/spacer.gif">
          <a:extLst>
            <a:ext uri="{FF2B5EF4-FFF2-40B4-BE49-F238E27FC236}">
              <a16:creationId xmlns:a16="http://schemas.microsoft.com/office/drawing/2014/main" id="{58918EA1-84F6-48C2-AB9F-8DA4CE332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3" name="Picture 3052" descr="http://www.esourcecanada.com/images/spacer.gif">
          <a:extLst>
            <a:ext uri="{FF2B5EF4-FFF2-40B4-BE49-F238E27FC236}">
              <a16:creationId xmlns:a16="http://schemas.microsoft.com/office/drawing/2014/main" id="{5A4BAB9F-EB46-4AB2-A7EF-027304462D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4" name="Picture 3053" descr="http://www.esourcecanada.com/images/spacer.gif">
          <a:extLst>
            <a:ext uri="{FF2B5EF4-FFF2-40B4-BE49-F238E27FC236}">
              <a16:creationId xmlns:a16="http://schemas.microsoft.com/office/drawing/2014/main" id="{C5519E75-FDFE-4519-B5F7-0D5B6B032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5" name="Picture 3054" descr="http://www.esourcecanada.com/images/spacer.gif">
          <a:extLst>
            <a:ext uri="{FF2B5EF4-FFF2-40B4-BE49-F238E27FC236}">
              <a16:creationId xmlns:a16="http://schemas.microsoft.com/office/drawing/2014/main" id="{4BFBD803-36C9-4856-BB69-8D7F22D21A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6" name="Picture 3055" descr="http://www.esourcecanada.com/images/spacer.gif">
          <a:extLst>
            <a:ext uri="{FF2B5EF4-FFF2-40B4-BE49-F238E27FC236}">
              <a16:creationId xmlns:a16="http://schemas.microsoft.com/office/drawing/2014/main" id="{CED419E5-83E9-4976-B46C-C4B7392190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7" name="Picture 3056" descr="http://www.esourcecanada.com/images/spacer.gif">
          <a:extLst>
            <a:ext uri="{FF2B5EF4-FFF2-40B4-BE49-F238E27FC236}">
              <a16:creationId xmlns:a16="http://schemas.microsoft.com/office/drawing/2014/main" id="{39A893C6-B930-499F-9A08-2D1FD0CB2C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8" name="Picture 3057" descr="http://www.esourcecanada.com/images/spacer.gif">
          <a:extLst>
            <a:ext uri="{FF2B5EF4-FFF2-40B4-BE49-F238E27FC236}">
              <a16:creationId xmlns:a16="http://schemas.microsoft.com/office/drawing/2014/main" id="{A80EF522-17FE-4760-8CCD-BFB286B4CB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9" name="Picture 3058" descr="http://www.esourcecanada.com/images/spacer.gif">
          <a:extLst>
            <a:ext uri="{FF2B5EF4-FFF2-40B4-BE49-F238E27FC236}">
              <a16:creationId xmlns:a16="http://schemas.microsoft.com/office/drawing/2014/main" id="{2B21945F-A6D8-416F-A435-5E3F8E2FC3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60" name="Picture 3059" descr="http://www.esourcecanada.com/images/spacer.gif">
          <a:extLst>
            <a:ext uri="{FF2B5EF4-FFF2-40B4-BE49-F238E27FC236}">
              <a16:creationId xmlns:a16="http://schemas.microsoft.com/office/drawing/2014/main" id="{9EDF95B0-0043-4511-8BCB-C97A5A03B0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61" name="Picture 3060" descr="http://www.esourcecanada.com/images/spacer.gif">
          <a:extLst>
            <a:ext uri="{FF2B5EF4-FFF2-40B4-BE49-F238E27FC236}">
              <a16:creationId xmlns:a16="http://schemas.microsoft.com/office/drawing/2014/main" id="{7DB305A6-FAB5-4777-863B-FA81E5298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62" name="Picture 3061" descr="http://www.esourcecanada.com/images/spacer.gif">
          <a:extLst>
            <a:ext uri="{FF2B5EF4-FFF2-40B4-BE49-F238E27FC236}">
              <a16:creationId xmlns:a16="http://schemas.microsoft.com/office/drawing/2014/main" id="{8B3902D8-5F09-45E8-9689-81E12DA35D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63" name="Picture 3062" descr="http://www.esourcecanada.com/images/spacer.gif">
          <a:extLst>
            <a:ext uri="{FF2B5EF4-FFF2-40B4-BE49-F238E27FC236}">
              <a16:creationId xmlns:a16="http://schemas.microsoft.com/office/drawing/2014/main" id="{77D4E4AC-B68E-458E-A4EC-A8D059976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64" name="Picture 3063" descr="http://www.esourcecanada.com/images/spacer.gif">
          <a:extLst>
            <a:ext uri="{FF2B5EF4-FFF2-40B4-BE49-F238E27FC236}">
              <a16:creationId xmlns:a16="http://schemas.microsoft.com/office/drawing/2014/main" id="{FD378D00-6ADE-4D13-AF91-CDD4821FA2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065" name="Picture 3064" descr="http://www.esourcecanada.com/images/spacer.gif">
          <a:extLst>
            <a:ext uri="{FF2B5EF4-FFF2-40B4-BE49-F238E27FC236}">
              <a16:creationId xmlns:a16="http://schemas.microsoft.com/office/drawing/2014/main" id="{7523A6A1-2F82-4DB7-846D-6C693C69A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066" name="Picture 3065" descr="http://www.esourcecanada.com/images/spacer.gif">
          <a:extLst>
            <a:ext uri="{FF2B5EF4-FFF2-40B4-BE49-F238E27FC236}">
              <a16:creationId xmlns:a16="http://schemas.microsoft.com/office/drawing/2014/main" id="{89750225-04DC-4E40-B504-3DFAEEE858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3067" name="Picture 3066" descr="http://www.esourcecanada.com/images/spacer.gif">
          <a:extLst>
            <a:ext uri="{FF2B5EF4-FFF2-40B4-BE49-F238E27FC236}">
              <a16:creationId xmlns:a16="http://schemas.microsoft.com/office/drawing/2014/main" id="{7E78C8DB-09E2-4110-8D37-0B3ECF14F2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068" name="Picture 3067" descr="http://www.esourcecanada.com/images/spacer.gif">
          <a:extLst>
            <a:ext uri="{FF2B5EF4-FFF2-40B4-BE49-F238E27FC236}">
              <a16:creationId xmlns:a16="http://schemas.microsoft.com/office/drawing/2014/main" id="{AAB93E54-6E1F-4E51-9F7F-27A050123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3069" name="Picture 3068" descr="http://www.esourcecanada.com/images/spacer.gif">
          <a:extLst>
            <a:ext uri="{FF2B5EF4-FFF2-40B4-BE49-F238E27FC236}">
              <a16:creationId xmlns:a16="http://schemas.microsoft.com/office/drawing/2014/main" id="{3950E8F3-AAB2-4464-B5E6-A537752200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070" name="Picture 3069" descr="http://www.esourcecanada.com/images/spacer.gif">
          <a:extLst>
            <a:ext uri="{FF2B5EF4-FFF2-40B4-BE49-F238E27FC236}">
              <a16:creationId xmlns:a16="http://schemas.microsoft.com/office/drawing/2014/main" id="{AAB59828-82C0-4E18-AB14-5DDC887254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071" name="Picture 3070" descr="http://www.esourcecanada.com/images/spacer.gif">
          <a:extLst>
            <a:ext uri="{FF2B5EF4-FFF2-40B4-BE49-F238E27FC236}">
              <a16:creationId xmlns:a16="http://schemas.microsoft.com/office/drawing/2014/main" id="{F208063D-2E4C-4E09-A0E1-1356FE4794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3072" name="Picture 3071" descr="http://www.esourcecanada.com/images/spacer.gif">
          <a:extLst>
            <a:ext uri="{FF2B5EF4-FFF2-40B4-BE49-F238E27FC236}">
              <a16:creationId xmlns:a16="http://schemas.microsoft.com/office/drawing/2014/main" id="{AF4025D8-794B-4021-968A-8C7655F4A3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073" name="Picture 3072" descr="http://www.esourcecanada.com/images/spacer.gif">
          <a:extLst>
            <a:ext uri="{FF2B5EF4-FFF2-40B4-BE49-F238E27FC236}">
              <a16:creationId xmlns:a16="http://schemas.microsoft.com/office/drawing/2014/main" id="{8375C955-5E8A-40E6-A25B-7F37788FC0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3074" name="Picture 3073" descr="http://www.esourcecanada.com/images/spacer.gif">
          <a:extLst>
            <a:ext uri="{FF2B5EF4-FFF2-40B4-BE49-F238E27FC236}">
              <a16:creationId xmlns:a16="http://schemas.microsoft.com/office/drawing/2014/main" id="{F82BCE47-D447-4B7A-AEF1-478CC53FB4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075" name="Picture 3074" descr="http://www.esourcecanada.com/images/spacer.gif">
          <a:extLst>
            <a:ext uri="{FF2B5EF4-FFF2-40B4-BE49-F238E27FC236}">
              <a16:creationId xmlns:a16="http://schemas.microsoft.com/office/drawing/2014/main" id="{A51CC012-0C03-4A3F-8C1B-1CD6812EC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76" name="Picture 3075" descr="http://www.esourcecanada.com/images/spacer.gif">
          <a:extLst>
            <a:ext uri="{FF2B5EF4-FFF2-40B4-BE49-F238E27FC236}">
              <a16:creationId xmlns:a16="http://schemas.microsoft.com/office/drawing/2014/main" id="{B764FED3-61B2-47E0-B5F9-BC63A33364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077" name="Picture 3076" descr="http://www.esourcecanada.com/images/spacer.gif">
          <a:extLst>
            <a:ext uri="{FF2B5EF4-FFF2-40B4-BE49-F238E27FC236}">
              <a16:creationId xmlns:a16="http://schemas.microsoft.com/office/drawing/2014/main" id="{CAC84047-FD83-4816-AA00-905A82468E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78" name="Picture 3077" descr="http://www.esourcecanada.com/images/spacer.gif">
          <a:extLst>
            <a:ext uri="{FF2B5EF4-FFF2-40B4-BE49-F238E27FC236}">
              <a16:creationId xmlns:a16="http://schemas.microsoft.com/office/drawing/2014/main" id="{F0B7DC5F-480E-4C51-8814-A2BD83B27A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79" name="Picture 3078" descr="http://www.esourcecanada.com/images/spacer.gif">
          <a:extLst>
            <a:ext uri="{FF2B5EF4-FFF2-40B4-BE49-F238E27FC236}">
              <a16:creationId xmlns:a16="http://schemas.microsoft.com/office/drawing/2014/main" id="{CC13EDE1-2DF7-4999-A45A-2EEA6B1DD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0" name="Picture 3079" descr="http://www.esourcecanada.com/images/spacer.gif">
          <a:extLst>
            <a:ext uri="{FF2B5EF4-FFF2-40B4-BE49-F238E27FC236}">
              <a16:creationId xmlns:a16="http://schemas.microsoft.com/office/drawing/2014/main" id="{11668243-CD2B-4C75-A3ED-A663860F8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1" name="Picture 3080" descr="http://www.esourcecanada.com/images/spacer.gif">
          <a:extLst>
            <a:ext uri="{FF2B5EF4-FFF2-40B4-BE49-F238E27FC236}">
              <a16:creationId xmlns:a16="http://schemas.microsoft.com/office/drawing/2014/main" id="{C3113D1F-B6C8-4A1C-8CB3-4780E8A7A9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2" name="Picture 3081" descr="http://www.esourcecanada.com/images/spacer.gif">
          <a:extLst>
            <a:ext uri="{FF2B5EF4-FFF2-40B4-BE49-F238E27FC236}">
              <a16:creationId xmlns:a16="http://schemas.microsoft.com/office/drawing/2014/main" id="{72D24139-7BCA-476D-BF6C-36EFF9046A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3" name="Picture 3082" descr="http://www.esourcecanada.com/images/spacer.gif">
          <a:extLst>
            <a:ext uri="{FF2B5EF4-FFF2-40B4-BE49-F238E27FC236}">
              <a16:creationId xmlns:a16="http://schemas.microsoft.com/office/drawing/2014/main" id="{165D067B-59D6-4DCC-8493-88A54996BE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4" name="Picture 3083" descr="http://www.esourcecanada.com/images/spacer.gif">
          <a:extLst>
            <a:ext uri="{FF2B5EF4-FFF2-40B4-BE49-F238E27FC236}">
              <a16:creationId xmlns:a16="http://schemas.microsoft.com/office/drawing/2014/main" id="{28793DA2-13FD-4A53-9144-FB15B30DB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5" name="Picture 3084" descr="http://www.esourcecanada.com/images/spacer.gif">
          <a:extLst>
            <a:ext uri="{FF2B5EF4-FFF2-40B4-BE49-F238E27FC236}">
              <a16:creationId xmlns:a16="http://schemas.microsoft.com/office/drawing/2014/main" id="{FF7294EE-E68C-488F-88F0-8A830D8108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6" name="Picture 3085" descr="http://www.esourcecanada.com/images/spacer.gif">
          <a:extLst>
            <a:ext uri="{FF2B5EF4-FFF2-40B4-BE49-F238E27FC236}">
              <a16:creationId xmlns:a16="http://schemas.microsoft.com/office/drawing/2014/main" id="{B4F4E8B7-AF60-4693-8593-9D20225F36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7" name="Picture 3086" descr="http://www.esourcecanada.com/images/spacer.gif">
          <a:extLst>
            <a:ext uri="{FF2B5EF4-FFF2-40B4-BE49-F238E27FC236}">
              <a16:creationId xmlns:a16="http://schemas.microsoft.com/office/drawing/2014/main" id="{11D526E8-9A62-4C6A-94DA-DECE080E2E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8" name="Picture 3087" descr="http://www.esourcecanada.com/images/spacer.gif">
          <a:extLst>
            <a:ext uri="{FF2B5EF4-FFF2-40B4-BE49-F238E27FC236}">
              <a16:creationId xmlns:a16="http://schemas.microsoft.com/office/drawing/2014/main" id="{AC5BD26A-6492-4789-BA2A-94669FD699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9" name="Picture 3088" descr="http://www.esourcecanada.com/images/spacer.gif">
          <a:extLst>
            <a:ext uri="{FF2B5EF4-FFF2-40B4-BE49-F238E27FC236}">
              <a16:creationId xmlns:a16="http://schemas.microsoft.com/office/drawing/2014/main" id="{751F6EC8-0E88-42DF-859D-08727BA782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0" name="Picture 3089" descr="http://www.esourcecanada.com/images/spacer.gif">
          <a:extLst>
            <a:ext uri="{FF2B5EF4-FFF2-40B4-BE49-F238E27FC236}">
              <a16:creationId xmlns:a16="http://schemas.microsoft.com/office/drawing/2014/main" id="{0719C3CF-C2ED-4BEE-A0F3-39BF2A8AF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1" name="Picture 3090" descr="http://www.esourcecanada.com/images/spacer.gif">
          <a:extLst>
            <a:ext uri="{FF2B5EF4-FFF2-40B4-BE49-F238E27FC236}">
              <a16:creationId xmlns:a16="http://schemas.microsoft.com/office/drawing/2014/main" id="{A2E8C3E9-C370-4A69-8EEC-114D93604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2" name="Picture 3091" descr="http://www.esourcecanada.com/images/spacer.gif">
          <a:extLst>
            <a:ext uri="{FF2B5EF4-FFF2-40B4-BE49-F238E27FC236}">
              <a16:creationId xmlns:a16="http://schemas.microsoft.com/office/drawing/2014/main" id="{C47971EA-12D5-4157-A9C5-E0A8C8F639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3" name="Picture 3092" descr="http://www.esourcecanada.com/images/spacer.gif">
          <a:extLst>
            <a:ext uri="{FF2B5EF4-FFF2-40B4-BE49-F238E27FC236}">
              <a16:creationId xmlns:a16="http://schemas.microsoft.com/office/drawing/2014/main" id="{A18576A3-3083-40BA-B732-D74C60FAF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4" name="Picture 3093" descr="http://www.esourcecanada.com/images/spacer.gif">
          <a:extLst>
            <a:ext uri="{FF2B5EF4-FFF2-40B4-BE49-F238E27FC236}">
              <a16:creationId xmlns:a16="http://schemas.microsoft.com/office/drawing/2014/main" id="{B3E1ECE4-47FD-4E10-ADBA-94841A3634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5" name="Picture 3094" descr="http://www.esourcecanada.com/images/spacer.gif">
          <a:extLst>
            <a:ext uri="{FF2B5EF4-FFF2-40B4-BE49-F238E27FC236}">
              <a16:creationId xmlns:a16="http://schemas.microsoft.com/office/drawing/2014/main" id="{4F980961-8FAD-4E7B-865D-B9F411765D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6" name="Picture 3095" descr="http://www.esourcecanada.com/images/spacer.gif">
          <a:extLst>
            <a:ext uri="{FF2B5EF4-FFF2-40B4-BE49-F238E27FC236}">
              <a16:creationId xmlns:a16="http://schemas.microsoft.com/office/drawing/2014/main" id="{7FEB2DF7-9374-479C-A123-652BAD3AB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7" name="Picture 3096" descr="http://www.esourcecanada.com/images/spacer.gif">
          <a:extLst>
            <a:ext uri="{FF2B5EF4-FFF2-40B4-BE49-F238E27FC236}">
              <a16:creationId xmlns:a16="http://schemas.microsoft.com/office/drawing/2014/main" id="{1DB08737-C4D8-48FE-B7F4-2978FB61F8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8" name="Picture 3097" descr="http://www.esourcecanada.com/images/spacer.gif">
          <a:extLst>
            <a:ext uri="{FF2B5EF4-FFF2-40B4-BE49-F238E27FC236}">
              <a16:creationId xmlns:a16="http://schemas.microsoft.com/office/drawing/2014/main" id="{77CC5473-FF46-41F0-8C66-FA42E2C6B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9" name="Picture 3098" descr="http://www.esourcecanada.com/images/spacer.gif">
          <a:extLst>
            <a:ext uri="{FF2B5EF4-FFF2-40B4-BE49-F238E27FC236}">
              <a16:creationId xmlns:a16="http://schemas.microsoft.com/office/drawing/2014/main" id="{D43D415A-2A83-46FF-8BFA-9BDED3F825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0" name="Picture 3099" descr="http://www.esourcecanada.com/images/spacer.gif">
          <a:extLst>
            <a:ext uri="{FF2B5EF4-FFF2-40B4-BE49-F238E27FC236}">
              <a16:creationId xmlns:a16="http://schemas.microsoft.com/office/drawing/2014/main" id="{4DE84865-60D6-4317-9B76-3D9761874A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1" name="Picture 3100" descr="http://www.esourcecanada.com/images/spacer.gif">
          <a:extLst>
            <a:ext uri="{FF2B5EF4-FFF2-40B4-BE49-F238E27FC236}">
              <a16:creationId xmlns:a16="http://schemas.microsoft.com/office/drawing/2014/main" id="{41297430-2198-485E-BEF0-A928D45CC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2" name="Picture 3101" descr="http://www.esourcecanada.com/images/spacer.gif">
          <a:extLst>
            <a:ext uri="{FF2B5EF4-FFF2-40B4-BE49-F238E27FC236}">
              <a16:creationId xmlns:a16="http://schemas.microsoft.com/office/drawing/2014/main" id="{B26689FF-BF6D-4979-962F-2F9CBB7A8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3" name="Picture 3102" descr="http://www.esourcecanada.com/images/spacer.gif">
          <a:extLst>
            <a:ext uri="{FF2B5EF4-FFF2-40B4-BE49-F238E27FC236}">
              <a16:creationId xmlns:a16="http://schemas.microsoft.com/office/drawing/2014/main" id="{F70647F0-7DDC-468E-8438-1B38612636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4" name="Picture 3103" descr="http://www.esourcecanada.com/images/spacer.gif">
          <a:extLst>
            <a:ext uri="{FF2B5EF4-FFF2-40B4-BE49-F238E27FC236}">
              <a16:creationId xmlns:a16="http://schemas.microsoft.com/office/drawing/2014/main" id="{3E5C2066-DF60-4B8A-9E1E-AE54806D7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5" name="Picture 3104" descr="http://www.esourcecanada.com/images/spacer.gif">
          <a:extLst>
            <a:ext uri="{FF2B5EF4-FFF2-40B4-BE49-F238E27FC236}">
              <a16:creationId xmlns:a16="http://schemas.microsoft.com/office/drawing/2014/main" id="{9CD4F4EC-7B35-4D7C-AE4A-352EC723A6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6" name="Picture 3105" descr="http://www.esourcecanada.com/images/spacer.gif">
          <a:extLst>
            <a:ext uri="{FF2B5EF4-FFF2-40B4-BE49-F238E27FC236}">
              <a16:creationId xmlns:a16="http://schemas.microsoft.com/office/drawing/2014/main" id="{5931D0E4-0DC6-4744-AC32-7A857D6F7D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7" name="Picture 3106" descr="http://www.esourcecanada.com/images/spacer.gif">
          <a:extLst>
            <a:ext uri="{FF2B5EF4-FFF2-40B4-BE49-F238E27FC236}">
              <a16:creationId xmlns:a16="http://schemas.microsoft.com/office/drawing/2014/main" id="{947D1FDE-877A-4A7C-A7CF-7B672FD030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8" name="Picture 3107" descr="http://www.esourcecanada.com/images/spacer.gif">
          <a:extLst>
            <a:ext uri="{FF2B5EF4-FFF2-40B4-BE49-F238E27FC236}">
              <a16:creationId xmlns:a16="http://schemas.microsoft.com/office/drawing/2014/main" id="{6E5D2676-A3C3-4446-9C1C-1B0E1261C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9" name="Picture 3108" descr="http://www.esourcecanada.com/images/spacer.gif">
          <a:extLst>
            <a:ext uri="{FF2B5EF4-FFF2-40B4-BE49-F238E27FC236}">
              <a16:creationId xmlns:a16="http://schemas.microsoft.com/office/drawing/2014/main" id="{E02F8B6E-3C43-4969-9D2C-071BF7D46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0" name="Picture 3109" descr="http://www.esourcecanada.com/images/spacer.gif">
          <a:extLst>
            <a:ext uri="{FF2B5EF4-FFF2-40B4-BE49-F238E27FC236}">
              <a16:creationId xmlns:a16="http://schemas.microsoft.com/office/drawing/2014/main" id="{AE500E77-747B-41B9-8C01-B43E5A875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1" name="Picture 3110" descr="http://www.esourcecanada.com/images/spacer.gif">
          <a:extLst>
            <a:ext uri="{FF2B5EF4-FFF2-40B4-BE49-F238E27FC236}">
              <a16:creationId xmlns:a16="http://schemas.microsoft.com/office/drawing/2014/main" id="{8EA4C3F5-0D5F-4D47-8547-ABFB47259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2" name="Picture 3111" descr="http://www.esourcecanada.com/images/spacer.gif">
          <a:extLst>
            <a:ext uri="{FF2B5EF4-FFF2-40B4-BE49-F238E27FC236}">
              <a16:creationId xmlns:a16="http://schemas.microsoft.com/office/drawing/2014/main" id="{AA274C44-C07A-4E4E-955C-2C52655BA8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3" name="Picture 3112" descr="http://www.esourcecanada.com/images/spacer.gif">
          <a:extLst>
            <a:ext uri="{FF2B5EF4-FFF2-40B4-BE49-F238E27FC236}">
              <a16:creationId xmlns:a16="http://schemas.microsoft.com/office/drawing/2014/main" id="{BDF89211-8644-483F-93E4-EB4DB2530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4" name="Picture 3113" descr="http://www.esourcecanada.com/images/spacer.gif">
          <a:extLst>
            <a:ext uri="{FF2B5EF4-FFF2-40B4-BE49-F238E27FC236}">
              <a16:creationId xmlns:a16="http://schemas.microsoft.com/office/drawing/2014/main" id="{AFAEC12A-1399-41AE-A875-68E5E6691E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5" name="Picture 3114" descr="http://www.esourcecanada.com/images/spacer.gif">
          <a:extLst>
            <a:ext uri="{FF2B5EF4-FFF2-40B4-BE49-F238E27FC236}">
              <a16:creationId xmlns:a16="http://schemas.microsoft.com/office/drawing/2014/main" id="{8787F8B0-5CB5-4521-B540-9FCB52654D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6" name="Picture 3115" descr="http://www.esourcecanada.com/images/spacer.gif">
          <a:extLst>
            <a:ext uri="{FF2B5EF4-FFF2-40B4-BE49-F238E27FC236}">
              <a16:creationId xmlns:a16="http://schemas.microsoft.com/office/drawing/2014/main" id="{6168D257-38B2-4D1C-91F5-087C297A00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7" name="Picture 3116" descr="http://www.esourcecanada.com/images/spacer.gif">
          <a:extLst>
            <a:ext uri="{FF2B5EF4-FFF2-40B4-BE49-F238E27FC236}">
              <a16:creationId xmlns:a16="http://schemas.microsoft.com/office/drawing/2014/main" id="{A6C14773-CB55-4D0A-9685-E929FFA58D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8" name="Picture 3117" descr="http://www.esourcecanada.com/images/spacer.gif">
          <a:extLst>
            <a:ext uri="{FF2B5EF4-FFF2-40B4-BE49-F238E27FC236}">
              <a16:creationId xmlns:a16="http://schemas.microsoft.com/office/drawing/2014/main" id="{D1FC98B5-D44E-4F04-8804-03CDB39E5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3119" name="Picture 3118" descr="http://www.esourcecanada.com/images/spacer.gif">
          <a:extLst>
            <a:ext uri="{FF2B5EF4-FFF2-40B4-BE49-F238E27FC236}">
              <a16:creationId xmlns:a16="http://schemas.microsoft.com/office/drawing/2014/main" id="{E700E4B1-5ADA-42E9-8CAF-0C67502E3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3120" name="Picture 3119" descr="http://www.esourcecanada.com/images/spacer.gif">
          <a:extLst>
            <a:ext uri="{FF2B5EF4-FFF2-40B4-BE49-F238E27FC236}">
              <a16:creationId xmlns:a16="http://schemas.microsoft.com/office/drawing/2014/main" id="{7277104A-8733-4DD1-BD94-93587A166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3121" name="Picture 3120" descr="http://www.esourcecanada.com/images/spacer.gif">
          <a:extLst>
            <a:ext uri="{FF2B5EF4-FFF2-40B4-BE49-F238E27FC236}">
              <a16:creationId xmlns:a16="http://schemas.microsoft.com/office/drawing/2014/main" id="{B137D407-5648-4658-A05D-64CD42D1F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3122" name="Picture 3121" descr="http://www.esourcecanada.com/images/spacer.gif">
          <a:extLst>
            <a:ext uri="{FF2B5EF4-FFF2-40B4-BE49-F238E27FC236}">
              <a16:creationId xmlns:a16="http://schemas.microsoft.com/office/drawing/2014/main" id="{2787230D-9E6C-4CB2-AA42-5AF872CDE0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3123" name="Picture 3122" descr="http://www.esourcecanada.com/images/spacer.gif">
          <a:extLst>
            <a:ext uri="{FF2B5EF4-FFF2-40B4-BE49-F238E27FC236}">
              <a16:creationId xmlns:a16="http://schemas.microsoft.com/office/drawing/2014/main" id="{07EFDDE9-8D63-4AE5-AE27-E4194BD33F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3124" name="Picture 3123" descr="http://www.esourcecanada.com/images/spacer.gif">
          <a:extLst>
            <a:ext uri="{FF2B5EF4-FFF2-40B4-BE49-F238E27FC236}">
              <a16:creationId xmlns:a16="http://schemas.microsoft.com/office/drawing/2014/main" id="{8A6F3130-A1C7-4AB0-9329-1E6B842F55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3125" name="Picture 3124" descr="http://www.esourcecanada.com/images/spacer.gif">
          <a:extLst>
            <a:ext uri="{FF2B5EF4-FFF2-40B4-BE49-F238E27FC236}">
              <a16:creationId xmlns:a16="http://schemas.microsoft.com/office/drawing/2014/main" id="{D51B0D68-8143-421D-9625-8E7DBDC67E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3126" name="Picture 3125" descr="http://www.esourcecanada.com/images/spacer.gif">
          <a:extLst>
            <a:ext uri="{FF2B5EF4-FFF2-40B4-BE49-F238E27FC236}">
              <a16:creationId xmlns:a16="http://schemas.microsoft.com/office/drawing/2014/main" id="{DE5A0224-1AE5-4531-B34D-2F120F5E0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3127" name="Picture 3126" descr="http://www.esourcecanada.com/images/spacer.gif">
          <a:extLst>
            <a:ext uri="{FF2B5EF4-FFF2-40B4-BE49-F238E27FC236}">
              <a16:creationId xmlns:a16="http://schemas.microsoft.com/office/drawing/2014/main" id="{D456535D-90FE-4073-A241-98DDC70BC7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3128" name="Picture 3127" descr="http://www.esourcecanada.com/images/spacer.gif">
          <a:extLst>
            <a:ext uri="{FF2B5EF4-FFF2-40B4-BE49-F238E27FC236}">
              <a16:creationId xmlns:a16="http://schemas.microsoft.com/office/drawing/2014/main" id="{7C8A4C9C-1295-4FE3-9AA4-E8C03FF1BF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29" name="Picture 3128" descr="http://www.esourcecanada.com/images/spacer.gif">
          <a:extLst>
            <a:ext uri="{FF2B5EF4-FFF2-40B4-BE49-F238E27FC236}">
              <a16:creationId xmlns:a16="http://schemas.microsoft.com/office/drawing/2014/main" id="{DA9B6E05-93CB-4064-AD11-A35D5DC1A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0" name="Picture 3129" descr="http://www.esourcecanada.com/images/spacer.gif">
          <a:extLst>
            <a:ext uri="{FF2B5EF4-FFF2-40B4-BE49-F238E27FC236}">
              <a16:creationId xmlns:a16="http://schemas.microsoft.com/office/drawing/2014/main" id="{09B54090-ACC2-4D5A-B74B-EF4542D943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1" name="Picture 3130" descr="http://www.esourcecanada.com/images/spacer.gif">
          <a:extLst>
            <a:ext uri="{FF2B5EF4-FFF2-40B4-BE49-F238E27FC236}">
              <a16:creationId xmlns:a16="http://schemas.microsoft.com/office/drawing/2014/main" id="{0BDDD7F0-2AB4-4DFA-9ABE-5A795FA08C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2" name="Picture 3131" descr="http://www.esourcecanada.com/images/spacer.gif">
          <a:extLst>
            <a:ext uri="{FF2B5EF4-FFF2-40B4-BE49-F238E27FC236}">
              <a16:creationId xmlns:a16="http://schemas.microsoft.com/office/drawing/2014/main" id="{A2B6A8F1-E859-4746-9F86-DFA89E2875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3" name="Picture 3132" descr="http://www.esourcecanada.com/images/spacer.gif">
          <a:extLst>
            <a:ext uri="{FF2B5EF4-FFF2-40B4-BE49-F238E27FC236}">
              <a16:creationId xmlns:a16="http://schemas.microsoft.com/office/drawing/2014/main" id="{064B47ED-0236-4A0E-9E62-E0BDD8DEB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4" name="Picture 3133" descr="http://www.esourcecanada.com/images/spacer.gif">
          <a:extLst>
            <a:ext uri="{FF2B5EF4-FFF2-40B4-BE49-F238E27FC236}">
              <a16:creationId xmlns:a16="http://schemas.microsoft.com/office/drawing/2014/main" id="{EDB8713D-FB26-4DF7-91E1-3ACB229F3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5" name="Picture 3134" descr="http://www.esourcecanada.com/images/spacer.gif">
          <a:extLst>
            <a:ext uri="{FF2B5EF4-FFF2-40B4-BE49-F238E27FC236}">
              <a16:creationId xmlns:a16="http://schemas.microsoft.com/office/drawing/2014/main" id="{75047083-7CF8-4E30-8194-ABB0BC275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6" name="Picture 3135" descr="http://www.esourcecanada.com/images/spacer.gif">
          <a:extLst>
            <a:ext uri="{FF2B5EF4-FFF2-40B4-BE49-F238E27FC236}">
              <a16:creationId xmlns:a16="http://schemas.microsoft.com/office/drawing/2014/main" id="{700FC99F-8C4F-4386-8245-C8DFB84C34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7" name="Picture 3136" descr="http://www.esourcecanada.com/images/spacer.gif">
          <a:extLst>
            <a:ext uri="{FF2B5EF4-FFF2-40B4-BE49-F238E27FC236}">
              <a16:creationId xmlns:a16="http://schemas.microsoft.com/office/drawing/2014/main" id="{72539B59-C050-4081-9428-AC241B9B3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344</xdr:row>
      <xdr:rowOff>296333</xdr:rowOff>
    </xdr:from>
    <xdr:ext cx="57150" cy="57150"/>
    <xdr:pic>
      <xdr:nvPicPr>
        <xdr:cNvPr id="3138" name="Picture 3137" descr="http://www.esourcecanada.com/images/spacer.gif">
          <a:extLst>
            <a:ext uri="{FF2B5EF4-FFF2-40B4-BE49-F238E27FC236}">
              <a16:creationId xmlns:a16="http://schemas.microsoft.com/office/drawing/2014/main" id="{71B0D1F8-AA5F-4D75-BB6A-A9B4ABE168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9" name="Picture 3138" descr="http://www.esourcecanada.com/images/spacer.gif">
          <a:extLst>
            <a:ext uri="{FF2B5EF4-FFF2-40B4-BE49-F238E27FC236}">
              <a16:creationId xmlns:a16="http://schemas.microsoft.com/office/drawing/2014/main" id="{152CC90A-D59F-4D49-99FF-453913BE90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0" name="Picture 3139" descr="http://www.esourcecanada.com/images/spacer.gif">
          <a:extLst>
            <a:ext uri="{FF2B5EF4-FFF2-40B4-BE49-F238E27FC236}">
              <a16:creationId xmlns:a16="http://schemas.microsoft.com/office/drawing/2014/main" id="{BC0A17D4-E4A8-49FC-878F-9FD0BA2BB1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1" name="Picture 3140" descr="http://www.esourcecanada.com/images/spacer.gif">
          <a:extLst>
            <a:ext uri="{FF2B5EF4-FFF2-40B4-BE49-F238E27FC236}">
              <a16:creationId xmlns:a16="http://schemas.microsoft.com/office/drawing/2014/main" id="{B4572CCE-5D19-4243-B126-14E9636211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2" name="Picture 3141" descr="http://www.esourcecanada.com/images/spacer.gif">
          <a:extLst>
            <a:ext uri="{FF2B5EF4-FFF2-40B4-BE49-F238E27FC236}">
              <a16:creationId xmlns:a16="http://schemas.microsoft.com/office/drawing/2014/main" id="{388F0FB6-BE1A-4B3E-806B-ACE8DCF59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3" name="Picture 3142" descr="http://www.esourcecanada.com/images/spacer.gif">
          <a:extLst>
            <a:ext uri="{FF2B5EF4-FFF2-40B4-BE49-F238E27FC236}">
              <a16:creationId xmlns:a16="http://schemas.microsoft.com/office/drawing/2014/main" id="{228A2D1E-75EA-42A1-B1FF-7E13DF8DD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4" name="Picture 3143" descr="http://www.esourcecanada.com/images/spacer.gif">
          <a:extLst>
            <a:ext uri="{FF2B5EF4-FFF2-40B4-BE49-F238E27FC236}">
              <a16:creationId xmlns:a16="http://schemas.microsoft.com/office/drawing/2014/main" id="{BA7AC640-2B8B-4C80-84AF-C4E4023900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5" name="Picture 3144" descr="http://www.esourcecanada.com/images/spacer.gif">
          <a:extLst>
            <a:ext uri="{FF2B5EF4-FFF2-40B4-BE49-F238E27FC236}">
              <a16:creationId xmlns:a16="http://schemas.microsoft.com/office/drawing/2014/main" id="{DB04B68F-5AF5-45C1-BD9A-7390FFA6B2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6" name="Picture 3145" descr="http://www.esourcecanada.com/images/spacer.gif">
          <a:extLst>
            <a:ext uri="{FF2B5EF4-FFF2-40B4-BE49-F238E27FC236}">
              <a16:creationId xmlns:a16="http://schemas.microsoft.com/office/drawing/2014/main" id="{7185FB7E-263A-4C67-A4F6-7F5511C385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7" name="Picture 3146" descr="http://www.esourcecanada.com/images/spacer.gif">
          <a:extLst>
            <a:ext uri="{FF2B5EF4-FFF2-40B4-BE49-F238E27FC236}">
              <a16:creationId xmlns:a16="http://schemas.microsoft.com/office/drawing/2014/main" id="{5EE4C9AA-2EEB-4096-83CD-22FBBDFE90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8" name="Picture 3147" descr="http://www.esourcecanada.com/images/spacer.gif">
          <a:extLst>
            <a:ext uri="{FF2B5EF4-FFF2-40B4-BE49-F238E27FC236}">
              <a16:creationId xmlns:a16="http://schemas.microsoft.com/office/drawing/2014/main" id="{62A15509-8533-47EA-A45F-29203CAA31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9" name="Picture 3148" descr="http://www.esourcecanada.com/images/spacer.gif">
          <a:extLst>
            <a:ext uri="{FF2B5EF4-FFF2-40B4-BE49-F238E27FC236}">
              <a16:creationId xmlns:a16="http://schemas.microsoft.com/office/drawing/2014/main" id="{FF210BBE-0D20-4F18-83C5-63C9A38BD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0" name="Picture 3149" descr="http://www.esourcecanada.com/images/spacer.gif">
          <a:extLst>
            <a:ext uri="{FF2B5EF4-FFF2-40B4-BE49-F238E27FC236}">
              <a16:creationId xmlns:a16="http://schemas.microsoft.com/office/drawing/2014/main" id="{76D58292-B02F-4CCA-9EF0-32346979F6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1" name="Picture 3150" descr="http://www.esourcecanada.com/images/spacer.gif">
          <a:extLst>
            <a:ext uri="{FF2B5EF4-FFF2-40B4-BE49-F238E27FC236}">
              <a16:creationId xmlns:a16="http://schemas.microsoft.com/office/drawing/2014/main" id="{E272F6B7-9473-4DB3-8FDC-162E5CC98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2" name="Picture 3151" descr="http://www.esourcecanada.com/images/spacer.gif">
          <a:extLst>
            <a:ext uri="{FF2B5EF4-FFF2-40B4-BE49-F238E27FC236}">
              <a16:creationId xmlns:a16="http://schemas.microsoft.com/office/drawing/2014/main" id="{36CACE77-F34A-4A90-94CD-A73460144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3" name="Picture 3152" descr="http://www.esourcecanada.com/images/spacer.gif">
          <a:extLst>
            <a:ext uri="{FF2B5EF4-FFF2-40B4-BE49-F238E27FC236}">
              <a16:creationId xmlns:a16="http://schemas.microsoft.com/office/drawing/2014/main" id="{A7D17441-4125-40B8-9160-23C9F77D1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4" name="Picture 3153" descr="http://www.esourcecanada.com/images/spacer.gif">
          <a:extLst>
            <a:ext uri="{FF2B5EF4-FFF2-40B4-BE49-F238E27FC236}">
              <a16:creationId xmlns:a16="http://schemas.microsoft.com/office/drawing/2014/main" id="{6A6D69D1-4B54-4429-AD3F-B69ED4634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5" name="Picture 3154" descr="http://www.esourcecanada.com/images/spacer.gif">
          <a:extLst>
            <a:ext uri="{FF2B5EF4-FFF2-40B4-BE49-F238E27FC236}">
              <a16:creationId xmlns:a16="http://schemas.microsoft.com/office/drawing/2014/main" id="{F010F54B-42BF-4812-B578-FDBA9BCF16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6" name="Picture 3155" descr="http://www.esourcecanada.com/images/spacer.gif">
          <a:extLst>
            <a:ext uri="{FF2B5EF4-FFF2-40B4-BE49-F238E27FC236}">
              <a16:creationId xmlns:a16="http://schemas.microsoft.com/office/drawing/2014/main" id="{504C2BCB-C219-4AB7-A99A-592609C802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7" name="Picture 3156" descr="http://www.esourcecanada.com/images/spacer.gif">
          <a:extLst>
            <a:ext uri="{FF2B5EF4-FFF2-40B4-BE49-F238E27FC236}">
              <a16:creationId xmlns:a16="http://schemas.microsoft.com/office/drawing/2014/main" id="{500F4ABB-F577-4104-9BCE-668E51B23B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8" name="Picture 3157" descr="http://www.esourcecanada.com/images/spacer.gif">
          <a:extLst>
            <a:ext uri="{FF2B5EF4-FFF2-40B4-BE49-F238E27FC236}">
              <a16:creationId xmlns:a16="http://schemas.microsoft.com/office/drawing/2014/main" id="{1DE41B56-2908-46D9-A4A1-C4F3004336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9" name="Picture 3158" descr="http://www.esourcecanada.com/images/spacer.gif">
          <a:extLst>
            <a:ext uri="{FF2B5EF4-FFF2-40B4-BE49-F238E27FC236}">
              <a16:creationId xmlns:a16="http://schemas.microsoft.com/office/drawing/2014/main" id="{6C8A514F-043C-468A-B6D0-FF17E1FC8A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0" name="Picture 3159" descr="http://www.esourcecanada.com/images/spacer.gif">
          <a:extLst>
            <a:ext uri="{FF2B5EF4-FFF2-40B4-BE49-F238E27FC236}">
              <a16:creationId xmlns:a16="http://schemas.microsoft.com/office/drawing/2014/main" id="{FD1AC54D-882E-42FA-AB35-86D8C8F5F5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1" name="Picture 3160" descr="http://www.esourcecanada.com/images/spacer.gif">
          <a:extLst>
            <a:ext uri="{FF2B5EF4-FFF2-40B4-BE49-F238E27FC236}">
              <a16:creationId xmlns:a16="http://schemas.microsoft.com/office/drawing/2014/main" id="{EB01571A-5851-451E-BE9A-9425C6A1A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2" name="Picture 3161" descr="http://www.esourcecanada.com/images/spacer.gif">
          <a:extLst>
            <a:ext uri="{FF2B5EF4-FFF2-40B4-BE49-F238E27FC236}">
              <a16:creationId xmlns:a16="http://schemas.microsoft.com/office/drawing/2014/main" id="{D9039998-35A8-49F4-A86F-33B91D3AC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3" name="Picture 3162" descr="http://www.esourcecanada.com/images/spacer.gif">
          <a:extLst>
            <a:ext uri="{FF2B5EF4-FFF2-40B4-BE49-F238E27FC236}">
              <a16:creationId xmlns:a16="http://schemas.microsoft.com/office/drawing/2014/main" id="{91ED9B7C-0C55-44BC-9814-CD705F0EB5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4" name="Picture 3163" descr="http://www.esourcecanada.com/images/spacer.gif">
          <a:extLst>
            <a:ext uri="{FF2B5EF4-FFF2-40B4-BE49-F238E27FC236}">
              <a16:creationId xmlns:a16="http://schemas.microsoft.com/office/drawing/2014/main" id="{979BB76C-AAD8-43EE-A5C9-08E6FF6FBA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5" name="Picture 3164" descr="http://www.esourcecanada.com/images/spacer.gif">
          <a:extLst>
            <a:ext uri="{FF2B5EF4-FFF2-40B4-BE49-F238E27FC236}">
              <a16:creationId xmlns:a16="http://schemas.microsoft.com/office/drawing/2014/main" id="{3EF673B1-F352-4F38-82E4-F0C7142B0C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6" name="Picture 3165" descr="http://www.esourcecanada.com/images/spacer.gif">
          <a:extLst>
            <a:ext uri="{FF2B5EF4-FFF2-40B4-BE49-F238E27FC236}">
              <a16:creationId xmlns:a16="http://schemas.microsoft.com/office/drawing/2014/main" id="{779696E5-CD7B-4233-975E-9A9165C7E2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7" name="Picture 3166" descr="http://www.esourcecanada.com/images/spacer.gif">
          <a:extLst>
            <a:ext uri="{FF2B5EF4-FFF2-40B4-BE49-F238E27FC236}">
              <a16:creationId xmlns:a16="http://schemas.microsoft.com/office/drawing/2014/main" id="{65AED51D-FC40-48E3-BCA6-7B028F706A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8" name="Picture 3167" descr="http://www.esourcecanada.com/images/spacer.gif">
          <a:extLst>
            <a:ext uri="{FF2B5EF4-FFF2-40B4-BE49-F238E27FC236}">
              <a16:creationId xmlns:a16="http://schemas.microsoft.com/office/drawing/2014/main" id="{83792001-1AD1-4E39-9B8B-1E0224662B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9" name="Picture 3168" descr="http://www.esourcecanada.com/images/spacer.gif">
          <a:extLst>
            <a:ext uri="{FF2B5EF4-FFF2-40B4-BE49-F238E27FC236}">
              <a16:creationId xmlns:a16="http://schemas.microsoft.com/office/drawing/2014/main" id="{0BC0DDC0-AC43-4C8B-8570-BC9BE319B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70" name="Picture 3169" descr="http://www.esourcecanada.com/images/spacer.gif">
          <a:extLst>
            <a:ext uri="{FF2B5EF4-FFF2-40B4-BE49-F238E27FC236}">
              <a16:creationId xmlns:a16="http://schemas.microsoft.com/office/drawing/2014/main" id="{88977741-2DCB-460A-8BE0-27650A425A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71" name="Picture 3170" descr="http://www.esourcecanada.com/images/spacer.gif">
          <a:extLst>
            <a:ext uri="{FF2B5EF4-FFF2-40B4-BE49-F238E27FC236}">
              <a16:creationId xmlns:a16="http://schemas.microsoft.com/office/drawing/2014/main" id="{435A711B-E7C0-4FE5-AFE4-AC3D881C6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3172" name="Picture 3171" descr="http://www.esourcecanada.com/images/spacer.gif">
          <a:extLst>
            <a:ext uri="{FF2B5EF4-FFF2-40B4-BE49-F238E27FC236}">
              <a16:creationId xmlns:a16="http://schemas.microsoft.com/office/drawing/2014/main" id="{E208FCF9-607E-4E12-8DF5-6BBD76981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3173" name="Picture 3172" descr="http://www.esourcecanada.com/images/spacer.gif">
          <a:extLst>
            <a:ext uri="{FF2B5EF4-FFF2-40B4-BE49-F238E27FC236}">
              <a16:creationId xmlns:a16="http://schemas.microsoft.com/office/drawing/2014/main" id="{CB69953F-BE91-4A49-B1F4-F0AD31D459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3174" name="Picture 3173" descr="http://www.esourcecanada.com/images/spacer.gif">
          <a:extLst>
            <a:ext uri="{FF2B5EF4-FFF2-40B4-BE49-F238E27FC236}">
              <a16:creationId xmlns:a16="http://schemas.microsoft.com/office/drawing/2014/main" id="{1EDB9AF1-82DF-4EF8-8C6C-96C70E8F25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3175" name="Picture 3174" descr="http://www.esourcecanada.com/images/spacer.gif">
          <a:extLst>
            <a:ext uri="{FF2B5EF4-FFF2-40B4-BE49-F238E27FC236}">
              <a16:creationId xmlns:a16="http://schemas.microsoft.com/office/drawing/2014/main" id="{584B71AB-0652-438B-B889-E8FF5FCC65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3176" name="Picture 3175" descr="http://www.esourcecanada.com/images/spacer.gif">
          <a:extLst>
            <a:ext uri="{FF2B5EF4-FFF2-40B4-BE49-F238E27FC236}">
              <a16:creationId xmlns:a16="http://schemas.microsoft.com/office/drawing/2014/main" id="{ADE2A176-8AA6-4B47-AB9B-EE2C22C2FA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3177" name="Picture 3176" descr="http://www.esourcecanada.com/images/spacer.gif">
          <a:extLst>
            <a:ext uri="{FF2B5EF4-FFF2-40B4-BE49-F238E27FC236}">
              <a16:creationId xmlns:a16="http://schemas.microsoft.com/office/drawing/2014/main" id="{E963E080-1F66-41F0-AEE8-AC60A42337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3178" name="Picture 3177" descr="http://www.esourcecanada.com/images/spacer.gif">
          <a:extLst>
            <a:ext uri="{FF2B5EF4-FFF2-40B4-BE49-F238E27FC236}">
              <a16:creationId xmlns:a16="http://schemas.microsoft.com/office/drawing/2014/main" id="{76ED557F-8044-4790-96C4-13705A849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3179" name="Picture 3178" descr="http://www.esourcecanada.com/images/spacer.gif">
          <a:extLst>
            <a:ext uri="{FF2B5EF4-FFF2-40B4-BE49-F238E27FC236}">
              <a16:creationId xmlns:a16="http://schemas.microsoft.com/office/drawing/2014/main" id="{C3BDB1D7-B024-4A96-B208-E4985FACE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3180" name="Picture 3179" descr="http://www.esourcecanada.com/images/spacer.gif">
          <a:extLst>
            <a:ext uri="{FF2B5EF4-FFF2-40B4-BE49-F238E27FC236}">
              <a16:creationId xmlns:a16="http://schemas.microsoft.com/office/drawing/2014/main" id="{62E48A4C-EC4F-4A0A-9C7E-C5BE9D52D9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3181" name="Picture 3180" descr="http://www.esourcecanada.com/images/spacer.gif">
          <a:extLst>
            <a:ext uri="{FF2B5EF4-FFF2-40B4-BE49-F238E27FC236}">
              <a16:creationId xmlns:a16="http://schemas.microsoft.com/office/drawing/2014/main" id="{5B50BF80-A560-4D26-9BE5-9C36F066F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182" name="Picture 3181" descr="http://www.esourcecanada.com/images/spacer.gif">
          <a:extLst>
            <a:ext uri="{FF2B5EF4-FFF2-40B4-BE49-F238E27FC236}">
              <a16:creationId xmlns:a16="http://schemas.microsoft.com/office/drawing/2014/main" id="{81A1BD85-3F28-46CB-8BEE-E31688F37D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83" name="Picture 3182" descr="http://www.esourcecanada.com/images/spacer.gif">
          <a:extLst>
            <a:ext uri="{FF2B5EF4-FFF2-40B4-BE49-F238E27FC236}">
              <a16:creationId xmlns:a16="http://schemas.microsoft.com/office/drawing/2014/main" id="{5CD316C0-EDB4-4E6E-9FA3-9D571B5C5B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184" name="Picture 3183" descr="http://www.esourcecanada.com/images/spacer.gif">
          <a:extLst>
            <a:ext uri="{FF2B5EF4-FFF2-40B4-BE49-F238E27FC236}">
              <a16:creationId xmlns:a16="http://schemas.microsoft.com/office/drawing/2014/main" id="{E7695CDA-2999-49CC-A31C-A7900117D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85" name="Picture 3184" descr="http://www.esourcecanada.com/images/spacer.gif">
          <a:extLst>
            <a:ext uri="{FF2B5EF4-FFF2-40B4-BE49-F238E27FC236}">
              <a16:creationId xmlns:a16="http://schemas.microsoft.com/office/drawing/2014/main" id="{B7FFD9D7-6521-48C0-B2F9-DC95D39DED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86" name="Picture 3185" descr="http://www.esourcecanada.com/images/spacer.gif">
          <a:extLst>
            <a:ext uri="{FF2B5EF4-FFF2-40B4-BE49-F238E27FC236}">
              <a16:creationId xmlns:a16="http://schemas.microsoft.com/office/drawing/2014/main" id="{3B2DB754-728F-4913-8791-93C37FF21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87" name="Picture 3186" descr="http://www.esourcecanada.com/images/spacer.gif">
          <a:extLst>
            <a:ext uri="{FF2B5EF4-FFF2-40B4-BE49-F238E27FC236}">
              <a16:creationId xmlns:a16="http://schemas.microsoft.com/office/drawing/2014/main" id="{AD7E54D7-DC88-40A6-874B-6F921DE7B9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88" name="Picture 3187" descr="http://www.esourcecanada.com/images/spacer.gif">
          <a:extLst>
            <a:ext uri="{FF2B5EF4-FFF2-40B4-BE49-F238E27FC236}">
              <a16:creationId xmlns:a16="http://schemas.microsoft.com/office/drawing/2014/main" id="{3DFD8DAF-1DC3-4A85-BC2E-26E1C73E4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89" name="Picture 3188" descr="http://www.esourcecanada.com/images/spacer.gif">
          <a:extLst>
            <a:ext uri="{FF2B5EF4-FFF2-40B4-BE49-F238E27FC236}">
              <a16:creationId xmlns:a16="http://schemas.microsoft.com/office/drawing/2014/main" id="{3FADB937-30AC-418D-85DC-DEF6FF3B8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0" name="Picture 3189" descr="http://www.esourcecanada.com/images/spacer.gif">
          <a:extLst>
            <a:ext uri="{FF2B5EF4-FFF2-40B4-BE49-F238E27FC236}">
              <a16:creationId xmlns:a16="http://schemas.microsoft.com/office/drawing/2014/main" id="{0A5E808F-DF01-42AF-97D3-8C58DC0CA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1" name="Picture 3190" descr="http://www.esourcecanada.com/images/spacer.gif">
          <a:extLst>
            <a:ext uri="{FF2B5EF4-FFF2-40B4-BE49-F238E27FC236}">
              <a16:creationId xmlns:a16="http://schemas.microsoft.com/office/drawing/2014/main" id="{5FFD3074-B138-49A2-9D85-66B9B433B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2" name="Picture 3191" descr="http://www.esourcecanada.com/images/spacer.gif">
          <a:extLst>
            <a:ext uri="{FF2B5EF4-FFF2-40B4-BE49-F238E27FC236}">
              <a16:creationId xmlns:a16="http://schemas.microsoft.com/office/drawing/2014/main" id="{B0FB92FF-2FFE-4D3E-BCA3-5D66578EFD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3" name="Picture 3192" descr="http://www.esourcecanada.com/images/spacer.gif">
          <a:extLst>
            <a:ext uri="{FF2B5EF4-FFF2-40B4-BE49-F238E27FC236}">
              <a16:creationId xmlns:a16="http://schemas.microsoft.com/office/drawing/2014/main" id="{BFB58CA3-C892-459B-ABDB-1808544E5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4" name="Picture 3193" descr="http://www.esourcecanada.com/images/spacer.gif">
          <a:extLst>
            <a:ext uri="{FF2B5EF4-FFF2-40B4-BE49-F238E27FC236}">
              <a16:creationId xmlns:a16="http://schemas.microsoft.com/office/drawing/2014/main" id="{1523F2FD-F7B8-4BE4-84C8-7D010A461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5" name="Picture 3194" descr="http://www.esourcecanada.com/images/spacer.gif">
          <a:extLst>
            <a:ext uri="{FF2B5EF4-FFF2-40B4-BE49-F238E27FC236}">
              <a16:creationId xmlns:a16="http://schemas.microsoft.com/office/drawing/2014/main" id="{5A4CC672-A8B7-4FA0-A5F2-5C8A72DF1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6" name="Picture 3195" descr="http://www.esourcecanada.com/images/spacer.gif">
          <a:extLst>
            <a:ext uri="{FF2B5EF4-FFF2-40B4-BE49-F238E27FC236}">
              <a16:creationId xmlns:a16="http://schemas.microsoft.com/office/drawing/2014/main" id="{8577CB00-A285-43E2-B522-AEDA5C93E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7" name="Picture 3196" descr="http://www.esourcecanada.com/images/spacer.gif">
          <a:extLst>
            <a:ext uri="{FF2B5EF4-FFF2-40B4-BE49-F238E27FC236}">
              <a16:creationId xmlns:a16="http://schemas.microsoft.com/office/drawing/2014/main" id="{74D889BC-EDC5-4267-A1E7-D069B2E85D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8" name="Picture 3197" descr="http://www.esourcecanada.com/images/spacer.gif">
          <a:extLst>
            <a:ext uri="{FF2B5EF4-FFF2-40B4-BE49-F238E27FC236}">
              <a16:creationId xmlns:a16="http://schemas.microsoft.com/office/drawing/2014/main" id="{8A48EE2B-3A6A-47FC-9AE0-BD2EAEDF4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9" name="Picture 3198" descr="http://www.esourcecanada.com/images/spacer.gif">
          <a:extLst>
            <a:ext uri="{FF2B5EF4-FFF2-40B4-BE49-F238E27FC236}">
              <a16:creationId xmlns:a16="http://schemas.microsoft.com/office/drawing/2014/main" id="{CC17FEDD-9160-42AC-AC34-A83BDAAF96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0" name="Picture 3199" descr="http://www.esourcecanada.com/images/spacer.gif">
          <a:extLst>
            <a:ext uri="{FF2B5EF4-FFF2-40B4-BE49-F238E27FC236}">
              <a16:creationId xmlns:a16="http://schemas.microsoft.com/office/drawing/2014/main" id="{D9B879CF-F1ED-473B-8082-8F2BD07A74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1" name="Picture 3200" descr="http://www.esourcecanada.com/images/spacer.gif">
          <a:extLst>
            <a:ext uri="{FF2B5EF4-FFF2-40B4-BE49-F238E27FC236}">
              <a16:creationId xmlns:a16="http://schemas.microsoft.com/office/drawing/2014/main" id="{B96ABA34-EC7E-4FDC-A284-79D97D4CA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2" name="Picture 3201" descr="http://www.esourcecanada.com/images/spacer.gif">
          <a:extLst>
            <a:ext uri="{FF2B5EF4-FFF2-40B4-BE49-F238E27FC236}">
              <a16:creationId xmlns:a16="http://schemas.microsoft.com/office/drawing/2014/main" id="{46E9DDAB-ECB0-426C-97EC-1EC5FA32A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3" name="Picture 3202" descr="http://www.esourcecanada.com/images/spacer.gif">
          <a:extLst>
            <a:ext uri="{FF2B5EF4-FFF2-40B4-BE49-F238E27FC236}">
              <a16:creationId xmlns:a16="http://schemas.microsoft.com/office/drawing/2014/main" id="{E825082B-8C72-431A-AD7C-8C3BEEB23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4" name="Picture 3203" descr="http://www.esourcecanada.com/images/spacer.gif">
          <a:extLst>
            <a:ext uri="{FF2B5EF4-FFF2-40B4-BE49-F238E27FC236}">
              <a16:creationId xmlns:a16="http://schemas.microsoft.com/office/drawing/2014/main" id="{16511464-3F46-4CA1-9430-55FFCADE07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5" name="Picture 3204" descr="http://www.esourcecanada.com/images/spacer.gif">
          <a:extLst>
            <a:ext uri="{FF2B5EF4-FFF2-40B4-BE49-F238E27FC236}">
              <a16:creationId xmlns:a16="http://schemas.microsoft.com/office/drawing/2014/main" id="{934054F5-D349-46EA-8A5D-E42BBB6AA1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6" name="Picture 3205" descr="http://www.esourcecanada.com/images/spacer.gif">
          <a:extLst>
            <a:ext uri="{FF2B5EF4-FFF2-40B4-BE49-F238E27FC236}">
              <a16:creationId xmlns:a16="http://schemas.microsoft.com/office/drawing/2014/main" id="{8366BDE1-7D34-42C3-9882-369B1FA8A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7" name="Picture 3206" descr="http://www.esourcecanada.com/images/spacer.gif">
          <a:extLst>
            <a:ext uri="{FF2B5EF4-FFF2-40B4-BE49-F238E27FC236}">
              <a16:creationId xmlns:a16="http://schemas.microsoft.com/office/drawing/2014/main" id="{508914CE-4125-4855-8BC1-40A8B8A740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8" name="Picture 3207" descr="http://www.esourcecanada.com/images/spacer.gif">
          <a:extLst>
            <a:ext uri="{FF2B5EF4-FFF2-40B4-BE49-F238E27FC236}">
              <a16:creationId xmlns:a16="http://schemas.microsoft.com/office/drawing/2014/main" id="{D2BF5E97-75A9-4F2F-9D93-23973614D8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9" name="Picture 3208" descr="http://www.esourcecanada.com/images/spacer.gif">
          <a:extLst>
            <a:ext uri="{FF2B5EF4-FFF2-40B4-BE49-F238E27FC236}">
              <a16:creationId xmlns:a16="http://schemas.microsoft.com/office/drawing/2014/main" id="{A3E4D643-A3E8-4645-B338-58463AF43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0" name="Picture 3209" descr="http://www.esourcecanada.com/images/spacer.gif">
          <a:extLst>
            <a:ext uri="{FF2B5EF4-FFF2-40B4-BE49-F238E27FC236}">
              <a16:creationId xmlns:a16="http://schemas.microsoft.com/office/drawing/2014/main" id="{2A8A57BB-C72E-4ABE-8D7E-7E266681B6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1" name="Picture 3210" descr="http://www.esourcecanada.com/images/spacer.gif">
          <a:extLst>
            <a:ext uri="{FF2B5EF4-FFF2-40B4-BE49-F238E27FC236}">
              <a16:creationId xmlns:a16="http://schemas.microsoft.com/office/drawing/2014/main" id="{61D14440-E4CF-44C9-BEA0-6673445B1B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2" name="Picture 3211" descr="http://www.esourcecanada.com/images/spacer.gif">
          <a:extLst>
            <a:ext uri="{FF2B5EF4-FFF2-40B4-BE49-F238E27FC236}">
              <a16:creationId xmlns:a16="http://schemas.microsoft.com/office/drawing/2014/main" id="{0AB9188E-6826-4866-97A6-6251AB034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3" name="Picture 3212" descr="http://www.esourcecanada.com/images/spacer.gif">
          <a:extLst>
            <a:ext uri="{FF2B5EF4-FFF2-40B4-BE49-F238E27FC236}">
              <a16:creationId xmlns:a16="http://schemas.microsoft.com/office/drawing/2014/main" id="{C9AD6219-03F6-4A0A-B671-E1AB666CD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4" name="Picture 3213" descr="http://www.esourcecanada.com/images/spacer.gif">
          <a:extLst>
            <a:ext uri="{FF2B5EF4-FFF2-40B4-BE49-F238E27FC236}">
              <a16:creationId xmlns:a16="http://schemas.microsoft.com/office/drawing/2014/main" id="{590520D9-4B00-4A0A-8649-715558ACE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5" name="Picture 3214" descr="http://www.esourcecanada.com/images/spacer.gif">
          <a:extLst>
            <a:ext uri="{FF2B5EF4-FFF2-40B4-BE49-F238E27FC236}">
              <a16:creationId xmlns:a16="http://schemas.microsoft.com/office/drawing/2014/main" id="{0C945A4A-CA90-47B8-B62B-7E1822EE1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6" name="Picture 3215" descr="http://www.esourcecanada.com/images/spacer.gif">
          <a:extLst>
            <a:ext uri="{FF2B5EF4-FFF2-40B4-BE49-F238E27FC236}">
              <a16:creationId xmlns:a16="http://schemas.microsoft.com/office/drawing/2014/main" id="{A0F67D2D-7EB7-413C-88A1-4B3E5BD82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7" name="Picture 3216" descr="http://www.esourcecanada.com/images/spacer.gif">
          <a:extLst>
            <a:ext uri="{FF2B5EF4-FFF2-40B4-BE49-F238E27FC236}">
              <a16:creationId xmlns:a16="http://schemas.microsoft.com/office/drawing/2014/main" id="{D9354550-E2F2-457C-AD3D-6EE1022F34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8" name="Picture 3217" descr="http://www.esourcecanada.com/images/spacer.gif">
          <a:extLst>
            <a:ext uri="{FF2B5EF4-FFF2-40B4-BE49-F238E27FC236}">
              <a16:creationId xmlns:a16="http://schemas.microsoft.com/office/drawing/2014/main" id="{10A1119A-F7BB-4208-BC42-03044191C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9" name="Picture 3218" descr="http://www.esourcecanada.com/images/spacer.gif">
          <a:extLst>
            <a:ext uri="{FF2B5EF4-FFF2-40B4-BE49-F238E27FC236}">
              <a16:creationId xmlns:a16="http://schemas.microsoft.com/office/drawing/2014/main" id="{6FBA14AE-F562-44B9-886F-3F124B250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20" name="Picture 3219" descr="http://www.esourcecanada.com/images/spacer.gif">
          <a:extLst>
            <a:ext uri="{FF2B5EF4-FFF2-40B4-BE49-F238E27FC236}">
              <a16:creationId xmlns:a16="http://schemas.microsoft.com/office/drawing/2014/main" id="{2FA4258B-3F0A-4BDD-ACAA-1ACCBA710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21" name="Picture 3220" descr="http://www.esourcecanada.com/images/spacer.gif">
          <a:extLst>
            <a:ext uri="{FF2B5EF4-FFF2-40B4-BE49-F238E27FC236}">
              <a16:creationId xmlns:a16="http://schemas.microsoft.com/office/drawing/2014/main" id="{6702AD1A-CED4-41F3-96E9-7A6277D6B2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22" name="Picture 3221" descr="http://www.esourcecanada.com/images/spacer.gif">
          <a:extLst>
            <a:ext uri="{FF2B5EF4-FFF2-40B4-BE49-F238E27FC236}">
              <a16:creationId xmlns:a16="http://schemas.microsoft.com/office/drawing/2014/main" id="{B76ACD8F-5D32-4AA3-9DE8-56E3E9A885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23" name="Picture 3222" descr="http://www.esourcecanada.com/images/spacer.gif">
          <a:extLst>
            <a:ext uri="{FF2B5EF4-FFF2-40B4-BE49-F238E27FC236}">
              <a16:creationId xmlns:a16="http://schemas.microsoft.com/office/drawing/2014/main" id="{D9243F34-8B66-4BFA-8834-F88A22E6D0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24" name="Picture 3223" descr="http://www.esourcecanada.com/images/spacer.gif">
          <a:extLst>
            <a:ext uri="{FF2B5EF4-FFF2-40B4-BE49-F238E27FC236}">
              <a16:creationId xmlns:a16="http://schemas.microsoft.com/office/drawing/2014/main" id="{CBBFB057-D2CC-4FF7-BF9C-145456968D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25" name="Picture 3224" descr="http://www.esourcecanada.com/images/spacer.gif">
          <a:extLst>
            <a:ext uri="{FF2B5EF4-FFF2-40B4-BE49-F238E27FC236}">
              <a16:creationId xmlns:a16="http://schemas.microsoft.com/office/drawing/2014/main" id="{6B78D58B-B3B9-47BD-92CB-C28F820D48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3226" name="Picture 3225" descr="http://www.esourcecanada.com/images/spacer.gif">
          <a:extLst>
            <a:ext uri="{FF2B5EF4-FFF2-40B4-BE49-F238E27FC236}">
              <a16:creationId xmlns:a16="http://schemas.microsoft.com/office/drawing/2014/main" id="{A93D2096-3B0D-4CDC-8990-045564ECFC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3227" name="Picture 3226" descr="http://www.esourcecanada.com/images/spacer.gif">
          <a:extLst>
            <a:ext uri="{FF2B5EF4-FFF2-40B4-BE49-F238E27FC236}">
              <a16:creationId xmlns:a16="http://schemas.microsoft.com/office/drawing/2014/main" id="{69B5F5A4-8C11-4F9B-BA3E-78BD033733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3228" name="Picture 3227" descr="http://www.esourcecanada.com/images/spacer.gif">
          <a:extLst>
            <a:ext uri="{FF2B5EF4-FFF2-40B4-BE49-F238E27FC236}">
              <a16:creationId xmlns:a16="http://schemas.microsoft.com/office/drawing/2014/main" id="{31F22DA5-F3BA-4832-8124-27BADEFE2B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3229" name="Picture 3228" descr="http://www.esourcecanada.com/images/spacer.gif">
          <a:extLst>
            <a:ext uri="{FF2B5EF4-FFF2-40B4-BE49-F238E27FC236}">
              <a16:creationId xmlns:a16="http://schemas.microsoft.com/office/drawing/2014/main" id="{92785297-7574-4218-96BF-F7D6F7ADA0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3230" name="Picture 3229" descr="http://www.esourcecanada.com/images/spacer.gif">
          <a:extLst>
            <a:ext uri="{FF2B5EF4-FFF2-40B4-BE49-F238E27FC236}">
              <a16:creationId xmlns:a16="http://schemas.microsoft.com/office/drawing/2014/main" id="{F466C11A-5128-4C09-B97D-5D8C06B465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3231" name="Picture 3230" descr="http://www.esourcecanada.com/images/spacer.gif">
          <a:extLst>
            <a:ext uri="{FF2B5EF4-FFF2-40B4-BE49-F238E27FC236}">
              <a16:creationId xmlns:a16="http://schemas.microsoft.com/office/drawing/2014/main" id="{2702CE1F-DDEE-4450-9473-A14857183B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3232" name="Picture 3231" descr="http://www.esourcecanada.com/images/spacer.gif">
          <a:extLst>
            <a:ext uri="{FF2B5EF4-FFF2-40B4-BE49-F238E27FC236}">
              <a16:creationId xmlns:a16="http://schemas.microsoft.com/office/drawing/2014/main" id="{EDC0C5B5-04C7-4E13-B67E-E1E8141BFE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3233" name="Picture 3232" descr="http://www.esourcecanada.com/images/spacer.gif">
          <a:extLst>
            <a:ext uri="{FF2B5EF4-FFF2-40B4-BE49-F238E27FC236}">
              <a16:creationId xmlns:a16="http://schemas.microsoft.com/office/drawing/2014/main" id="{800F9653-E1A4-4EDE-8742-5B4D8D004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3234" name="Picture 3233" descr="http://www.esourcecanada.com/images/spacer.gif">
          <a:extLst>
            <a:ext uri="{FF2B5EF4-FFF2-40B4-BE49-F238E27FC236}">
              <a16:creationId xmlns:a16="http://schemas.microsoft.com/office/drawing/2014/main" id="{D75C42CF-DA39-417C-B48A-BBDE87056A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3235" name="Picture 3234" descr="http://www.esourcecanada.com/images/spacer.gif">
          <a:extLst>
            <a:ext uri="{FF2B5EF4-FFF2-40B4-BE49-F238E27FC236}">
              <a16:creationId xmlns:a16="http://schemas.microsoft.com/office/drawing/2014/main" id="{DC498EF5-2CB0-4C3B-872B-5B6AE72C83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236" name="Picture 3235" descr="http://www.esourcecanada.com/images/spacer.gif">
          <a:extLst>
            <a:ext uri="{FF2B5EF4-FFF2-40B4-BE49-F238E27FC236}">
              <a16:creationId xmlns:a16="http://schemas.microsoft.com/office/drawing/2014/main" id="{33B9EDFE-4E39-478D-BA55-CA342127C1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37" name="Picture 3236" descr="http://www.esourcecanada.com/images/spacer.gif">
          <a:extLst>
            <a:ext uri="{FF2B5EF4-FFF2-40B4-BE49-F238E27FC236}">
              <a16:creationId xmlns:a16="http://schemas.microsoft.com/office/drawing/2014/main" id="{854867F3-C7AA-4AF5-8C3D-F4EBEB5711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238" name="Picture 3237" descr="http://www.esourcecanada.com/images/spacer.gif">
          <a:extLst>
            <a:ext uri="{FF2B5EF4-FFF2-40B4-BE49-F238E27FC236}">
              <a16:creationId xmlns:a16="http://schemas.microsoft.com/office/drawing/2014/main" id="{52C451D3-59E1-4075-BC05-B494A1D103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39" name="Picture 3238" descr="http://www.esourcecanada.com/images/spacer.gif">
          <a:extLst>
            <a:ext uri="{FF2B5EF4-FFF2-40B4-BE49-F238E27FC236}">
              <a16:creationId xmlns:a16="http://schemas.microsoft.com/office/drawing/2014/main" id="{170B8004-FEA7-4388-A877-1154DE7698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0" name="Picture 3239" descr="http://www.esourcecanada.com/images/spacer.gif">
          <a:extLst>
            <a:ext uri="{FF2B5EF4-FFF2-40B4-BE49-F238E27FC236}">
              <a16:creationId xmlns:a16="http://schemas.microsoft.com/office/drawing/2014/main" id="{C08E693A-0FC4-4DD5-BF56-C593E272B5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1" name="Picture 3240" descr="http://www.esourcecanada.com/images/spacer.gif">
          <a:extLst>
            <a:ext uri="{FF2B5EF4-FFF2-40B4-BE49-F238E27FC236}">
              <a16:creationId xmlns:a16="http://schemas.microsoft.com/office/drawing/2014/main" id="{127A547D-12EB-4F68-8619-05C646150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2" name="Picture 3241" descr="http://www.esourcecanada.com/images/spacer.gif">
          <a:extLst>
            <a:ext uri="{FF2B5EF4-FFF2-40B4-BE49-F238E27FC236}">
              <a16:creationId xmlns:a16="http://schemas.microsoft.com/office/drawing/2014/main" id="{5F4C2CD5-7177-44A8-AB80-D63BDA37A3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3" name="Picture 3242" descr="http://www.esourcecanada.com/images/spacer.gif">
          <a:extLst>
            <a:ext uri="{FF2B5EF4-FFF2-40B4-BE49-F238E27FC236}">
              <a16:creationId xmlns:a16="http://schemas.microsoft.com/office/drawing/2014/main" id="{02EF9C92-BEB5-436D-8B60-95BF1EEF6D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4" name="Picture 3243" descr="http://www.esourcecanada.com/images/spacer.gif">
          <a:extLst>
            <a:ext uri="{FF2B5EF4-FFF2-40B4-BE49-F238E27FC236}">
              <a16:creationId xmlns:a16="http://schemas.microsoft.com/office/drawing/2014/main" id="{328DE377-5BDC-44B9-A00E-A6DE2A8984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5" name="Picture 3244" descr="http://www.esourcecanada.com/images/spacer.gif">
          <a:extLst>
            <a:ext uri="{FF2B5EF4-FFF2-40B4-BE49-F238E27FC236}">
              <a16:creationId xmlns:a16="http://schemas.microsoft.com/office/drawing/2014/main" id="{E538FCBF-0362-4B36-BB64-0EA7F716AB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6" name="Picture 3245" descr="http://www.esourcecanada.com/images/spacer.gif">
          <a:extLst>
            <a:ext uri="{FF2B5EF4-FFF2-40B4-BE49-F238E27FC236}">
              <a16:creationId xmlns:a16="http://schemas.microsoft.com/office/drawing/2014/main" id="{B5156CAD-526A-4EE5-891E-1E40E6DB4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7" name="Picture 3246" descr="http://www.esourcecanada.com/images/spacer.gif">
          <a:extLst>
            <a:ext uri="{FF2B5EF4-FFF2-40B4-BE49-F238E27FC236}">
              <a16:creationId xmlns:a16="http://schemas.microsoft.com/office/drawing/2014/main" id="{8B021715-5442-4FA1-B2DB-EEEA79E93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8" name="Picture 3247" descr="http://www.esourcecanada.com/images/spacer.gif">
          <a:extLst>
            <a:ext uri="{FF2B5EF4-FFF2-40B4-BE49-F238E27FC236}">
              <a16:creationId xmlns:a16="http://schemas.microsoft.com/office/drawing/2014/main" id="{AA43F4A7-A503-4E9A-9921-21C28BC2B5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9" name="Picture 3248" descr="http://www.esourcecanada.com/images/spacer.gif">
          <a:extLst>
            <a:ext uri="{FF2B5EF4-FFF2-40B4-BE49-F238E27FC236}">
              <a16:creationId xmlns:a16="http://schemas.microsoft.com/office/drawing/2014/main" id="{73CD42B2-2D4C-44F1-966D-BB6CEDEDAA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0" name="Picture 3249" descr="http://www.esourcecanada.com/images/spacer.gif">
          <a:extLst>
            <a:ext uri="{FF2B5EF4-FFF2-40B4-BE49-F238E27FC236}">
              <a16:creationId xmlns:a16="http://schemas.microsoft.com/office/drawing/2014/main" id="{56671124-24AE-4D0A-8954-F54D90D7C4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1" name="Picture 3250" descr="http://www.esourcecanada.com/images/spacer.gif">
          <a:extLst>
            <a:ext uri="{FF2B5EF4-FFF2-40B4-BE49-F238E27FC236}">
              <a16:creationId xmlns:a16="http://schemas.microsoft.com/office/drawing/2014/main" id="{6B5E8AAF-4655-4F16-A279-87B4FDA44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2" name="Picture 3251" descr="http://www.esourcecanada.com/images/spacer.gif">
          <a:extLst>
            <a:ext uri="{FF2B5EF4-FFF2-40B4-BE49-F238E27FC236}">
              <a16:creationId xmlns:a16="http://schemas.microsoft.com/office/drawing/2014/main" id="{9D8A758D-8EF3-45BD-AAB9-E398F4D31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3" name="Picture 3252" descr="http://www.esourcecanada.com/images/spacer.gif">
          <a:extLst>
            <a:ext uri="{FF2B5EF4-FFF2-40B4-BE49-F238E27FC236}">
              <a16:creationId xmlns:a16="http://schemas.microsoft.com/office/drawing/2014/main" id="{154C073C-E5C8-40EB-8187-DD8CEB9F1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4" name="Picture 3253" descr="http://www.esourcecanada.com/images/spacer.gif">
          <a:extLst>
            <a:ext uri="{FF2B5EF4-FFF2-40B4-BE49-F238E27FC236}">
              <a16:creationId xmlns:a16="http://schemas.microsoft.com/office/drawing/2014/main" id="{B578EBB3-4192-4037-AD14-61231995B0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5" name="Picture 3254" descr="http://www.esourcecanada.com/images/spacer.gif">
          <a:extLst>
            <a:ext uri="{FF2B5EF4-FFF2-40B4-BE49-F238E27FC236}">
              <a16:creationId xmlns:a16="http://schemas.microsoft.com/office/drawing/2014/main" id="{D4C4FD78-4690-47D8-BFDB-A2CB39580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6" name="Picture 3255" descr="http://www.esourcecanada.com/images/spacer.gif">
          <a:extLst>
            <a:ext uri="{FF2B5EF4-FFF2-40B4-BE49-F238E27FC236}">
              <a16:creationId xmlns:a16="http://schemas.microsoft.com/office/drawing/2014/main" id="{D4974398-1D98-439E-BE0D-6A96FBADC3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7" name="Picture 3256" descr="http://www.esourcecanada.com/images/spacer.gif">
          <a:extLst>
            <a:ext uri="{FF2B5EF4-FFF2-40B4-BE49-F238E27FC236}">
              <a16:creationId xmlns:a16="http://schemas.microsoft.com/office/drawing/2014/main" id="{FD3C51F4-DC4A-4B12-BC0B-13E6814F63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8" name="Picture 3257" descr="http://www.esourcecanada.com/images/spacer.gif">
          <a:extLst>
            <a:ext uri="{FF2B5EF4-FFF2-40B4-BE49-F238E27FC236}">
              <a16:creationId xmlns:a16="http://schemas.microsoft.com/office/drawing/2014/main" id="{86376589-7172-4931-8E17-8C9F0A18D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9" name="Picture 3258" descr="http://www.esourcecanada.com/images/spacer.gif">
          <a:extLst>
            <a:ext uri="{FF2B5EF4-FFF2-40B4-BE49-F238E27FC236}">
              <a16:creationId xmlns:a16="http://schemas.microsoft.com/office/drawing/2014/main" id="{1F83A48A-E424-42A7-8D8D-D51B89C34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0" name="Picture 3259" descr="http://www.esourcecanada.com/images/spacer.gif">
          <a:extLst>
            <a:ext uri="{FF2B5EF4-FFF2-40B4-BE49-F238E27FC236}">
              <a16:creationId xmlns:a16="http://schemas.microsoft.com/office/drawing/2014/main" id="{B83EE357-16E6-4BC2-BA9D-E11185BF2E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1" name="Picture 3260" descr="http://www.esourcecanada.com/images/spacer.gif">
          <a:extLst>
            <a:ext uri="{FF2B5EF4-FFF2-40B4-BE49-F238E27FC236}">
              <a16:creationId xmlns:a16="http://schemas.microsoft.com/office/drawing/2014/main" id="{7169BF7E-2287-4046-BF0A-D342B9610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2" name="Picture 3261" descr="http://www.esourcecanada.com/images/spacer.gif">
          <a:extLst>
            <a:ext uri="{FF2B5EF4-FFF2-40B4-BE49-F238E27FC236}">
              <a16:creationId xmlns:a16="http://schemas.microsoft.com/office/drawing/2014/main" id="{BCFE310F-6990-427A-990D-D489D8B6F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3" name="Picture 3262" descr="http://www.esourcecanada.com/images/spacer.gif">
          <a:extLst>
            <a:ext uri="{FF2B5EF4-FFF2-40B4-BE49-F238E27FC236}">
              <a16:creationId xmlns:a16="http://schemas.microsoft.com/office/drawing/2014/main" id="{0AC9D9D8-6833-444D-B06D-C808A7D8D4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4" name="Picture 3263" descr="http://www.esourcecanada.com/images/spacer.gif">
          <a:extLst>
            <a:ext uri="{FF2B5EF4-FFF2-40B4-BE49-F238E27FC236}">
              <a16:creationId xmlns:a16="http://schemas.microsoft.com/office/drawing/2014/main" id="{36F165F7-0190-4D25-8DC1-5620D37C39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5" name="Picture 3264" descr="http://www.esourcecanada.com/images/spacer.gif">
          <a:extLst>
            <a:ext uri="{FF2B5EF4-FFF2-40B4-BE49-F238E27FC236}">
              <a16:creationId xmlns:a16="http://schemas.microsoft.com/office/drawing/2014/main" id="{3680D2B2-D502-43DD-A3C4-ABB82060E3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6" name="Picture 3265" descr="http://www.esourcecanada.com/images/spacer.gif">
          <a:extLst>
            <a:ext uri="{FF2B5EF4-FFF2-40B4-BE49-F238E27FC236}">
              <a16:creationId xmlns:a16="http://schemas.microsoft.com/office/drawing/2014/main" id="{F413B176-E06E-4050-87D6-1EDCEB315E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7" name="Picture 3266" descr="http://www.esourcecanada.com/images/spacer.gif">
          <a:extLst>
            <a:ext uri="{FF2B5EF4-FFF2-40B4-BE49-F238E27FC236}">
              <a16:creationId xmlns:a16="http://schemas.microsoft.com/office/drawing/2014/main" id="{D5CECDF1-40CF-466D-A2DD-016495DD52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8" name="Picture 3267" descr="http://www.esourcecanada.com/images/spacer.gif">
          <a:extLst>
            <a:ext uri="{FF2B5EF4-FFF2-40B4-BE49-F238E27FC236}">
              <a16:creationId xmlns:a16="http://schemas.microsoft.com/office/drawing/2014/main" id="{798F2808-5A66-4828-B3F0-A7C1E9601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9" name="Picture 3268" descr="http://www.esourcecanada.com/images/spacer.gif">
          <a:extLst>
            <a:ext uri="{FF2B5EF4-FFF2-40B4-BE49-F238E27FC236}">
              <a16:creationId xmlns:a16="http://schemas.microsoft.com/office/drawing/2014/main" id="{637E0635-7193-4C82-BC0A-F505832E84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0" name="Picture 3269" descr="http://www.esourcecanada.com/images/spacer.gif">
          <a:extLst>
            <a:ext uri="{FF2B5EF4-FFF2-40B4-BE49-F238E27FC236}">
              <a16:creationId xmlns:a16="http://schemas.microsoft.com/office/drawing/2014/main" id="{4B78FA42-A5C0-42F1-958F-7C21C03168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1" name="Picture 3270" descr="http://www.esourcecanada.com/images/spacer.gif">
          <a:extLst>
            <a:ext uri="{FF2B5EF4-FFF2-40B4-BE49-F238E27FC236}">
              <a16:creationId xmlns:a16="http://schemas.microsoft.com/office/drawing/2014/main" id="{B6D04F0C-3BCD-48AF-AD8C-5A15FA223F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2" name="Picture 3271" descr="http://www.esourcecanada.com/images/spacer.gif">
          <a:extLst>
            <a:ext uri="{FF2B5EF4-FFF2-40B4-BE49-F238E27FC236}">
              <a16:creationId xmlns:a16="http://schemas.microsoft.com/office/drawing/2014/main" id="{112B9883-A9C6-46CB-AA44-8F1B4260BA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3" name="Picture 3272" descr="http://www.esourcecanada.com/images/spacer.gif">
          <a:extLst>
            <a:ext uri="{FF2B5EF4-FFF2-40B4-BE49-F238E27FC236}">
              <a16:creationId xmlns:a16="http://schemas.microsoft.com/office/drawing/2014/main" id="{E58CB032-8681-4299-AB5B-D0C49F2CDF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4" name="Picture 3273" descr="http://www.esourcecanada.com/images/spacer.gif">
          <a:extLst>
            <a:ext uri="{FF2B5EF4-FFF2-40B4-BE49-F238E27FC236}">
              <a16:creationId xmlns:a16="http://schemas.microsoft.com/office/drawing/2014/main" id="{C4BC68B9-20DC-45DE-BAB4-7DA795B69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5" name="Picture 3274" descr="http://www.esourcecanada.com/images/spacer.gif">
          <a:extLst>
            <a:ext uri="{FF2B5EF4-FFF2-40B4-BE49-F238E27FC236}">
              <a16:creationId xmlns:a16="http://schemas.microsoft.com/office/drawing/2014/main" id="{CEA0F068-799D-45E6-9C34-0F324CC16C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6" name="Picture 3275" descr="http://www.esourcecanada.com/images/spacer.gif">
          <a:extLst>
            <a:ext uri="{FF2B5EF4-FFF2-40B4-BE49-F238E27FC236}">
              <a16:creationId xmlns:a16="http://schemas.microsoft.com/office/drawing/2014/main" id="{1A6AE74D-B5E1-4131-9D44-4EFA728C9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7" name="Picture 3276" descr="http://www.esourcecanada.com/images/spacer.gif">
          <a:extLst>
            <a:ext uri="{FF2B5EF4-FFF2-40B4-BE49-F238E27FC236}">
              <a16:creationId xmlns:a16="http://schemas.microsoft.com/office/drawing/2014/main" id="{FCDE95E6-21F7-4D71-A5BF-B2BA6A644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8" name="Picture 3277" descr="http://www.esourcecanada.com/images/spacer.gif">
          <a:extLst>
            <a:ext uri="{FF2B5EF4-FFF2-40B4-BE49-F238E27FC236}">
              <a16:creationId xmlns:a16="http://schemas.microsoft.com/office/drawing/2014/main" id="{2212D2DD-E28C-401B-B42F-3929C246D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9" name="Picture 3278" descr="http://www.esourcecanada.com/images/spacer.gif">
          <a:extLst>
            <a:ext uri="{FF2B5EF4-FFF2-40B4-BE49-F238E27FC236}">
              <a16:creationId xmlns:a16="http://schemas.microsoft.com/office/drawing/2014/main" id="{507D2C34-5E9F-4095-A61D-E2AAEE441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280" name="Picture 3279" descr="http://www.esourcecanada.com/images/spacer.gif">
          <a:extLst>
            <a:ext uri="{FF2B5EF4-FFF2-40B4-BE49-F238E27FC236}">
              <a16:creationId xmlns:a16="http://schemas.microsoft.com/office/drawing/2014/main" id="{F374F125-E4C3-4790-9A6A-6CABFACECC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281" name="Picture 3280" descr="http://www.esourcecanada.com/images/spacer.gif">
          <a:extLst>
            <a:ext uri="{FF2B5EF4-FFF2-40B4-BE49-F238E27FC236}">
              <a16:creationId xmlns:a16="http://schemas.microsoft.com/office/drawing/2014/main" id="{D69CE9E5-25D8-4C62-8916-D9AB8C0530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3282" name="Picture 3281" descr="http://www.esourcecanada.com/images/spacer.gif">
          <a:extLst>
            <a:ext uri="{FF2B5EF4-FFF2-40B4-BE49-F238E27FC236}">
              <a16:creationId xmlns:a16="http://schemas.microsoft.com/office/drawing/2014/main" id="{58108692-60D7-4812-A3CA-DFBCA9DFD8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283" name="Picture 3282" descr="http://www.esourcecanada.com/images/spacer.gif">
          <a:extLst>
            <a:ext uri="{FF2B5EF4-FFF2-40B4-BE49-F238E27FC236}">
              <a16:creationId xmlns:a16="http://schemas.microsoft.com/office/drawing/2014/main" id="{AAF0CBD4-84C1-4105-BCAA-65A6B9E65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3284" name="Picture 3283" descr="http://www.esourcecanada.com/images/spacer.gif">
          <a:extLst>
            <a:ext uri="{FF2B5EF4-FFF2-40B4-BE49-F238E27FC236}">
              <a16:creationId xmlns:a16="http://schemas.microsoft.com/office/drawing/2014/main" id="{CA853D69-3D64-4E4D-8D37-12CE2ECEC3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285" name="Picture 3284" descr="http://www.esourcecanada.com/images/spacer.gif">
          <a:extLst>
            <a:ext uri="{FF2B5EF4-FFF2-40B4-BE49-F238E27FC236}">
              <a16:creationId xmlns:a16="http://schemas.microsoft.com/office/drawing/2014/main" id="{7F571EAF-C0BD-4983-BE79-0986AE1DBD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286" name="Picture 3285" descr="http://www.esourcecanada.com/images/spacer.gif">
          <a:extLst>
            <a:ext uri="{FF2B5EF4-FFF2-40B4-BE49-F238E27FC236}">
              <a16:creationId xmlns:a16="http://schemas.microsoft.com/office/drawing/2014/main" id="{07561869-D4E5-4484-8ACF-6E6DBDE954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3287" name="Picture 3286" descr="http://www.esourcecanada.com/images/spacer.gif">
          <a:extLst>
            <a:ext uri="{FF2B5EF4-FFF2-40B4-BE49-F238E27FC236}">
              <a16:creationId xmlns:a16="http://schemas.microsoft.com/office/drawing/2014/main" id="{11ACBDB8-DE2F-42CE-B8D3-B7021F29DB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288" name="Picture 3287" descr="http://www.esourcecanada.com/images/spacer.gif">
          <a:extLst>
            <a:ext uri="{FF2B5EF4-FFF2-40B4-BE49-F238E27FC236}">
              <a16:creationId xmlns:a16="http://schemas.microsoft.com/office/drawing/2014/main" id="{2B88109E-8E64-4DB2-95D2-98486BA8C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3289" name="Picture 3288" descr="http://www.esourcecanada.com/images/spacer.gif">
          <a:extLst>
            <a:ext uri="{FF2B5EF4-FFF2-40B4-BE49-F238E27FC236}">
              <a16:creationId xmlns:a16="http://schemas.microsoft.com/office/drawing/2014/main" id="{7F13AA3F-E7CD-4AF2-BA99-4BD26AC0B8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290" name="Picture 3289" descr="http://www.esourcecanada.com/images/spacer.gif">
          <a:extLst>
            <a:ext uri="{FF2B5EF4-FFF2-40B4-BE49-F238E27FC236}">
              <a16:creationId xmlns:a16="http://schemas.microsoft.com/office/drawing/2014/main" id="{A2B85D21-6D13-46CA-841E-48BE03397A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1" name="Picture 3290" descr="http://www.esourcecanada.com/images/spacer.gif">
          <a:extLst>
            <a:ext uri="{FF2B5EF4-FFF2-40B4-BE49-F238E27FC236}">
              <a16:creationId xmlns:a16="http://schemas.microsoft.com/office/drawing/2014/main" id="{C5903985-7257-4A84-83D8-182EAD7457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292" name="Picture 3291" descr="http://www.esourcecanada.com/images/spacer.gif">
          <a:extLst>
            <a:ext uri="{FF2B5EF4-FFF2-40B4-BE49-F238E27FC236}">
              <a16:creationId xmlns:a16="http://schemas.microsoft.com/office/drawing/2014/main" id="{BFAC3D13-3246-4A4C-BD12-0EC585473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3" name="Picture 3292" descr="http://www.esourcecanada.com/images/spacer.gif">
          <a:extLst>
            <a:ext uri="{FF2B5EF4-FFF2-40B4-BE49-F238E27FC236}">
              <a16:creationId xmlns:a16="http://schemas.microsoft.com/office/drawing/2014/main" id="{92623158-D8B1-47A9-A5C6-B3691E5422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4" name="Picture 3293" descr="http://www.esourcecanada.com/images/spacer.gif">
          <a:extLst>
            <a:ext uri="{FF2B5EF4-FFF2-40B4-BE49-F238E27FC236}">
              <a16:creationId xmlns:a16="http://schemas.microsoft.com/office/drawing/2014/main" id="{2AE2E532-7C76-43DD-824D-AA2E0E0F0C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5" name="Picture 3294" descr="http://www.esourcecanada.com/images/spacer.gif">
          <a:extLst>
            <a:ext uri="{FF2B5EF4-FFF2-40B4-BE49-F238E27FC236}">
              <a16:creationId xmlns:a16="http://schemas.microsoft.com/office/drawing/2014/main" id="{72B7E83D-4A6D-478A-84C8-8B08E62C0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6" name="Picture 3295" descr="http://www.esourcecanada.com/images/spacer.gif">
          <a:extLst>
            <a:ext uri="{FF2B5EF4-FFF2-40B4-BE49-F238E27FC236}">
              <a16:creationId xmlns:a16="http://schemas.microsoft.com/office/drawing/2014/main" id="{7A0CB33F-E249-4971-8317-C4075DCB69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7" name="Picture 3296" descr="http://www.esourcecanada.com/images/spacer.gif">
          <a:extLst>
            <a:ext uri="{FF2B5EF4-FFF2-40B4-BE49-F238E27FC236}">
              <a16:creationId xmlns:a16="http://schemas.microsoft.com/office/drawing/2014/main" id="{651F1FBF-8AD3-4C06-B194-EACBAA7BF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8" name="Picture 3297" descr="http://www.esourcecanada.com/images/spacer.gif">
          <a:extLst>
            <a:ext uri="{FF2B5EF4-FFF2-40B4-BE49-F238E27FC236}">
              <a16:creationId xmlns:a16="http://schemas.microsoft.com/office/drawing/2014/main" id="{560251F9-13CB-4C73-97D7-D6113F88D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9" name="Picture 3298" descr="http://www.esourcecanada.com/images/spacer.gif">
          <a:extLst>
            <a:ext uri="{FF2B5EF4-FFF2-40B4-BE49-F238E27FC236}">
              <a16:creationId xmlns:a16="http://schemas.microsoft.com/office/drawing/2014/main" id="{4CE8E712-1DC7-4D27-99C2-DD89BC26D0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0" name="Picture 3299" descr="http://www.esourcecanada.com/images/spacer.gif">
          <a:extLst>
            <a:ext uri="{FF2B5EF4-FFF2-40B4-BE49-F238E27FC236}">
              <a16:creationId xmlns:a16="http://schemas.microsoft.com/office/drawing/2014/main" id="{EB17E9E6-08F4-4464-AB36-9BA3CD4C93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1" name="Picture 3300" descr="http://www.esourcecanada.com/images/spacer.gif">
          <a:extLst>
            <a:ext uri="{FF2B5EF4-FFF2-40B4-BE49-F238E27FC236}">
              <a16:creationId xmlns:a16="http://schemas.microsoft.com/office/drawing/2014/main" id="{A1E6CA20-BE99-4A29-8227-4DFE23CEC1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2" name="Picture 3301" descr="http://www.esourcecanada.com/images/spacer.gif">
          <a:extLst>
            <a:ext uri="{FF2B5EF4-FFF2-40B4-BE49-F238E27FC236}">
              <a16:creationId xmlns:a16="http://schemas.microsoft.com/office/drawing/2014/main" id="{036E9A27-2E83-49C8-97F4-29305685B2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3" name="Picture 3302" descr="http://www.esourcecanada.com/images/spacer.gif">
          <a:extLst>
            <a:ext uri="{FF2B5EF4-FFF2-40B4-BE49-F238E27FC236}">
              <a16:creationId xmlns:a16="http://schemas.microsoft.com/office/drawing/2014/main" id="{22911945-2C47-442F-B88F-2C96952BD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4" name="Picture 3303" descr="http://www.esourcecanada.com/images/spacer.gif">
          <a:extLst>
            <a:ext uri="{FF2B5EF4-FFF2-40B4-BE49-F238E27FC236}">
              <a16:creationId xmlns:a16="http://schemas.microsoft.com/office/drawing/2014/main" id="{E8A2FFED-BE8A-4A9C-A913-23E5E1589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5" name="Picture 3304" descr="http://www.esourcecanada.com/images/spacer.gif">
          <a:extLst>
            <a:ext uri="{FF2B5EF4-FFF2-40B4-BE49-F238E27FC236}">
              <a16:creationId xmlns:a16="http://schemas.microsoft.com/office/drawing/2014/main" id="{19892388-CD7B-406D-9D51-BB561AE3E7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6" name="Picture 3305" descr="http://www.esourcecanada.com/images/spacer.gif">
          <a:extLst>
            <a:ext uri="{FF2B5EF4-FFF2-40B4-BE49-F238E27FC236}">
              <a16:creationId xmlns:a16="http://schemas.microsoft.com/office/drawing/2014/main" id="{5627F671-E0D5-4B5D-B785-3EB7E94EB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7" name="Picture 3306" descr="http://www.esourcecanada.com/images/spacer.gif">
          <a:extLst>
            <a:ext uri="{FF2B5EF4-FFF2-40B4-BE49-F238E27FC236}">
              <a16:creationId xmlns:a16="http://schemas.microsoft.com/office/drawing/2014/main" id="{1F38514E-EE6D-413D-AF3F-C93E90F5F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8" name="Picture 3307" descr="http://www.esourcecanada.com/images/spacer.gif">
          <a:extLst>
            <a:ext uri="{FF2B5EF4-FFF2-40B4-BE49-F238E27FC236}">
              <a16:creationId xmlns:a16="http://schemas.microsoft.com/office/drawing/2014/main" id="{DD64F09C-D738-4F13-9B2C-D8CB65273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9" name="Picture 3308" descr="http://www.esourcecanada.com/images/spacer.gif">
          <a:extLst>
            <a:ext uri="{FF2B5EF4-FFF2-40B4-BE49-F238E27FC236}">
              <a16:creationId xmlns:a16="http://schemas.microsoft.com/office/drawing/2014/main" id="{14FD4712-F6B9-4AAE-8433-DF4BD89607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0" name="Picture 3309" descr="http://www.esourcecanada.com/images/spacer.gif">
          <a:extLst>
            <a:ext uri="{FF2B5EF4-FFF2-40B4-BE49-F238E27FC236}">
              <a16:creationId xmlns:a16="http://schemas.microsoft.com/office/drawing/2014/main" id="{281283F4-01FA-4984-BEAD-33279AA369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1" name="Picture 3310" descr="http://www.esourcecanada.com/images/spacer.gif">
          <a:extLst>
            <a:ext uri="{FF2B5EF4-FFF2-40B4-BE49-F238E27FC236}">
              <a16:creationId xmlns:a16="http://schemas.microsoft.com/office/drawing/2014/main" id="{ED559A54-48CD-4664-AD01-05E1D799CE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2" name="Picture 3311" descr="http://www.esourcecanada.com/images/spacer.gif">
          <a:extLst>
            <a:ext uri="{FF2B5EF4-FFF2-40B4-BE49-F238E27FC236}">
              <a16:creationId xmlns:a16="http://schemas.microsoft.com/office/drawing/2014/main" id="{BBA48F97-BAF3-4C27-A39C-8C8A7FBE6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3" name="Picture 3312" descr="http://www.esourcecanada.com/images/spacer.gif">
          <a:extLst>
            <a:ext uri="{FF2B5EF4-FFF2-40B4-BE49-F238E27FC236}">
              <a16:creationId xmlns:a16="http://schemas.microsoft.com/office/drawing/2014/main" id="{53823D6C-B42D-435A-A253-B55EF178BA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4" name="Picture 3313" descr="http://www.esourcecanada.com/images/spacer.gif">
          <a:extLst>
            <a:ext uri="{FF2B5EF4-FFF2-40B4-BE49-F238E27FC236}">
              <a16:creationId xmlns:a16="http://schemas.microsoft.com/office/drawing/2014/main" id="{0490EA72-CE29-4B1F-9D4F-0EC7FA2720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5" name="Picture 3314" descr="http://www.esourcecanada.com/images/spacer.gif">
          <a:extLst>
            <a:ext uri="{FF2B5EF4-FFF2-40B4-BE49-F238E27FC236}">
              <a16:creationId xmlns:a16="http://schemas.microsoft.com/office/drawing/2014/main" id="{F605724D-2912-4699-A8FF-DF7578EDBA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6" name="Picture 3315" descr="http://www.esourcecanada.com/images/spacer.gif">
          <a:extLst>
            <a:ext uri="{FF2B5EF4-FFF2-40B4-BE49-F238E27FC236}">
              <a16:creationId xmlns:a16="http://schemas.microsoft.com/office/drawing/2014/main" id="{01998A87-AA6B-4FCA-958B-942CF1093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7" name="Picture 3316" descr="http://www.esourcecanada.com/images/spacer.gif">
          <a:extLst>
            <a:ext uri="{FF2B5EF4-FFF2-40B4-BE49-F238E27FC236}">
              <a16:creationId xmlns:a16="http://schemas.microsoft.com/office/drawing/2014/main" id="{78AD0C56-CC46-4AE5-90F3-B2BDEC508C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8" name="Picture 3317" descr="http://www.esourcecanada.com/images/spacer.gif">
          <a:extLst>
            <a:ext uri="{FF2B5EF4-FFF2-40B4-BE49-F238E27FC236}">
              <a16:creationId xmlns:a16="http://schemas.microsoft.com/office/drawing/2014/main" id="{307E7629-03B4-4D7C-B6EA-C14A2DD6FE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9" name="Picture 3318" descr="http://www.esourcecanada.com/images/spacer.gif">
          <a:extLst>
            <a:ext uri="{FF2B5EF4-FFF2-40B4-BE49-F238E27FC236}">
              <a16:creationId xmlns:a16="http://schemas.microsoft.com/office/drawing/2014/main" id="{82CB18A3-4598-4420-AD5C-69F5AFDAD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0" name="Picture 3319" descr="http://www.esourcecanada.com/images/spacer.gif">
          <a:extLst>
            <a:ext uri="{FF2B5EF4-FFF2-40B4-BE49-F238E27FC236}">
              <a16:creationId xmlns:a16="http://schemas.microsoft.com/office/drawing/2014/main" id="{426133CA-EC58-48BE-AB26-0A5A86F4E1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1" name="Picture 3320" descr="http://www.esourcecanada.com/images/spacer.gif">
          <a:extLst>
            <a:ext uri="{FF2B5EF4-FFF2-40B4-BE49-F238E27FC236}">
              <a16:creationId xmlns:a16="http://schemas.microsoft.com/office/drawing/2014/main" id="{6425CEE7-04A8-4FFC-9ABE-F369C195A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2" name="Picture 3321" descr="http://www.esourcecanada.com/images/spacer.gif">
          <a:extLst>
            <a:ext uri="{FF2B5EF4-FFF2-40B4-BE49-F238E27FC236}">
              <a16:creationId xmlns:a16="http://schemas.microsoft.com/office/drawing/2014/main" id="{8CE9F8CD-C95B-4307-BD58-40C44FCA4F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3" name="Picture 3322" descr="http://www.esourcecanada.com/images/spacer.gif">
          <a:extLst>
            <a:ext uri="{FF2B5EF4-FFF2-40B4-BE49-F238E27FC236}">
              <a16:creationId xmlns:a16="http://schemas.microsoft.com/office/drawing/2014/main" id="{40C06C47-6ACB-41AC-BBA6-CDF166605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4" name="Picture 3323" descr="http://www.esourcecanada.com/images/spacer.gif">
          <a:extLst>
            <a:ext uri="{FF2B5EF4-FFF2-40B4-BE49-F238E27FC236}">
              <a16:creationId xmlns:a16="http://schemas.microsoft.com/office/drawing/2014/main" id="{CA24A565-ED5E-4DDE-B2AE-FFAE198E9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5" name="Picture 3324" descr="http://www.esourcecanada.com/images/spacer.gif">
          <a:extLst>
            <a:ext uri="{FF2B5EF4-FFF2-40B4-BE49-F238E27FC236}">
              <a16:creationId xmlns:a16="http://schemas.microsoft.com/office/drawing/2014/main" id="{0129D41E-8B9C-459C-B063-FC5634F83D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6" name="Picture 3325" descr="http://www.esourcecanada.com/images/spacer.gif">
          <a:extLst>
            <a:ext uri="{FF2B5EF4-FFF2-40B4-BE49-F238E27FC236}">
              <a16:creationId xmlns:a16="http://schemas.microsoft.com/office/drawing/2014/main" id="{02DB994D-CD06-46A9-B549-963906C64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7" name="Picture 3326" descr="http://www.esourcecanada.com/images/spacer.gif">
          <a:extLst>
            <a:ext uri="{FF2B5EF4-FFF2-40B4-BE49-F238E27FC236}">
              <a16:creationId xmlns:a16="http://schemas.microsoft.com/office/drawing/2014/main" id="{7A3AAD5A-3AAE-46A3-8F15-5A1C13046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8" name="Picture 3327" descr="http://www.esourcecanada.com/images/spacer.gif">
          <a:extLst>
            <a:ext uri="{FF2B5EF4-FFF2-40B4-BE49-F238E27FC236}">
              <a16:creationId xmlns:a16="http://schemas.microsoft.com/office/drawing/2014/main" id="{62AE483F-8E3B-4295-875F-214B4021A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9" name="Picture 3328" descr="http://www.esourcecanada.com/images/spacer.gif">
          <a:extLst>
            <a:ext uri="{FF2B5EF4-FFF2-40B4-BE49-F238E27FC236}">
              <a16:creationId xmlns:a16="http://schemas.microsoft.com/office/drawing/2014/main" id="{8003CBB9-0CF1-434B-ADBE-04FD5756AA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30" name="Picture 3329" descr="http://www.esourcecanada.com/images/spacer.gif">
          <a:extLst>
            <a:ext uri="{FF2B5EF4-FFF2-40B4-BE49-F238E27FC236}">
              <a16:creationId xmlns:a16="http://schemas.microsoft.com/office/drawing/2014/main" id="{1B359DB2-F0A9-4FEC-9BA9-B8C6B38EF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31" name="Picture 3330" descr="http://www.esourcecanada.com/images/spacer.gif">
          <a:extLst>
            <a:ext uri="{FF2B5EF4-FFF2-40B4-BE49-F238E27FC236}">
              <a16:creationId xmlns:a16="http://schemas.microsoft.com/office/drawing/2014/main" id="{BF693065-D9C6-4E1B-B04D-29F4EDA2AC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32" name="Picture 3331" descr="http://www.esourcecanada.com/images/spacer.gif">
          <a:extLst>
            <a:ext uri="{FF2B5EF4-FFF2-40B4-BE49-F238E27FC236}">
              <a16:creationId xmlns:a16="http://schemas.microsoft.com/office/drawing/2014/main" id="{5BFD59C5-F99C-4738-B982-B5A090E7D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33" name="Picture 3332" descr="http://www.esourcecanada.com/images/spacer.gif">
          <a:extLst>
            <a:ext uri="{FF2B5EF4-FFF2-40B4-BE49-F238E27FC236}">
              <a16:creationId xmlns:a16="http://schemas.microsoft.com/office/drawing/2014/main" id="{2EDDF65D-5AED-4BBF-85BB-033A974557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3334" name="Picture 3333" descr="http://www.esourcecanada.com/images/spacer.gif">
          <a:extLst>
            <a:ext uri="{FF2B5EF4-FFF2-40B4-BE49-F238E27FC236}">
              <a16:creationId xmlns:a16="http://schemas.microsoft.com/office/drawing/2014/main" id="{C5779EC2-3BA0-411D-BB96-A84470901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3335" name="Picture 3334" descr="http://www.esourcecanada.com/images/spacer.gif">
          <a:extLst>
            <a:ext uri="{FF2B5EF4-FFF2-40B4-BE49-F238E27FC236}">
              <a16:creationId xmlns:a16="http://schemas.microsoft.com/office/drawing/2014/main" id="{65787AD5-106F-4F72-AFAF-5A78A69E0A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3336" name="Picture 3335" descr="http://www.esourcecanada.com/images/spacer.gif">
          <a:extLst>
            <a:ext uri="{FF2B5EF4-FFF2-40B4-BE49-F238E27FC236}">
              <a16:creationId xmlns:a16="http://schemas.microsoft.com/office/drawing/2014/main" id="{D16445D9-1E2E-40A3-9970-2B3CF59057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3337" name="Picture 3336" descr="http://www.esourcecanada.com/images/spacer.gif">
          <a:extLst>
            <a:ext uri="{FF2B5EF4-FFF2-40B4-BE49-F238E27FC236}">
              <a16:creationId xmlns:a16="http://schemas.microsoft.com/office/drawing/2014/main" id="{3A9F8D04-146A-4582-9ECE-44BAA8F11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3338" name="Picture 3337" descr="http://www.esourcecanada.com/images/spacer.gif">
          <a:extLst>
            <a:ext uri="{FF2B5EF4-FFF2-40B4-BE49-F238E27FC236}">
              <a16:creationId xmlns:a16="http://schemas.microsoft.com/office/drawing/2014/main" id="{7DC7A444-57E0-4313-A866-99BD9D24B9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3339" name="Picture 3338" descr="http://www.esourcecanada.com/images/spacer.gif">
          <a:extLst>
            <a:ext uri="{FF2B5EF4-FFF2-40B4-BE49-F238E27FC236}">
              <a16:creationId xmlns:a16="http://schemas.microsoft.com/office/drawing/2014/main" id="{89608E6A-7A80-42D6-B6B5-D0944EFA5D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3340" name="Picture 3339" descr="http://www.esourcecanada.com/images/spacer.gif">
          <a:extLst>
            <a:ext uri="{FF2B5EF4-FFF2-40B4-BE49-F238E27FC236}">
              <a16:creationId xmlns:a16="http://schemas.microsoft.com/office/drawing/2014/main" id="{D19CB66A-A0FF-470A-A490-C2071D7AEF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3341" name="Picture 3340" descr="http://www.esourcecanada.com/images/spacer.gif">
          <a:extLst>
            <a:ext uri="{FF2B5EF4-FFF2-40B4-BE49-F238E27FC236}">
              <a16:creationId xmlns:a16="http://schemas.microsoft.com/office/drawing/2014/main" id="{FB468606-E393-41CD-9B2C-85CC12AAD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3342" name="Picture 3341" descr="http://www.esourcecanada.com/images/spacer.gif">
          <a:extLst>
            <a:ext uri="{FF2B5EF4-FFF2-40B4-BE49-F238E27FC236}">
              <a16:creationId xmlns:a16="http://schemas.microsoft.com/office/drawing/2014/main" id="{D6904DA8-DB80-4F83-8357-D16BE789BA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3343" name="Picture 3342" descr="http://www.esourcecanada.com/images/spacer.gif">
          <a:extLst>
            <a:ext uri="{FF2B5EF4-FFF2-40B4-BE49-F238E27FC236}">
              <a16:creationId xmlns:a16="http://schemas.microsoft.com/office/drawing/2014/main" id="{C6426D85-F6D1-4BAB-B6E6-4423F723A1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344</xdr:row>
      <xdr:rowOff>0</xdr:rowOff>
    </xdr:from>
    <xdr:ext cx="57150" cy="57150"/>
    <xdr:pic>
      <xdr:nvPicPr>
        <xdr:cNvPr id="3344" name="Picture 3343" descr="http://www.esourcecanada.com/images/spacer.gif">
          <a:extLst>
            <a:ext uri="{FF2B5EF4-FFF2-40B4-BE49-F238E27FC236}">
              <a16:creationId xmlns:a16="http://schemas.microsoft.com/office/drawing/2014/main" id="{66F3CDE8-51F0-43A3-AB1B-277853572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344</xdr:row>
      <xdr:rowOff>0</xdr:rowOff>
    </xdr:from>
    <xdr:ext cx="57150" cy="57150"/>
    <xdr:pic>
      <xdr:nvPicPr>
        <xdr:cNvPr id="3345" name="Picture 3344" descr="http://www.esourcecanada.com/images/spacer.gif">
          <a:extLst>
            <a:ext uri="{FF2B5EF4-FFF2-40B4-BE49-F238E27FC236}">
              <a16:creationId xmlns:a16="http://schemas.microsoft.com/office/drawing/2014/main" id="{32111D90-31A8-4304-9AA5-A2DA6ABCC2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46" name="Picture 3345" descr="http://www.esourcecanada.com/images/spacer.gif">
          <a:extLst>
            <a:ext uri="{FF2B5EF4-FFF2-40B4-BE49-F238E27FC236}">
              <a16:creationId xmlns:a16="http://schemas.microsoft.com/office/drawing/2014/main" id="{0B8B1CE7-E953-40A2-9719-D6A6FE5E0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47" name="Picture 3346" descr="http://www.esourcecanada.com/images/spacer.gif">
          <a:extLst>
            <a:ext uri="{FF2B5EF4-FFF2-40B4-BE49-F238E27FC236}">
              <a16:creationId xmlns:a16="http://schemas.microsoft.com/office/drawing/2014/main" id="{093BCD16-621E-4862-887F-09B622B813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48" name="Picture 3347" descr="http://www.esourcecanada.com/images/spacer.gif">
          <a:extLst>
            <a:ext uri="{FF2B5EF4-FFF2-40B4-BE49-F238E27FC236}">
              <a16:creationId xmlns:a16="http://schemas.microsoft.com/office/drawing/2014/main" id="{BFBE9204-3DC0-48D4-9683-150488030E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49" name="Picture 3348" descr="http://www.esourcecanada.com/images/spacer.gif">
          <a:extLst>
            <a:ext uri="{FF2B5EF4-FFF2-40B4-BE49-F238E27FC236}">
              <a16:creationId xmlns:a16="http://schemas.microsoft.com/office/drawing/2014/main" id="{A96A728D-86A1-4D50-871F-8AC3ED93D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0" name="Picture 3349" descr="http://www.esourcecanada.com/images/spacer.gif">
          <a:extLst>
            <a:ext uri="{FF2B5EF4-FFF2-40B4-BE49-F238E27FC236}">
              <a16:creationId xmlns:a16="http://schemas.microsoft.com/office/drawing/2014/main" id="{B9C6A1AB-72C3-4B62-8B28-9C387294E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1" name="Picture 3350" descr="http://www.esourcecanada.com/images/spacer.gif">
          <a:extLst>
            <a:ext uri="{FF2B5EF4-FFF2-40B4-BE49-F238E27FC236}">
              <a16:creationId xmlns:a16="http://schemas.microsoft.com/office/drawing/2014/main" id="{22A4F070-EBA3-4DCB-A164-A9AD063952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2" name="Picture 3351" descr="http://www.esourcecanada.com/images/spacer.gif">
          <a:extLst>
            <a:ext uri="{FF2B5EF4-FFF2-40B4-BE49-F238E27FC236}">
              <a16:creationId xmlns:a16="http://schemas.microsoft.com/office/drawing/2014/main" id="{1C2E24BB-56B5-4AF5-B791-E56D8E4F6D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3" name="Picture 3352" descr="http://www.esourcecanada.com/images/spacer.gif">
          <a:extLst>
            <a:ext uri="{FF2B5EF4-FFF2-40B4-BE49-F238E27FC236}">
              <a16:creationId xmlns:a16="http://schemas.microsoft.com/office/drawing/2014/main" id="{AE3781B1-975F-4CEA-A2FF-A918CD482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4" name="Picture 3353" descr="http://www.esourcecanada.com/images/spacer.gif">
          <a:extLst>
            <a:ext uri="{FF2B5EF4-FFF2-40B4-BE49-F238E27FC236}">
              <a16:creationId xmlns:a16="http://schemas.microsoft.com/office/drawing/2014/main" id="{7625A902-5EBA-4660-A2BE-97400D577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5" name="Picture 3354" descr="http://www.esourcecanada.com/images/spacer.gif">
          <a:extLst>
            <a:ext uri="{FF2B5EF4-FFF2-40B4-BE49-F238E27FC236}">
              <a16:creationId xmlns:a16="http://schemas.microsoft.com/office/drawing/2014/main" id="{2E372622-40AA-43ED-9E8C-8DD5FCF93E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6" name="Picture 3355" descr="http://www.esourcecanada.com/images/spacer.gif">
          <a:extLst>
            <a:ext uri="{FF2B5EF4-FFF2-40B4-BE49-F238E27FC236}">
              <a16:creationId xmlns:a16="http://schemas.microsoft.com/office/drawing/2014/main" id="{63B78906-5D2F-48D0-9BD7-9354832D91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7" name="Picture 3356" descr="http://www.esourcecanada.com/images/spacer.gif">
          <a:extLst>
            <a:ext uri="{FF2B5EF4-FFF2-40B4-BE49-F238E27FC236}">
              <a16:creationId xmlns:a16="http://schemas.microsoft.com/office/drawing/2014/main" id="{5F570FA5-C9B0-463D-923B-BF7D8CAE34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8" name="Picture 3357" descr="http://www.esourcecanada.com/images/spacer.gif">
          <a:extLst>
            <a:ext uri="{FF2B5EF4-FFF2-40B4-BE49-F238E27FC236}">
              <a16:creationId xmlns:a16="http://schemas.microsoft.com/office/drawing/2014/main" id="{7C8143C1-8A12-4B56-B0B4-B9E6B38CD0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9" name="Picture 3358" descr="http://www.esourcecanada.com/images/spacer.gif">
          <a:extLst>
            <a:ext uri="{FF2B5EF4-FFF2-40B4-BE49-F238E27FC236}">
              <a16:creationId xmlns:a16="http://schemas.microsoft.com/office/drawing/2014/main" id="{71687169-A251-4EB9-836A-ADFA3BC834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0" name="Picture 3359" descr="http://www.esourcecanada.com/images/spacer.gif">
          <a:extLst>
            <a:ext uri="{FF2B5EF4-FFF2-40B4-BE49-F238E27FC236}">
              <a16:creationId xmlns:a16="http://schemas.microsoft.com/office/drawing/2014/main" id="{DA7A3A66-3583-498B-BF12-5D36317FB2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1" name="Picture 3360" descr="http://www.esourcecanada.com/images/spacer.gif">
          <a:extLst>
            <a:ext uri="{FF2B5EF4-FFF2-40B4-BE49-F238E27FC236}">
              <a16:creationId xmlns:a16="http://schemas.microsoft.com/office/drawing/2014/main" id="{3444E35C-EF5F-42F8-B2C1-54A9CC7D5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2" name="Picture 3361" descr="http://www.esourcecanada.com/images/spacer.gif">
          <a:extLst>
            <a:ext uri="{FF2B5EF4-FFF2-40B4-BE49-F238E27FC236}">
              <a16:creationId xmlns:a16="http://schemas.microsoft.com/office/drawing/2014/main" id="{A14DBB9D-7EC9-4363-A5FC-538E271B3B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3" name="Picture 3362" descr="http://www.esourcecanada.com/images/spacer.gif">
          <a:extLst>
            <a:ext uri="{FF2B5EF4-FFF2-40B4-BE49-F238E27FC236}">
              <a16:creationId xmlns:a16="http://schemas.microsoft.com/office/drawing/2014/main" id="{8CB35A2C-A8F0-4DF4-A590-159D60B985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4" name="Picture 3363" descr="http://www.esourcecanada.com/images/spacer.gif">
          <a:extLst>
            <a:ext uri="{FF2B5EF4-FFF2-40B4-BE49-F238E27FC236}">
              <a16:creationId xmlns:a16="http://schemas.microsoft.com/office/drawing/2014/main" id="{D3ADDAFC-AF6D-455A-A919-A4A6D5FF1C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5" name="Picture 3364" descr="http://www.esourcecanada.com/images/spacer.gif">
          <a:extLst>
            <a:ext uri="{FF2B5EF4-FFF2-40B4-BE49-F238E27FC236}">
              <a16:creationId xmlns:a16="http://schemas.microsoft.com/office/drawing/2014/main" id="{1CA5C50E-4B5C-4927-8D3D-C01292EFE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6" name="Picture 3365" descr="http://www.esourcecanada.com/images/spacer.gif">
          <a:extLst>
            <a:ext uri="{FF2B5EF4-FFF2-40B4-BE49-F238E27FC236}">
              <a16:creationId xmlns:a16="http://schemas.microsoft.com/office/drawing/2014/main" id="{5C1F894C-0A49-4905-8ED4-1A4FD28D48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7" name="Picture 3366" descr="http://www.esourcecanada.com/images/spacer.gif">
          <a:extLst>
            <a:ext uri="{FF2B5EF4-FFF2-40B4-BE49-F238E27FC236}">
              <a16:creationId xmlns:a16="http://schemas.microsoft.com/office/drawing/2014/main" id="{B182EA6C-6AFC-438B-91D7-DE8429DD7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8" name="Picture 3367" descr="http://www.esourcecanada.com/images/spacer.gif">
          <a:extLst>
            <a:ext uri="{FF2B5EF4-FFF2-40B4-BE49-F238E27FC236}">
              <a16:creationId xmlns:a16="http://schemas.microsoft.com/office/drawing/2014/main" id="{8E9DE11B-E69C-4613-9D81-D8640F747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9" name="Picture 3368" descr="http://www.esourcecanada.com/images/spacer.gif">
          <a:extLst>
            <a:ext uri="{FF2B5EF4-FFF2-40B4-BE49-F238E27FC236}">
              <a16:creationId xmlns:a16="http://schemas.microsoft.com/office/drawing/2014/main" id="{8A73918B-9F6F-4711-A2E5-C127CF0981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0" name="Picture 3369" descr="http://www.esourcecanada.com/images/spacer.gif">
          <a:extLst>
            <a:ext uri="{FF2B5EF4-FFF2-40B4-BE49-F238E27FC236}">
              <a16:creationId xmlns:a16="http://schemas.microsoft.com/office/drawing/2014/main" id="{BDEA77F7-843D-4EBD-9E41-805EEB4E7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1" name="Picture 3370" descr="http://www.esourcecanada.com/images/spacer.gif">
          <a:extLst>
            <a:ext uri="{FF2B5EF4-FFF2-40B4-BE49-F238E27FC236}">
              <a16:creationId xmlns:a16="http://schemas.microsoft.com/office/drawing/2014/main" id="{18F3F309-70B5-47E7-B6DE-B10A2E987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2" name="Picture 3371" descr="http://www.esourcecanada.com/images/spacer.gif">
          <a:extLst>
            <a:ext uri="{FF2B5EF4-FFF2-40B4-BE49-F238E27FC236}">
              <a16:creationId xmlns:a16="http://schemas.microsoft.com/office/drawing/2014/main" id="{8D2B685D-D832-48D4-8404-907577BE75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3" name="Picture 3372" descr="http://www.esourcecanada.com/images/spacer.gif">
          <a:extLst>
            <a:ext uri="{FF2B5EF4-FFF2-40B4-BE49-F238E27FC236}">
              <a16:creationId xmlns:a16="http://schemas.microsoft.com/office/drawing/2014/main" id="{E003A69A-D3B7-427C-994B-CC4B651A0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4" name="Picture 3373" descr="http://www.esourcecanada.com/images/spacer.gif">
          <a:extLst>
            <a:ext uri="{FF2B5EF4-FFF2-40B4-BE49-F238E27FC236}">
              <a16:creationId xmlns:a16="http://schemas.microsoft.com/office/drawing/2014/main" id="{6B34C495-0AB4-4293-A1DD-9CEAAB5FD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5" name="Picture 3374" descr="http://www.esourcecanada.com/images/spacer.gif">
          <a:extLst>
            <a:ext uri="{FF2B5EF4-FFF2-40B4-BE49-F238E27FC236}">
              <a16:creationId xmlns:a16="http://schemas.microsoft.com/office/drawing/2014/main" id="{807CCA67-7525-4BA8-8FE9-1A4DC41DD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6" name="Picture 3375" descr="http://www.esourcecanada.com/images/spacer.gif">
          <a:extLst>
            <a:ext uri="{FF2B5EF4-FFF2-40B4-BE49-F238E27FC236}">
              <a16:creationId xmlns:a16="http://schemas.microsoft.com/office/drawing/2014/main" id="{88739AD9-A4E9-4FB8-B6FF-DA2693AF8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7" name="Picture 3376" descr="http://www.esourcecanada.com/images/spacer.gif">
          <a:extLst>
            <a:ext uri="{FF2B5EF4-FFF2-40B4-BE49-F238E27FC236}">
              <a16:creationId xmlns:a16="http://schemas.microsoft.com/office/drawing/2014/main" id="{E507A1EA-7C6B-4DA5-AC93-E18DFDF6E3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8" name="Picture 3377" descr="http://www.esourcecanada.com/images/spacer.gif">
          <a:extLst>
            <a:ext uri="{FF2B5EF4-FFF2-40B4-BE49-F238E27FC236}">
              <a16:creationId xmlns:a16="http://schemas.microsoft.com/office/drawing/2014/main" id="{A7D18BEA-CF3F-45EB-AEC7-E6ED7096C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9" name="Picture 3378" descr="http://www.esourcecanada.com/images/spacer.gif">
          <a:extLst>
            <a:ext uri="{FF2B5EF4-FFF2-40B4-BE49-F238E27FC236}">
              <a16:creationId xmlns:a16="http://schemas.microsoft.com/office/drawing/2014/main" id="{1BD64183-1F11-4EFF-B85F-09A65C0D63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0" name="Picture 3379" descr="http://www.esourcecanada.com/images/spacer.gif">
          <a:extLst>
            <a:ext uri="{FF2B5EF4-FFF2-40B4-BE49-F238E27FC236}">
              <a16:creationId xmlns:a16="http://schemas.microsoft.com/office/drawing/2014/main" id="{D4757EC4-83DE-4456-8407-94C2E759B2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1" name="Picture 3380" descr="http://www.esourcecanada.com/images/spacer.gif">
          <a:extLst>
            <a:ext uri="{FF2B5EF4-FFF2-40B4-BE49-F238E27FC236}">
              <a16:creationId xmlns:a16="http://schemas.microsoft.com/office/drawing/2014/main" id="{D4E5C1E1-9FB2-4977-B2C7-A9B2048DF2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2" name="Picture 3381" descr="http://www.esourcecanada.com/images/spacer.gif">
          <a:extLst>
            <a:ext uri="{FF2B5EF4-FFF2-40B4-BE49-F238E27FC236}">
              <a16:creationId xmlns:a16="http://schemas.microsoft.com/office/drawing/2014/main" id="{E42553C6-A8F8-4201-A6AA-F05280DD52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3" name="Picture 3382" descr="http://www.esourcecanada.com/images/spacer.gif">
          <a:extLst>
            <a:ext uri="{FF2B5EF4-FFF2-40B4-BE49-F238E27FC236}">
              <a16:creationId xmlns:a16="http://schemas.microsoft.com/office/drawing/2014/main" id="{0B295837-1B2E-431F-9E33-779844BB6C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4" name="Picture 3383" descr="http://www.esourcecanada.com/images/spacer.gif">
          <a:extLst>
            <a:ext uri="{FF2B5EF4-FFF2-40B4-BE49-F238E27FC236}">
              <a16:creationId xmlns:a16="http://schemas.microsoft.com/office/drawing/2014/main" id="{6054D9D3-EC3E-4F48-B213-2F601DFDB4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5" name="Picture 3384" descr="http://www.esourcecanada.com/images/spacer.gif">
          <a:extLst>
            <a:ext uri="{FF2B5EF4-FFF2-40B4-BE49-F238E27FC236}">
              <a16:creationId xmlns:a16="http://schemas.microsoft.com/office/drawing/2014/main" id="{72E4F144-6F97-4227-A37C-49A9A80795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6" name="Picture 3385" descr="http://www.esourcecanada.com/images/spacer.gif">
          <a:extLst>
            <a:ext uri="{FF2B5EF4-FFF2-40B4-BE49-F238E27FC236}">
              <a16:creationId xmlns:a16="http://schemas.microsoft.com/office/drawing/2014/main" id="{2574AE4E-2D0D-4D25-80CE-DC5195879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7" name="Picture 3386" descr="http://www.esourcecanada.com/images/spacer.gif">
          <a:extLst>
            <a:ext uri="{FF2B5EF4-FFF2-40B4-BE49-F238E27FC236}">
              <a16:creationId xmlns:a16="http://schemas.microsoft.com/office/drawing/2014/main" id="{45B9FFD6-29F5-43E4-8092-BB2CBF0589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3388" name="Picture 3387" descr="http://www.esourcecanada.com/images/spacer.gif">
          <a:extLst>
            <a:ext uri="{FF2B5EF4-FFF2-40B4-BE49-F238E27FC236}">
              <a16:creationId xmlns:a16="http://schemas.microsoft.com/office/drawing/2014/main" id="{72FF8032-4C4C-4A47-9EFA-8C85108EB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3389" name="Picture 3388" descr="http://www.esourcecanada.com/images/spacer.gif">
          <a:extLst>
            <a:ext uri="{FF2B5EF4-FFF2-40B4-BE49-F238E27FC236}">
              <a16:creationId xmlns:a16="http://schemas.microsoft.com/office/drawing/2014/main" id="{01160C5B-E818-4D31-B208-872B0BE0CC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3390" name="Picture 3389" descr="http://www.esourcecanada.com/images/spacer.gif">
          <a:extLst>
            <a:ext uri="{FF2B5EF4-FFF2-40B4-BE49-F238E27FC236}">
              <a16:creationId xmlns:a16="http://schemas.microsoft.com/office/drawing/2014/main" id="{D67FCDB4-9743-4EC8-9E30-45CDD9CE1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3391" name="Picture 3390" descr="http://www.esourcecanada.com/images/spacer.gif">
          <a:extLst>
            <a:ext uri="{FF2B5EF4-FFF2-40B4-BE49-F238E27FC236}">
              <a16:creationId xmlns:a16="http://schemas.microsoft.com/office/drawing/2014/main" id="{210ED7C7-B49C-4EEF-A651-B67FEC63C9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3392" name="Picture 3391" descr="http://www.esourcecanada.com/images/spacer.gif">
          <a:extLst>
            <a:ext uri="{FF2B5EF4-FFF2-40B4-BE49-F238E27FC236}">
              <a16:creationId xmlns:a16="http://schemas.microsoft.com/office/drawing/2014/main" id="{D98E3F40-3B1C-4E09-8EB4-F3800181C0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3393" name="Picture 3392" descr="http://www.esourcecanada.com/images/spacer.gif">
          <a:extLst>
            <a:ext uri="{FF2B5EF4-FFF2-40B4-BE49-F238E27FC236}">
              <a16:creationId xmlns:a16="http://schemas.microsoft.com/office/drawing/2014/main" id="{73D8CCED-2D9F-4C4B-9308-7DA5463651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3394" name="Picture 3393" descr="http://www.esourcecanada.com/images/spacer.gif">
          <a:extLst>
            <a:ext uri="{FF2B5EF4-FFF2-40B4-BE49-F238E27FC236}">
              <a16:creationId xmlns:a16="http://schemas.microsoft.com/office/drawing/2014/main" id="{3791D85C-17A1-4F90-8FC8-392F2E058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3395" name="Picture 3394" descr="http://www.esourcecanada.com/images/spacer.gif">
          <a:extLst>
            <a:ext uri="{FF2B5EF4-FFF2-40B4-BE49-F238E27FC236}">
              <a16:creationId xmlns:a16="http://schemas.microsoft.com/office/drawing/2014/main" id="{E36E7A79-52F5-4DA2-9033-20D78D082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3396" name="Picture 3395" descr="http://www.esourcecanada.com/images/spacer.gif">
          <a:extLst>
            <a:ext uri="{FF2B5EF4-FFF2-40B4-BE49-F238E27FC236}">
              <a16:creationId xmlns:a16="http://schemas.microsoft.com/office/drawing/2014/main" id="{D514D00E-7DD1-484F-B5BB-A19E4047E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3397" name="Picture 3396" descr="http://www.esourcecanada.com/images/spacer.gif">
          <a:extLst>
            <a:ext uri="{FF2B5EF4-FFF2-40B4-BE49-F238E27FC236}">
              <a16:creationId xmlns:a16="http://schemas.microsoft.com/office/drawing/2014/main" id="{6ACCF9BA-2E7E-42CF-8CF0-14D1D92516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3398" name="Picture 3397" descr="http://www.esourcecanada.com/images/spacer.gif">
          <a:extLst>
            <a:ext uri="{FF2B5EF4-FFF2-40B4-BE49-F238E27FC236}">
              <a16:creationId xmlns:a16="http://schemas.microsoft.com/office/drawing/2014/main" id="{6B95DFF3-9E2F-4CCF-94E3-73F5D7507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99" name="Picture 3398" descr="http://www.esourcecanada.com/images/spacer.gif">
          <a:extLst>
            <a:ext uri="{FF2B5EF4-FFF2-40B4-BE49-F238E27FC236}">
              <a16:creationId xmlns:a16="http://schemas.microsoft.com/office/drawing/2014/main" id="{2C6AD2FC-1D87-45CD-8D8E-BA39157BEF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3400" name="Picture 3399" descr="http://www.esourcecanada.com/images/spacer.gif">
          <a:extLst>
            <a:ext uri="{FF2B5EF4-FFF2-40B4-BE49-F238E27FC236}">
              <a16:creationId xmlns:a16="http://schemas.microsoft.com/office/drawing/2014/main" id="{2D88F203-940D-4BC7-A5FC-EAD160BFAC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1" name="Picture 3400" descr="http://www.esourcecanada.com/images/spacer.gif">
          <a:extLst>
            <a:ext uri="{FF2B5EF4-FFF2-40B4-BE49-F238E27FC236}">
              <a16:creationId xmlns:a16="http://schemas.microsoft.com/office/drawing/2014/main" id="{4EE2580D-F375-49EC-989A-09D10BFF4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2" name="Picture 3401" descr="http://www.esourcecanada.com/images/spacer.gif">
          <a:extLst>
            <a:ext uri="{FF2B5EF4-FFF2-40B4-BE49-F238E27FC236}">
              <a16:creationId xmlns:a16="http://schemas.microsoft.com/office/drawing/2014/main" id="{4EE9F5F6-F3B9-4817-BB12-C0C74C6082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3" name="Picture 3402" descr="http://www.esourcecanada.com/images/spacer.gif">
          <a:extLst>
            <a:ext uri="{FF2B5EF4-FFF2-40B4-BE49-F238E27FC236}">
              <a16:creationId xmlns:a16="http://schemas.microsoft.com/office/drawing/2014/main" id="{67543AFA-992A-4EFF-B877-45DEF320EE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4" name="Picture 3403" descr="http://www.esourcecanada.com/images/spacer.gif">
          <a:extLst>
            <a:ext uri="{FF2B5EF4-FFF2-40B4-BE49-F238E27FC236}">
              <a16:creationId xmlns:a16="http://schemas.microsoft.com/office/drawing/2014/main" id="{F62B8A70-6591-463F-8228-D3EA3B432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5" name="Picture 3404" descr="http://www.esourcecanada.com/images/spacer.gif">
          <a:extLst>
            <a:ext uri="{FF2B5EF4-FFF2-40B4-BE49-F238E27FC236}">
              <a16:creationId xmlns:a16="http://schemas.microsoft.com/office/drawing/2014/main" id="{A25303E7-3599-43F1-A5A6-848FDD694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6" name="Picture 3405" descr="http://www.esourcecanada.com/images/spacer.gif">
          <a:extLst>
            <a:ext uri="{FF2B5EF4-FFF2-40B4-BE49-F238E27FC236}">
              <a16:creationId xmlns:a16="http://schemas.microsoft.com/office/drawing/2014/main" id="{210A7A48-780E-4D3D-95D0-BEF63A69C4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7" name="Picture 3406" descr="http://www.esourcecanada.com/images/spacer.gif">
          <a:extLst>
            <a:ext uri="{FF2B5EF4-FFF2-40B4-BE49-F238E27FC236}">
              <a16:creationId xmlns:a16="http://schemas.microsoft.com/office/drawing/2014/main" id="{63E1016E-6894-4570-B802-CC628117C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8" name="Picture 3407" descr="http://www.esourcecanada.com/images/spacer.gif">
          <a:extLst>
            <a:ext uri="{FF2B5EF4-FFF2-40B4-BE49-F238E27FC236}">
              <a16:creationId xmlns:a16="http://schemas.microsoft.com/office/drawing/2014/main" id="{6FFFB304-C882-46C4-9B3D-F08E6EF8F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9" name="Picture 3408" descr="http://www.esourcecanada.com/images/spacer.gif">
          <a:extLst>
            <a:ext uri="{FF2B5EF4-FFF2-40B4-BE49-F238E27FC236}">
              <a16:creationId xmlns:a16="http://schemas.microsoft.com/office/drawing/2014/main" id="{13168A0D-8411-4F55-BC4E-EF338B2F5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0" name="Picture 3409" descr="http://www.esourcecanada.com/images/spacer.gif">
          <a:extLst>
            <a:ext uri="{FF2B5EF4-FFF2-40B4-BE49-F238E27FC236}">
              <a16:creationId xmlns:a16="http://schemas.microsoft.com/office/drawing/2014/main" id="{FEDD5C7B-C8E9-433D-A1F1-C6CB065F0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1" name="Picture 3410" descr="http://www.esourcecanada.com/images/spacer.gif">
          <a:extLst>
            <a:ext uri="{FF2B5EF4-FFF2-40B4-BE49-F238E27FC236}">
              <a16:creationId xmlns:a16="http://schemas.microsoft.com/office/drawing/2014/main" id="{F53BCC43-3114-48FD-9BD6-5BAA17E76C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2" name="Picture 3411" descr="http://www.esourcecanada.com/images/spacer.gif">
          <a:extLst>
            <a:ext uri="{FF2B5EF4-FFF2-40B4-BE49-F238E27FC236}">
              <a16:creationId xmlns:a16="http://schemas.microsoft.com/office/drawing/2014/main" id="{BF2A2592-3D19-454D-B386-6827691299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3" name="Picture 3412" descr="http://www.esourcecanada.com/images/spacer.gif">
          <a:extLst>
            <a:ext uri="{FF2B5EF4-FFF2-40B4-BE49-F238E27FC236}">
              <a16:creationId xmlns:a16="http://schemas.microsoft.com/office/drawing/2014/main" id="{6BACD9BC-EBCB-45D8-9313-465ADB7932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4" name="Picture 3413" descr="http://www.esourcecanada.com/images/spacer.gif">
          <a:extLst>
            <a:ext uri="{FF2B5EF4-FFF2-40B4-BE49-F238E27FC236}">
              <a16:creationId xmlns:a16="http://schemas.microsoft.com/office/drawing/2014/main" id="{0C5924D5-2E5B-46F3-9386-6622BBE35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5" name="Picture 3414" descr="http://www.esourcecanada.com/images/spacer.gif">
          <a:extLst>
            <a:ext uri="{FF2B5EF4-FFF2-40B4-BE49-F238E27FC236}">
              <a16:creationId xmlns:a16="http://schemas.microsoft.com/office/drawing/2014/main" id="{926A5F14-E7C3-47FB-B08C-ECC80C295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6" name="Picture 3415" descr="http://www.esourcecanada.com/images/spacer.gif">
          <a:extLst>
            <a:ext uri="{FF2B5EF4-FFF2-40B4-BE49-F238E27FC236}">
              <a16:creationId xmlns:a16="http://schemas.microsoft.com/office/drawing/2014/main" id="{40D316CA-361A-4257-BF57-0875E40F0C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7" name="Picture 3416" descr="http://www.esourcecanada.com/images/spacer.gif">
          <a:extLst>
            <a:ext uri="{FF2B5EF4-FFF2-40B4-BE49-F238E27FC236}">
              <a16:creationId xmlns:a16="http://schemas.microsoft.com/office/drawing/2014/main" id="{B5E5DD86-19D4-423A-B9B8-03122C02D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8" name="Picture 3417" descr="http://www.esourcecanada.com/images/spacer.gif">
          <a:extLst>
            <a:ext uri="{FF2B5EF4-FFF2-40B4-BE49-F238E27FC236}">
              <a16:creationId xmlns:a16="http://schemas.microsoft.com/office/drawing/2014/main" id="{D4962800-F732-409D-B0BD-8AEE2B1933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9" name="Picture 3418" descr="http://www.esourcecanada.com/images/spacer.gif">
          <a:extLst>
            <a:ext uri="{FF2B5EF4-FFF2-40B4-BE49-F238E27FC236}">
              <a16:creationId xmlns:a16="http://schemas.microsoft.com/office/drawing/2014/main" id="{02CA18F9-2E79-4A5F-B99C-9E23B0574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0" name="Picture 3419" descr="http://www.esourcecanada.com/images/spacer.gif">
          <a:extLst>
            <a:ext uri="{FF2B5EF4-FFF2-40B4-BE49-F238E27FC236}">
              <a16:creationId xmlns:a16="http://schemas.microsoft.com/office/drawing/2014/main" id="{AFA18C4E-54D8-4356-A04E-DA5733389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1" name="Picture 3420" descr="http://www.esourcecanada.com/images/spacer.gif">
          <a:extLst>
            <a:ext uri="{FF2B5EF4-FFF2-40B4-BE49-F238E27FC236}">
              <a16:creationId xmlns:a16="http://schemas.microsoft.com/office/drawing/2014/main" id="{4FAE84F2-2F5A-4A8C-B3E4-7FBF52B20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2" name="Picture 3421" descr="http://www.esourcecanada.com/images/spacer.gif">
          <a:extLst>
            <a:ext uri="{FF2B5EF4-FFF2-40B4-BE49-F238E27FC236}">
              <a16:creationId xmlns:a16="http://schemas.microsoft.com/office/drawing/2014/main" id="{91EE76B4-9175-4446-B863-470149017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3" name="Picture 3422" descr="http://www.esourcecanada.com/images/spacer.gif">
          <a:extLst>
            <a:ext uri="{FF2B5EF4-FFF2-40B4-BE49-F238E27FC236}">
              <a16:creationId xmlns:a16="http://schemas.microsoft.com/office/drawing/2014/main" id="{95DDAEB8-C7D4-4582-9A9E-CED35D81D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4" name="Picture 3423" descr="http://www.esourcecanada.com/images/spacer.gif">
          <a:extLst>
            <a:ext uri="{FF2B5EF4-FFF2-40B4-BE49-F238E27FC236}">
              <a16:creationId xmlns:a16="http://schemas.microsoft.com/office/drawing/2014/main" id="{28479C6E-E27F-467C-916F-1BBDB1C04B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5" name="Picture 3424" descr="http://www.esourcecanada.com/images/spacer.gif">
          <a:extLst>
            <a:ext uri="{FF2B5EF4-FFF2-40B4-BE49-F238E27FC236}">
              <a16:creationId xmlns:a16="http://schemas.microsoft.com/office/drawing/2014/main" id="{D3722673-B2DA-4483-B999-72EA924825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6" name="Picture 3425" descr="http://www.esourcecanada.com/images/spacer.gif">
          <a:extLst>
            <a:ext uri="{FF2B5EF4-FFF2-40B4-BE49-F238E27FC236}">
              <a16:creationId xmlns:a16="http://schemas.microsoft.com/office/drawing/2014/main" id="{0ED6F0CC-0BDF-4EA6-A4CE-334AABCA7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7" name="Picture 3426" descr="http://www.esourcecanada.com/images/spacer.gif">
          <a:extLst>
            <a:ext uri="{FF2B5EF4-FFF2-40B4-BE49-F238E27FC236}">
              <a16:creationId xmlns:a16="http://schemas.microsoft.com/office/drawing/2014/main" id="{0C59AA1B-4D87-45BC-A57A-81BF83C28A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8" name="Picture 3427" descr="http://www.esourcecanada.com/images/spacer.gif">
          <a:extLst>
            <a:ext uri="{FF2B5EF4-FFF2-40B4-BE49-F238E27FC236}">
              <a16:creationId xmlns:a16="http://schemas.microsoft.com/office/drawing/2014/main" id="{7E2C16DF-7B44-4366-A056-9F551C6603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9" name="Picture 3428" descr="http://www.esourcecanada.com/images/spacer.gif">
          <a:extLst>
            <a:ext uri="{FF2B5EF4-FFF2-40B4-BE49-F238E27FC236}">
              <a16:creationId xmlns:a16="http://schemas.microsoft.com/office/drawing/2014/main" id="{D8C1336E-7B28-4A85-BDEA-B88EDAAE5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0" name="Picture 3429" descr="http://www.esourcecanada.com/images/spacer.gif">
          <a:extLst>
            <a:ext uri="{FF2B5EF4-FFF2-40B4-BE49-F238E27FC236}">
              <a16:creationId xmlns:a16="http://schemas.microsoft.com/office/drawing/2014/main" id="{802B1D1C-D75F-44CD-86B1-281D0B0A64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1" name="Picture 3430" descr="http://www.esourcecanada.com/images/spacer.gif">
          <a:extLst>
            <a:ext uri="{FF2B5EF4-FFF2-40B4-BE49-F238E27FC236}">
              <a16:creationId xmlns:a16="http://schemas.microsoft.com/office/drawing/2014/main" id="{EEBD770E-5040-474B-B75C-FA5696BEC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2" name="Picture 3431" descr="http://www.esourcecanada.com/images/spacer.gif">
          <a:extLst>
            <a:ext uri="{FF2B5EF4-FFF2-40B4-BE49-F238E27FC236}">
              <a16:creationId xmlns:a16="http://schemas.microsoft.com/office/drawing/2014/main" id="{332F07C9-FBAA-4875-991F-77A0E9A932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3" name="Picture 3432" descr="http://www.esourcecanada.com/images/spacer.gif">
          <a:extLst>
            <a:ext uri="{FF2B5EF4-FFF2-40B4-BE49-F238E27FC236}">
              <a16:creationId xmlns:a16="http://schemas.microsoft.com/office/drawing/2014/main" id="{3087F3F7-8A68-4397-B342-005B59A0C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4" name="Picture 3433" descr="http://www.esourcecanada.com/images/spacer.gif">
          <a:extLst>
            <a:ext uri="{FF2B5EF4-FFF2-40B4-BE49-F238E27FC236}">
              <a16:creationId xmlns:a16="http://schemas.microsoft.com/office/drawing/2014/main" id="{E7F97EDB-B2E2-4096-AF32-A3EFD90DB1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5" name="Picture 3434" descr="http://www.esourcecanada.com/images/spacer.gif">
          <a:extLst>
            <a:ext uri="{FF2B5EF4-FFF2-40B4-BE49-F238E27FC236}">
              <a16:creationId xmlns:a16="http://schemas.microsoft.com/office/drawing/2014/main" id="{989D5AA1-3F5C-4F27-874F-C9AB6EF543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6" name="Picture 3435" descr="http://www.esourcecanada.com/images/spacer.gif">
          <a:extLst>
            <a:ext uri="{FF2B5EF4-FFF2-40B4-BE49-F238E27FC236}">
              <a16:creationId xmlns:a16="http://schemas.microsoft.com/office/drawing/2014/main" id="{9505C35D-96A2-4E28-82C0-98EE3D7F1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7" name="Picture 3436" descr="http://www.esourcecanada.com/images/spacer.gif">
          <a:extLst>
            <a:ext uri="{FF2B5EF4-FFF2-40B4-BE49-F238E27FC236}">
              <a16:creationId xmlns:a16="http://schemas.microsoft.com/office/drawing/2014/main" id="{D71700C8-14C9-4005-8114-C2C140CA18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8" name="Picture 3437" descr="http://www.esourcecanada.com/images/spacer.gif">
          <a:extLst>
            <a:ext uri="{FF2B5EF4-FFF2-40B4-BE49-F238E27FC236}">
              <a16:creationId xmlns:a16="http://schemas.microsoft.com/office/drawing/2014/main" id="{8D4C9103-430B-4AB8-9694-1414D1C13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9" name="Picture 3438" descr="http://www.esourcecanada.com/images/spacer.gif">
          <a:extLst>
            <a:ext uri="{FF2B5EF4-FFF2-40B4-BE49-F238E27FC236}">
              <a16:creationId xmlns:a16="http://schemas.microsoft.com/office/drawing/2014/main" id="{F812BAA1-6E6A-4774-8C45-FBAB13ED4E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40" name="Picture 3439" descr="http://www.esourcecanada.com/images/spacer.gif">
          <a:extLst>
            <a:ext uri="{FF2B5EF4-FFF2-40B4-BE49-F238E27FC236}">
              <a16:creationId xmlns:a16="http://schemas.microsoft.com/office/drawing/2014/main" id="{35C5DED2-A0DF-4249-9A24-6ACB99960F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41" name="Picture 3440" descr="http://www.esourcecanada.com/images/spacer.gif">
          <a:extLst>
            <a:ext uri="{FF2B5EF4-FFF2-40B4-BE49-F238E27FC236}">
              <a16:creationId xmlns:a16="http://schemas.microsoft.com/office/drawing/2014/main" id="{A457CEA1-3730-42E3-8263-29A7C88800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442" name="Picture 3441" descr="http://www.esourcecanada.com/images/spacer.gif">
          <a:extLst>
            <a:ext uri="{FF2B5EF4-FFF2-40B4-BE49-F238E27FC236}">
              <a16:creationId xmlns:a16="http://schemas.microsoft.com/office/drawing/2014/main" id="{E8AE8255-CA52-4DC8-ACD2-ECD3209F9B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443" name="Picture 3442" descr="http://www.esourcecanada.com/images/spacer.gif">
          <a:extLst>
            <a:ext uri="{FF2B5EF4-FFF2-40B4-BE49-F238E27FC236}">
              <a16:creationId xmlns:a16="http://schemas.microsoft.com/office/drawing/2014/main" id="{00DB41C4-F4B2-4883-B93C-8E252F698A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3444" name="Picture 3443" descr="http://www.esourcecanada.com/images/spacer.gif">
          <a:extLst>
            <a:ext uri="{FF2B5EF4-FFF2-40B4-BE49-F238E27FC236}">
              <a16:creationId xmlns:a16="http://schemas.microsoft.com/office/drawing/2014/main" id="{CE00CF91-9BF5-4029-A61C-C9807386D9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445" name="Picture 3444" descr="http://www.esourcecanada.com/images/spacer.gif">
          <a:extLst>
            <a:ext uri="{FF2B5EF4-FFF2-40B4-BE49-F238E27FC236}">
              <a16:creationId xmlns:a16="http://schemas.microsoft.com/office/drawing/2014/main" id="{2CD0BDDC-BDF4-4E9C-BF63-F1645D409E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3446" name="Picture 3445" descr="http://www.esourcecanada.com/images/spacer.gif">
          <a:extLst>
            <a:ext uri="{FF2B5EF4-FFF2-40B4-BE49-F238E27FC236}">
              <a16:creationId xmlns:a16="http://schemas.microsoft.com/office/drawing/2014/main" id="{6990433F-8D04-45FE-8A42-6E114DBBE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447" name="Picture 3446" descr="http://www.esourcecanada.com/images/spacer.gif">
          <a:extLst>
            <a:ext uri="{FF2B5EF4-FFF2-40B4-BE49-F238E27FC236}">
              <a16:creationId xmlns:a16="http://schemas.microsoft.com/office/drawing/2014/main" id="{E6F1B85D-C4EB-4AEF-8FCA-E9F83DDC8F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448" name="Picture 3447" descr="http://www.esourcecanada.com/images/spacer.gif">
          <a:extLst>
            <a:ext uri="{FF2B5EF4-FFF2-40B4-BE49-F238E27FC236}">
              <a16:creationId xmlns:a16="http://schemas.microsoft.com/office/drawing/2014/main" id="{950B2EEC-7A7B-4D5F-ABC4-3951889BCF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3449" name="Picture 3448" descr="http://www.esourcecanada.com/images/spacer.gif">
          <a:extLst>
            <a:ext uri="{FF2B5EF4-FFF2-40B4-BE49-F238E27FC236}">
              <a16:creationId xmlns:a16="http://schemas.microsoft.com/office/drawing/2014/main" id="{0792DB6D-F91A-4497-B3CD-6D6D773BC0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450" name="Picture 3449" descr="http://www.esourcecanada.com/images/spacer.gif">
          <a:extLst>
            <a:ext uri="{FF2B5EF4-FFF2-40B4-BE49-F238E27FC236}">
              <a16:creationId xmlns:a16="http://schemas.microsoft.com/office/drawing/2014/main" id="{8C003A53-5DC7-472B-827C-A03B58632C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3451" name="Picture 3450" descr="http://www.esourcecanada.com/images/spacer.gif">
          <a:extLst>
            <a:ext uri="{FF2B5EF4-FFF2-40B4-BE49-F238E27FC236}">
              <a16:creationId xmlns:a16="http://schemas.microsoft.com/office/drawing/2014/main" id="{6D9B588C-8238-4267-B47C-1F4A5597EF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3452" name="Picture 3451" descr="http://www.esourcecanada.com/images/spacer.gif">
          <a:extLst>
            <a:ext uri="{FF2B5EF4-FFF2-40B4-BE49-F238E27FC236}">
              <a16:creationId xmlns:a16="http://schemas.microsoft.com/office/drawing/2014/main" id="{E598EDE1-51E8-406E-85D4-1D03E5528D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53" name="Picture 3452" descr="http://www.esourcecanada.com/images/spacer.gif">
          <a:extLst>
            <a:ext uri="{FF2B5EF4-FFF2-40B4-BE49-F238E27FC236}">
              <a16:creationId xmlns:a16="http://schemas.microsoft.com/office/drawing/2014/main" id="{93425B1B-8CB3-4F9D-87F9-461B9344DE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3454" name="Picture 3453" descr="http://www.esourcecanada.com/images/spacer.gif">
          <a:extLst>
            <a:ext uri="{FF2B5EF4-FFF2-40B4-BE49-F238E27FC236}">
              <a16:creationId xmlns:a16="http://schemas.microsoft.com/office/drawing/2014/main" id="{6D1677B2-C801-41DD-8DA7-F0C65328F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55" name="Picture 3454" descr="http://www.esourcecanada.com/images/spacer.gif">
          <a:extLst>
            <a:ext uri="{FF2B5EF4-FFF2-40B4-BE49-F238E27FC236}">
              <a16:creationId xmlns:a16="http://schemas.microsoft.com/office/drawing/2014/main" id="{BC683F19-C999-46AD-B462-B85DE32B31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56" name="Picture 3455" descr="http://www.esourcecanada.com/images/spacer.gif">
          <a:extLst>
            <a:ext uri="{FF2B5EF4-FFF2-40B4-BE49-F238E27FC236}">
              <a16:creationId xmlns:a16="http://schemas.microsoft.com/office/drawing/2014/main" id="{0A52253F-0222-4591-B5A2-E93E2A6A08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57" name="Picture 3456" descr="http://www.esourcecanada.com/images/spacer.gif">
          <a:extLst>
            <a:ext uri="{FF2B5EF4-FFF2-40B4-BE49-F238E27FC236}">
              <a16:creationId xmlns:a16="http://schemas.microsoft.com/office/drawing/2014/main" id="{32B171E2-4BD5-4E63-B48C-F698529375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58" name="Picture 3457" descr="http://www.esourcecanada.com/images/spacer.gif">
          <a:extLst>
            <a:ext uri="{FF2B5EF4-FFF2-40B4-BE49-F238E27FC236}">
              <a16:creationId xmlns:a16="http://schemas.microsoft.com/office/drawing/2014/main" id="{4E3B54F4-7CC5-4C99-9FC8-F34B63906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59" name="Picture 3458" descr="http://www.esourcecanada.com/images/spacer.gif">
          <a:extLst>
            <a:ext uri="{FF2B5EF4-FFF2-40B4-BE49-F238E27FC236}">
              <a16:creationId xmlns:a16="http://schemas.microsoft.com/office/drawing/2014/main" id="{B23819BF-8F15-4C09-B80B-11D73533DA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0" name="Picture 3459" descr="http://www.esourcecanada.com/images/spacer.gif">
          <a:extLst>
            <a:ext uri="{FF2B5EF4-FFF2-40B4-BE49-F238E27FC236}">
              <a16:creationId xmlns:a16="http://schemas.microsoft.com/office/drawing/2014/main" id="{CCE7C937-9D36-4790-939A-D0846B24F8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1" name="Picture 3460" descr="http://www.esourcecanada.com/images/spacer.gif">
          <a:extLst>
            <a:ext uri="{FF2B5EF4-FFF2-40B4-BE49-F238E27FC236}">
              <a16:creationId xmlns:a16="http://schemas.microsoft.com/office/drawing/2014/main" id="{AAC368ED-F420-43E1-8265-10F47B027B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2" name="Picture 3461" descr="http://www.esourcecanada.com/images/spacer.gif">
          <a:extLst>
            <a:ext uri="{FF2B5EF4-FFF2-40B4-BE49-F238E27FC236}">
              <a16:creationId xmlns:a16="http://schemas.microsoft.com/office/drawing/2014/main" id="{22E7410E-F340-45C7-B3F6-AA68D1055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3" name="Picture 3462" descr="http://www.esourcecanada.com/images/spacer.gif">
          <a:extLst>
            <a:ext uri="{FF2B5EF4-FFF2-40B4-BE49-F238E27FC236}">
              <a16:creationId xmlns:a16="http://schemas.microsoft.com/office/drawing/2014/main" id="{13E193BE-2F5C-4B25-B3BA-5870D218D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4" name="Picture 3463" descr="http://www.esourcecanada.com/images/spacer.gif">
          <a:extLst>
            <a:ext uri="{FF2B5EF4-FFF2-40B4-BE49-F238E27FC236}">
              <a16:creationId xmlns:a16="http://schemas.microsoft.com/office/drawing/2014/main" id="{5EDA2D8D-0474-4C69-ADE6-F3A6235705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5" name="Picture 3464" descr="http://www.esourcecanada.com/images/spacer.gif">
          <a:extLst>
            <a:ext uri="{FF2B5EF4-FFF2-40B4-BE49-F238E27FC236}">
              <a16:creationId xmlns:a16="http://schemas.microsoft.com/office/drawing/2014/main" id="{5F26BFA3-B95E-4D10-AE90-B47337313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6" name="Picture 3465" descr="http://www.esourcecanada.com/images/spacer.gif">
          <a:extLst>
            <a:ext uri="{FF2B5EF4-FFF2-40B4-BE49-F238E27FC236}">
              <a16:creationId xmlns:a16="http://schemas.microsoft.com/office/drawing/2014/main" id="{06918577-3C8F-4292-B180-E5B058AF0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7" name="Picture 3466" descr="http://www.esourcecanada.com/images/spacer.gif">
          <a:extLst>
            <a:ext uri="{FF2B5EF4-FFF2-40B4-BE49-F238E27FC236}">
              <a16:creationId xmlns:a16="http://schemas.microsoft.com/office/drawing/2014/main" id="{A8FF70E9-F4E3-4565-B54C-6E0212B58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8" name="Picture 3467" descr="http://www.esourcecanada.com/images/spacer.gif">
          <a:extLst>
            <a:ext uri="{FF2B5EF4-FFF2-40B4-BE49-F238E27FC236}">
              <a16:creationId xmlns:a16="http://schemas.microsoft.com/office/drawing/2014/main" id="{1C19FC1B-0C9E-4FB6-9D5E-8D702C745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9" name="Picture 3468" descr="http://www.esourcecanada.com/images/spacer.gif">
          <a:extLst>
            <a:ext uri="{FF2B5EF4-FFF2-40B4-BE49-F238E27FC236}">
              <a16:creationId xmlns:a16="http://schemas.microsoft.com/office/drawing/2014/main" id="{DA44CFE4-B1F6-4264-89FC-E7A007812B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0" name="Picture 3469" descr="http://www.esourcecanada.com/images/spacer.gif">
          <a:extLst>
            <a:ext uri="{FF2B5EF4-FFF2-40B4-BE49-F238E27FC236}">
              <a16:creationId xmlns:a16="http://schemas.microsoft.com/office/drawing/2014/main" id="{8B1588DE-9529-4C00-B00A-3E2029A855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1" name="Picture 3470" descr="http://www.esourcecanada.com/images/spacer.gif">
          <a:extLst>
            <a:ext uri="{FF2B5EF4-FFF2-40B4-BE49-F238E27FC236}">
              <a16:creationId xmlns:a16="http://schemas.microsoft.com/office/drawing/2014/main" id="{67CD7E6A-6E84-4930-B361-9EF1499CAA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2" name="Picture 3471" descr="http://www.esourcecanada.com/images/spacer.gif">
          <a:extLst>
            <a:ext uri="{FF2B5EF4-FFF2-40B4-BE49-F238E27FC236}">
              <a16:creationId xmlns:a16="http://schemas.microsoft.com/office/drawing/2014/main" id="{F4410227-EA52-48BA-A9E8-51A910EC7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3" name="Picture 3472" descr="http://www.esourcecanada.com/images/spacer.gif">
          <a:extLst>
            <a:ext uri="{FF2B5EF4-FFF2-40B4-BE49-F238E27FC236}">
              <a16:creationId xmlns:a16="http://schemas.microsoft.com/office/drawing/2014/main" id="{9C05A7C3-5FF2-4249-B024-DC9B58874A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4" name="Picture 3473" descr="http://www.esourcecanada.com/images/spacer.gif">
          <a:extLst>
            <a:ext uri="{FF2B5EF4-FFF2-40B4-BE49-F238E27FC236}">
              <a16:creationId xmlns:a16="http://schemas.microsoft.com/office/drawing/2014/main" id="{90DC1BBB-8118-4219-BABC-3B2380C88F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5" name="Picture 3474" descr="http://www.esourcecanada.com/images/spacer.gif">
          <a:extLst>
            <a:ext uri="{FF2B5EF4-FFF2-40B4-BE49-F238E27FC236}">
              <a16:creationId xmlns:a16="http://schemas.microsoft.com/office/drawing/2014/main" id="{653DF80E-816C-4869-A41E-9A60B2EF7D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6" name="Picture 3475" descr="http://www.esourcecanada.com/images/spacer.gif">
          <a:extLst>
            <a:ext uri="{FF2B5EF4-FFF2-40B4-BE49-F238E27FC236}">
              <a16:creationId xmlns:a16="http://schemas.microsoft.com/office/drawing/2014/main" id="{853017AE-A05F-4C8A-AC23-E04592245B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7" name="Picture 3476" descr="http://www.esourcecanada.com/images/spacer.gif">
          <a:extLst>
            <a:ext uri="{FF2B5EF4-FFF2-40B4-BE49-F238E27FC236}">
              <a16:creationId xmlns:a16="http://schemas.microsoft.com/office/drawing/2014/main" id="{F63CB204-FD1A-44B5-BE91-BC259A7FF6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8" name="Picture 3477" descr="http://www.esourcecanada.com/images/spacer.gif">
          <a:extLst>
            <a:ext uri="{FF2B5EF4-FFF2-40B4-BE49-F238E27FC236}">
              <a16:creationId xmlns:a16="http://schemas.microsoft.com/office/drawing/2014/main" id="{EF9F9410-2E61-42DE-B2C5-7544BF256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9" name="Picture 3478" descr="http://www.esourcecanada.com/images/spacer.gif">
          <a:extLst>
            <a:ext uri="{FF2B5EF4-FFF2-40B4-BE49-F238E27FC236}">
              <a16:creationId xmlns:a16="http://schemas.microsoft.com/office/drawing/2014/main" id="{DF51A1ED-2751-4F1B-AB03-896B44ACCB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0" name="Picture 3479" descr="http://www.esourcecanada.com/images/spacer.gif">
          <a:extLst>
            <a:ext uri="{FF2B5EF4-FFF2-40B4-BE49-F238E27FC236}">
              <a16:creationId xmlns:a16="http://schemas.microsoft.com/office/drawing/2014/main" id="{3FD82773-6DA3-4B86-A703-FCDB1912E5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1" name="Picture 3480" descr="http://www.esourcecanada.com/images/spacer.gif">
          <a:extLst>
            <a:ext uri="{FF2B5EF4-FFF2-40B4-BE49-F238E27FC236}">
              <a16:creationId xmlns:a16="http://schemas.microsoft.com/office/drawing/2014/main" id="{F827FB62-AB1B-45F9-B7D8-454A1B036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2" name="Picture 3481" descr="http://www.esourcecanada.com/images/spacer.gif">
          <a:extLst>
            <a:ext uri="{FF2B5EF4-FFF2-40B4-BE49-F238E27FC236}">
              <a16:creationId xmlns:a16="http://schemas.microsoft.com/office/drawing/2014/main" id="{A921CD9C-E63D-43B0-B1E8-6ED3B96987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3" name="Picture 3482" descr="http://www.esourcecanada.com/images/spacer.gif">
          <a:extLst>
            <a:ext uri="{FF2B5EF4-FFF2-40B4-BE49-F238E27FC236}">
              <a16:creationId xmlns:a16="http://schemas.microsoft.com/office/drawing/2014/main" id="{566C3D95-FFB0-4D71-A4E4-157850E52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4" name="Picture 3483" descr="http://www.esourcecanada.com/images/spacer.gif">
          <a:extLst>
            <a:ext uri="{FF2B5EF4-FFF2-40B4-BE49-F238E27FC236}">
              <a16:creationId xmlns:a16="http://schemas.microsoft.com/office/drawing/2014/main" id="{2D16283E-7247-420C-B1E9-F02B0C365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5" name="Picture 3484" descr="http://www.esourcecanada.com/images/spacer.gif">
          <a:extLst>
            <a:ext uri="{FF2B5EF4-FFF2-40B4-BE49-F238E27FC236}">
              <a16:creationId xmlns:a16="http://schemas.microsoft.com/office/drawing/2014/main" id="{188AD15F-00C0-4EBE-A7C9-728C3DDD4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6" name="Picture 3485" descr="http://www.esourcecanada.com/images/spacer.gif">
          <a:extLst>
            <a:ext uri="{FF2B5EF4-FFF2-40B4-BE49-F238E27FC236}">
              <a16:creationId xmlns:a16="http://schemas.microsoft.com/office/drawing/2014/main" id="{7F6FA35C-5D1A-46B7-BAB4-5361C998A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7" name="Picture 3486" descr="http://www.esourcecanada.com/images/spacer.gif">
          <a:extLst>
            <a:ext uri="{FF2B5EF4-FFF2-40B4-BE49-F238E27FC236}">
              <a16:creationId xmlns:a16="http://schemas.microsoft.com/office/drawing/2014/main" id="{57363015-BCEC-4945-BF81-791464C69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8" name="Picture 3487" descr="http://www.esourcecanada.com/images/spacer.gif">
          <a:extLst>
            <a:ext uri="{FF2B5EF4-FFF2-40B4-BE49-F238E27FC236}">
              <a16:creationId xmlns:a16="http://schemas.microsoft.com/office/drawing/2014/main" id="{AD2BB157-D459-41A6-81B5-B2A8CAC679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9" name="Picture 3488" descr="http://www.esourcecanada.com/images/spacer.gif">
          <a:extLst>
            <a:ext uri="{FF2B5EF4-FFF2-40B4-BE49-F238E27FC236}">
              <a16:creationId xmlns:a16="http://schemas.microsoft.com/office/drawing/2014/main" id="{C7E7AB41-42B6-44E0-B80D-7C5B543A5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90" name="Picture 3489" descr="http://www.esourcecanada.com/images/spacer.gif">
          <a:extLst>
            <a:ext uri="{FF2B5EF4-FFF2-40B4-BE49-F238E27FC236}">
              <a16:creationId xmlns:a16="http://schemas.microsoft.com/office/drawing/2014/main" id="{AD1E5EBB-1707-4C89-875F-159A3F4DD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91" name="Picture 3490" descr="http://www.esourcecanada.com/images/spacer.gif">
          <a:extLst>
            <a:ext uri="{FF2B5EF4-FFF2-40B4-BE49-F238E27FC236}">
              <a16:creationId xmlns:a16="http://schemas.microsoft.com/office/drawing/2014/main" id="{AAF4F5D3-8BDE-4210-BE79-80DB6317A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92" name="Picture 3491" descr="http://www.esourcecanada.com/images/spacer.gif">
          <a:extLst>
            <a:ext uri="{FF2B5EF4-FFF2-40B4-BE49-F238E27FC236}">
              <a16:creationId xmlns:a16="http://schemas.microsoft.com/office/drawing/2014/main" id="{F996A7A7-711E-41EF-8A8D-FD3144AEC7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93" name="Picture 3492" descr="http://www.esourcecanada.com/images/spacer.gif">
          <a:extLst>
            <a:ext uri="{FF2B5EF4-FFF2-40B4-BE49-F238E27FC236}">
              <a16:creationId xmlns:a16="http://schemas.microsoft.com/office/drawing/2014/main" id="{FD3C22F3-60B7-404C-A6E0-9649B52E05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94" name="Picture 3493" descr="http://www.esourcecanada.com/images/spacer.gif">
          <a:extLst>
            <a:ext uri="{FF2B5EF4-FFF2-40B4-BE49-F238E27FC236}">
              <a16:creationId xmlns:a16="http://schemas.microsoft.com/office/drawing/2014/main" id="{44A066D4-5C72-44CD-AC21-125FE1C69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95" name="Picture 3494" descr="http://www.esourcecanada.com/images/spacer.gif">
          <a:extLst>
            <a:ext uri="{FF2B5EF4-FFF2-40B4-BE49-F238E27FC236}">
              <a16:creationId xmlns:a16="http://schemas.microsoft.com/office/drawing/2014/main" id="{6E9DCF7A-0E76-4C25-BB6F-18F664C59B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3496" name="Picture 3495" descr="http://www.esourcecanada.com/images/spacer.gif">
          <a:extLst>
            <a:ext uri="{FF2B5EF4-FFF2-40B4-BE49-F238E27FC236}">
              <a16:creationId xmlns:a16="http://schemas.microsoft.com/office/drawing/2014/main" id="{A03D6994-DD17-4AF6-BAE5-89C9D2DA31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3497" name="Picture 3496" descr="http://www.esourcecanada.com/images/spacer.gif">
          <a:extLst>
            <a:ext uri="{FF2B5EF4-FFF2-40B4-BE49-F238E27FC236}">
              <a16:creationId xmlns:a16="http://schemas.microsoft.com/office/drawing/2014/main" id="{F9B47A2F-4126-4D63-B60B-298D504285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3498" name="Picture 3497" descr="http://www.esourcecanada.com/images/spacer.gif">
          <a:extLst>
            <a:ext uri="{FF2B5EF4-FFF2-40B4-BE49-F238E27FC236}">
              <a16:creationId xmlns:a16="http://schemas.microsoft.com/office/drawing/2014/main" id="{D44E0C6B-C7CD-4914-BE97-A0E7388EAF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3499" name="Picture 3498" descr="http://www.esourcecanada.com/images/spacer.gif">
          <a:extLst>
            <a:ext uri="{FF2B5EF4-FFF2-40B4-BE49-F238E27FC236}">
              <a16:creationId xmlns:a16="http://schemas.microsoft.com/office/drawing/2014/main" id="{8A9D69D0-3EA4-406F-A71B-7E3ECBC76B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3500" name="Picture 3499" descr="http://www.esourcecanada.com/images/spacer.gif">
          <a:extLst>
            <a:ext uri="{FF2B5EF4-FFF2-40B4-BE49-F238E27FC236}">
              <a16:creationId xmlns:a16="http://schemas.microsoft.com/office/drawing/2014/main" id="{AAB26F4B-5A88-427A-ACFA-F3E987CB45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3501" name="Picture 3500" descr="http://www.esourcecanada.com/images/spacer.gif">
          <a:extLst>
            <a:ext uri="{FF2B5EF4-FFF2-40B4-BE49-F238E27FC236}">
              <a16:creationId xmlns:a16="http://schemas.microsoft.com/office/drawing/2014/main" id="{D7824C14-7F03-4D35-84F1-727F8D9DA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3502" name="Picture 3501" descr="http://www.esourcecanada.com/images/spacer.gif">
          <a:extLst>
            <a:ext uri="{FF2B5EF4-FFF2-40B4-BE49-F238E27FC236}">
              <a16:creationId xmlns:a16="http://schemas.microsoft.com/office/drawing/2014/main" id="{F15C7CFC-DB1B-406F-8D0C-8BA99D4EAC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3503" name="Picture 3502" descr="http://www.esourcecanada.com/images/spacer.gif">
          <a:extLst>
            <a:ext uri="{FF2B5EF4-FFF2-40B4-BE49-F238E27FC236}">
              <a16:creationId xmlns:a16="http://schemas.microsoft.com/office/drawing/2014/main" id="{F11283AB-875F-4A54-BBA5-C461D8DE65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3504" name="Picture 3503" descr="http://www.esourcecanada.com/images/spacer.gif">
          <a:extLst>
            <a:ext uri="{FF2B5EF4-FFF2-40B4-BE49-F238E27FC236}">
              <a16:creationId xmlns:a16="http://schemas.microsoft.com/office/drawing/2014/main" id="{E65DF931-FF0E-4F35-88D8-67D1C45011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3505" name="Picture 3504" descr="http://www.esourcecanada.com/images/spacer.gif">
          <a:extLst>
            <a:ext uri="{FF2B5EF4-FFF2-40B4-BE49-F238E27FC236}">
              <a16:creationId xmlns:a16="http://schemas.microsoft.com/office/drawing/2014/main" id="{FF2BAFFB-5994-47F4-825D-70C6231939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3506" name="Picture 3505" descr="http://www.esourcecanada.com/images/spacer.gif">
          <a:extLst>
            <a:ext uri="{FF2B5EF4-FFF2-40B4-BE49-F238E27FC236}">
              <a16:creationId xmlns:a16="http://schemas.microsoft.com/office/drawing/2014/main" id="{525471A0-502C-409F-85F0-D1E572BE8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07" name="Picture 3506" descr="http://www.esourcecanada.com/images/spacer.gif">
          <a:extLst>
            <a:ext uri="{FF2B5EF4-FFF2-40B4-BE49-F238E27FC236}">
              <a16:creationId xmlns:a16="http://schemas.microsoft.com/office/drawing/2014/main" id="{11985302-6C2D-42FA-8209-B1319E548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3508" name="Picture 3507" descr="http://www.esourcecanada.com/images/spacer.gif">
          <a:extLst>
            <a:ext uri="{FF2B5EF4-FFF2-40B4-BE49-F238E27FC236}">
              <a16:creationId xmlns:a16="http://schemas.microsoft.com/office/drawing/2014/main" id="{427044F5-B3C2-4F7E-BABD-0F89071151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09" name="Picture 3508" descr="http://www.esourcecanada.com/images/spacer.gif">
          <a:extLst>
            <a:ext uri="{FF2B5EF4-FFF2-40B4-BE49-F238E27FC236}">
              <a16:creationId xmlns:a16="http://schemas.microsoft.com/office/drawing/2014/main" id="{02C93E8F-09E9-4C77-B293-B7BC43EF3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0" name="Picture 3509" descr="http://www.esourcecanada.com/images/spacer.gif">
          <a:extLst>
            <a:ext uri="{FF2B5EF4-FFF2-40B4-BE49-F238E27FC236}">
              <a16:creationId xmlns:a16="http://schemas.microsoft.com/office/drawing/2014/main" id="{3407E9CF-F7F7-42D8-BCCF-C30AE14E3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1" name="Picture 3510" descr="http://www.esourcecanada.com/images/spacer.gif">
          <a:extLst>
            <a:ext uri="{FF2B5EF4-FFF2-40B4-BE49-F238E27FC236}">
              <a16:creationId xmlns:a16="http://schemas.microsoft.com/office/drawing/2014/main" id="{DACBFA99-B839-46FB-90D9-CAD926F7E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2" name="Picture 3511" descr="http://www.esourcecanada.com/images/spacer.gif">
          <a:extLst>
            <a:ext uri="{FF2B5EF4-FFF2-40B4-BE49-F238E27FC236}">
              <a16:creationId xmlns:a16="http://schemas.microsoft.com/office/drawing/2014/main" id="{E097770B-ABE0-4FA9-8B0C-B0A45C6011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3" name="Picture 3512" descr="http://www.esourcecanada.com/images/spacer.gif">
          <a:extLst>
            <a:ext uri="{FF2B5EF4-FFF2-40B4-BE49-F238E27FC236}">
              <a16:creationId xmlns:a16="http://schemas.microsoft.com/office/drawing/2014/main" id="{075E82CF-937C-46AF-B52C-6781AC71D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4" name="Picture 3513" descr="http://www.esourcecanada.com/images/spacer.gif">
          <a:extLst>
            <a:ext uri="{FF2B5EF4-FFF2-40B4-BE49-F238E27FC236}">
              <a16:creationId xmlns:a16="http://schemas.microsoft.com/office/drawing/2014/main" id="{BE839DE5-B17A-414D-A794-45616127D8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5" name="Picture 3514" descr="http://www.esourcecanada.com/images/spacer.gif">
          <a:extLst>
            <a:ext uri="{FF2B5EF4-FFF2-40B4-BE49-F238E27FC236}">
              <a16:creationId xmlns:a16="http://schemas.microsoft.com/office/drawing/2014/main" id="{3C501E2A-A695-421C-9B9B-8487ADA76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6" name="Picture 3515" descr="http://www.esourcecanada.com/images/spacer.gif">
          <a:extLst>
            <a:ext uri="{FF2B5EF4-FFF2-40B4-BE49-F238E27FC236}">
              <a16:creationId xmlns:a16="http://schemas.microsoft.com/office/drawing/2014/main" id="{026BB404-BD75-4573-9ECF-2E390C7F61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7" name="Picture 3516" descr="http://www.esourcecanada.com/images/spacer.gif">
          <a:extLst>
            <a:ext uri="{FF2B5EF4-FFF2-40B4-BE49-F238E27FC236}">
              <a16:creationId xmlns:a16="http://schemas.microsoft.com/office/drawing/2014/main" id="{1814D750-CE95-4DD0-9D88-C891814EF5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8" name="Picture 3517" descr="http://www.esourcecanada.com/images/spacer.gif">
          <a:extLst>
            <a:ext uri="{FF2B5EF4-FFF2-40B4-BE49-F238E27FC236}">
              <a16:creationId xmlns:a16="http://schemas.microsoft.com/office/drawing/2014/main" id="{D2B37395-7BE2-4BF6-BE18-D38FCBEA88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9" name="Picture 3518" descr="http://www.esourcecanada.com/images/spacer.gif">
          <a:extLst>
            <a:ext uri="{FF2B5EF4-FFF2-40B4-BE49-F238E27FC236}">
              <a16:creationId xmlns:a16="http://schemas.microsoft.com/office/drawing/2014/main" id="{58B3F739-A4EE-455F-ACDC-BF291180E4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0" name="Picture 3519" descr="http://www.esourcecanada.com/images/spacer.gif">
          <a:extLst>
            <a:ext uri="{FF2B5EF4-FFF2-40B4-BE49-F238E27FC236}">
              <a16:creationId xmlns:a16="http://schemas.microsoft.com/office/drawing/2014/main" id="{1EB0F1A5-FB94-4A3B-B5EE-E6DD8A1D1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1" name="Picture 3520" descr="http://www.esourcecanada.com/images/spacer.gif">
          <a:extLst>
            <a:ext uri="{FF2B5EF4-FFF2-40B4-BE49-F238E27FC236}">
              <a16:creationId xmlns:a16="http://schemas.microsoft.com/office/drawing/2014/main" id="{953F5A5B-4768-4E6B-90EA-1ADDACCF10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2" name="Picture 3521" descr="http://www.esourcecanada.com/images/spacer.gif">
          <a:extLst>
            <a:ext uri="{FF2B5EF4-FFF2-40B4-BE49-F238E27FC236}">
              <a16:creationId xmlns:a16="http://schemas.microsoft.com/office/drawing/2014/main" id="{6C23A5A4-AF43-4D3C-997B-609997AFE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3" name="Picture 3522" descr="http://www.esourcecanada.com/images/spacer.gif">
          <a:extLst>
            <a:ext uri="{FF2B5EF4-FFF2-40B4-BE49-F238E27FC236}">
              <a16:creationId xmlns:a16="http://schemas.microsoft.com/office/drawing/2014/main" id="{D131F15A-F542-4D15-B25F-72D8A0B79C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4" name="Picture 3523" descr="http://www.esourcecanada.com/images/spacer.gif">
          <a:extLst>
            <a:ext uri="{FF2B5EF4-FFF2-40B4-BE49-F238E27FC236}">
              <a16:creationId xmlns:a16="http://schemas.microsoft.com/office/drawing/2014/main" id="{3F828576-03AA-4FC3-A408-01936A799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5" name="Picture 3524" descr="http://www.esourcecanada.com/images/spacer.gif">
          <a:extLst>
            <a:ext uri="{FF2B5EF4-FFF2-40B4-BE49-F238E27FC236}">
              <a16:creationId xmlns:a16="http://schemas.microsoft.com/office/drawing/2014/main" id="{929AEC7D-FC7E-4463-94C8-F5D15600A4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6" name="Picture 3525" descr="http://www.esourcecanada.com/images/spacer.gif">
          <a:extLst>
            <a:ext uri="{FF2B5EF4-FFF2-40B4-BE49-F238E27FC236}">
              <a16:creationId xmlns:a16="http://schemas.microsoft.com/office/drawing/2014/main" id="{D6558359-CE8B-4720-BE96-B615259EB1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7" name="Picture 3526" descr="http://www.esourcecanada.com/images/spacer.gif">
          <a:extLst>
            <a:ext uri="{FF2B5EF4-FFF2-40B4-BE49-F238E27FC236}">
              <a16:creationId xmlns:a16="http://schemas.microsoft.com/office/drawing/2014/main" id="{A14B5501-1593-4D59-9ABB-B7F7278FEC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8" name="Picture 3527" descr="http://www.esourcecanada.com/images/spacer.gif">
          <a:extLst>
            <a:ext uri="{FF2B5EF4-FFF2-40B4-BE49-F238E27FC236}">
              <a16:creationId xmlns:a16="http://schemas.microsoft.com/office/drawing/2014/main" id="{B318E947-A5CF-478F-A7B4-248B6B8E1B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9" name="Picture 3528" descr="http://www.esourcecanada.com/images/spacer.gif">
          <a:extLst>
            <a:ext uri="{FF2B5EF4-FFF2-40B4-BE49-F238E27FC236}">
              <a16:creationId xmlns:a16="http://schemas.microsoft.com/office/drawing/2014/main" id="{B8219593-B08A-420E-99F8-C40CB8FFDA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0" name="Picture 3529" descr="http://www.esourcecanada.com/images/spacer.gif">
          <a:extLst>
            <a:ext uri="{FF2B5EF4-FFF2-40B4-BE49-F238E27FC236}">
              <a16:creationId xmlns:a16="http://schemas.microsoft.com/office/drawing/2014/main" id="{F70AA3CA-E4C2-42B9-A924-3AF63FB81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1" name="Picture 3530" descr="http://www.esourcecanada.com/images/spacer.gif">
          <a:extLst>
            <a:ext uri="{FF2B5EF4-FFF2-40B4-BE49-F238E27FC236}">
              <a16:creationId xmlns:a16="http://schemas.microsoft.com/office/drawing/2014/main" id="{6C465751-2550-44CA-BC3F-0B57C2B298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2" name="Picture 3531" descr="http://www.esourcecanada.com/images/spacer.gif">
          <a:extLst>
            <a:ext uri="{FF2B5EF4-FFF2-40B4-BE49-F238E27FC236}">
              <a16:creationId xmlns:a16="http://schemas.microsoft.com/office/drawing/2014/main" id="{921DAD26-553E-408E-8E54-183897DC6D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3" name="Picture 3532" descr="http://www.esourcecanada.com/images/spacer.gif">
          <a:extLst>
            <a:ext uri="{FF2B5EF4-FFF2-40B4-BE49-F238E27FC236}">
              <a16:creationId xmlns:a16="http://schemas.microsoft.com/office/drawing/2014/main" id="{11A27C83-FB70-41A8-BFB3-22A748A53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4" name="Picture 3533" descr="http://www.esourcecanada.com/images/spacer.gif">
          <a:extLst>
            <a:ext uri="{FF2B5EF4-FFF2-40B4-BE49-F238E27FC236}">
              <a16:creationId xmlns:a16="http://schemas.microsoft.com/office/drawing/2014/main" id="{CE5B311D-4B0D-43E8-82E2-8B7275D6E1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5" name="Picture 3534" descr="http://www.esourcecanada.com/images/spacer.gif">
          <a:extLst>
            <a:ext uri="{FF2B5EF4-FFF2-40B4-BE49-F238E27FC236}">
              <a16:creationId xmlns:a16="http://schemas.microsoft.com/office/drawing/2014/main" id="{F4E494F7-CAB1-40FF-B104-D6CF287FE4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6" name="Picture 3535" descr="http://www.esourcecanada.com/images/spacer.gif">
          <a:extLst>
            <a:ext uri="{FF2B5EF4-FFF2-40B4-BE49-F238E27FC236}">
              <a16:creationId xmlns:a16="http://schemas.microsoft.com/office/drawing/2014/main" id="{193F3F5D-2EC9-4D4C-AD84-FC355B4CB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7" name="Picture 3536" descr="http://www.esourcecanada.com/images/spacer.gif">
          <a:extLst>
            <a:ext uri="{FF2B5EF4-FFF2-40B4-BE49-F238E27FC236}">
              <a16:creationId xmlns:a16="http://schemas.microsoft.com/office/drawing/2014/main" id="{0E13A27A-CD80-49A7-81D7-D92041DD21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8" name="Picture 3537" descr="http://www.esourcecanada.com/images/spacer.gif">
          <a:extLst>
            <a:ext uri="{FF2B5EF4-FFF2-40B4-BE49-F238E27FC236}">
              <a16:creationId xmlns:a16="http://schemas.microsoft.com/office/drawing/2014/main" id="{3E40EB01-8A85-46B2-83CF-3E29327AA6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9" name="Picture 3538" descr="http://www.esourcecanada.com/images/spacer.gif">
          <a:extLst>
            <a:ext uri="{FF2B5EF4-FFF2-40B4-BE49-F238E27FC236}">
              <a16:creationId xmlns:a16="http://schemas.microsoft.com/office/drawing/2014/main" id="{BE7D978B-6E93-49AF-9595-47F9ECB8B8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0" name="Picture 3539" descr="http://www.esourcecanada.com/images/spacer.gif">
          <a:extLst>
            <a:ext uri="{FF2B5EF4-FFF2-40B4-BE49-F238E27FC236}">
              <a16:creationId xmlns:a16="http://schemas.microsoft.com/office/drawing/2014/main" id="{BD764BA5-6CB7-4EEF-89AE-AFFA9976BB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1" name="Picture 3540" descr="http://www.esourcecanada.com/images/spacer.gif">
          <a:extLst>
            <a:ext uri="{FF2B5EF4-FFF2-40B4-BE49-F238E27FC236}">
              <a16:creationId xmlns:a16="http://schemas.microsoft.com/office/drawing/2014/main" id="{F16E7859-67CB-439A-B7A8-BFF015245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2" name="Picture 3541" descr="http://www.esourcecanada.com/images/spacer.gif">
          <a:extLst>
            <a:ext uri="{FF2B5EF4-FFF2-40B4-BE49-F238E27FC236}">
              <a16:creationId xmlns:a16="http://schemas.microsoft.com/office/drawing/2014/main" id="{71D1CB26-7F4C-4AAB-AF43-3A892BFA8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3" name="Picture 3542" descr="http://www.esourcecanada.com/images/spacer.gif">
          <a:extLst>
            <a:ext uri="{FF2B5EF4-FFF2-40B4-BE49-F238E27FC236}">
              <a16:creationId xmlns:a16="http://schemas.microsoft.com/office/drawing/2014/main" id="{974C6936-ACE8-4301-9964-B10F1EBCB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4" name="Picture 3543" descr="http://www.esourcecanada.com/images/spacer.gif">
          <a:extLst>
            <a:ext uri="{FF2B5EF4-FFF2-40B4-BE49-F238E27FC236}">
              <a16:creationId xmlns:a16="http://schemas.microsoft.com/office/drawing/2014/main" id="{E8A76443-CCFE-4746-A769-F9C550416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5" name="Picture 3544" descr="http://www.esourcecanada.com/images/spacer.gif">
          <a:extLst>
            <a:ext uri="{FF2B5EF4-FFF2-40B4-BE49-F238E27FC236}">
              <a16:creationId xmlns:a16="http://schemas.microsoft.com/office/drawing/2014/main" id="{117C2824-4837-4169-8C4A-AE28F6430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6" name="Picture 3545" descr="http://www.esourcecanada.com/images/spacer.gif">
          <a:extLst>
            <a:ext uri="{FF2B5EF4-FFF2-40B4-BE49-F238E27FC236}">
              <a16:creationId xmlns:a16="http://schemas.microsoft.com/office/drawing/2014/main" id="{DA4299E3-F260-4C5E-B1C8-02AEB6A0E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7" name="Picture 3546" descr="http://www.esourcecanada.com/images/spacer.gif">
          <a:extLst>
            <a:ext uri="{FF2B5EF4-FFF2-40B4-BE49-F238E27FC236}">
              <a16:creationId xmlns:a16="http://schemas.microsoft.com/office/drawing/2014/main" id="{C947BAE5-8A64-4959-825C-F1163C903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8" name="Picture 3547" descr="http://www.esourcecanada.com/images/spacer.gif">
          <a:extLst>
            <a:ext uri="{FF2B5EF4-FFF2-40B4-BE49-F238E27FC236}">
              <a16:creationId xmlns:a16="http://schemas.microsoft.com/office/drawing/2014/main" id="{000A887D-F26A-4289-BC78-B92774A1B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9" name="Picture 3548" descr="http://www.esourcecanada.com/images/spacer.gif">
          <a:extLst>
            <a:ext uri="{FF2B5EF4-FFF2-40B4-BE49-F238E27FC236}">
              <a16:creationId xmlns:a16="http://schemas.microsoft.com/office/drawing/2014/main" id="{169FAD58-FB51-4EF1-9861-92BE397BEB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3550" name="Picture 3549" descr="http://www.esourcecanada.com/images/spacer.gif">
          <a:extLst>
            <a:ext uri="{FF2B5EF4-FFF2-40B4-BE49-F238E27FC236}">
              <a16:creationId xmlns:a16="http://schemas.microsoft.com/office/drawing/2014/main" id="{212D22B6-0FFD-4D22-8849-C417E999B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3551" name="Picture 3550" descr="http://www.esourcecanada.com/images/spacer.gif">
          <a:extLst>
            <a:ext uri="{FF2B5EF4-FFF2-40B4-BE49-F238E27FC236}">
              <a16:creationId xmlns:a16="http://schemas.microsoft.com/office/drawing/2014/main" id="{1D3B4289-0406-4A1E-9709-F61196B66E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3552" name="Picture 3551" descr="http://www.esourcecanada.com/images/spacer.gif">
          <a:extLst>
            <a:ext uri="{FF2B5EF4-FFF2-40B4-BE49-F238E27FC236}">
              <a16:creationId xmlns:a16="http://schemas.microsoft.com/office/drawing/2014/main" id="{9E6111AB-97D5-48A2-A6B2-2E0CE3A4D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3553" name="Picture 3552" descr="http://www.esourcecanada.com/images/spacer.gif">
          <a:extLst>
            <a:ext uri="{FF2B5EF4-FFF2-40B4-BE49-F238E27FC236}">
              <a16:creationId xmlns:a16="http://schemas.microsoft.com/office/drawing/2014/main" id="{08A419C9-AE79-494A-BCFE-C085B4EF9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3554" name="Picture 3553" descr="http://www.esourcecanada.com/images/spacer.gif">
          <a:extLst>
            <a:ext uri="{FF2B5EF4-FFF2-40B4-BE49-F238E27FC236}">
              <a16:creationId xmlns:a16="http://schemas.microsoft.com/office/drawing/2014/main" id="{30D6621F-FA8B-47FB-A3C0-C7691BCE70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3555" name="Picture 3554" descr="http://www.esourcecanada.com/images/spacer.gif">
          <a:extLst>
            <a:ext uri="{FF2B5EF4-FFF2-40B4-BE49-F238E27FC236}">
              <a16:creationId xmlns:a16="http://schemas.microsoft.com/office/drawing/2014/main" id="{DEB33881-B579-4FFC-862D-FFE9F60029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3556" name="Picture 3555" descr="http://www.esourcecanada.com/images/spacer.gif">
          <a:extLst>
            <a:ext uri="{FF2B5EF4-FFF2-40B4-BE49-F238E27FC236}">
              <a16:creationId xmlns:a16="http://schemas.microsoft.com/office/drawing/2014/main" id="{255320AA-A4A6-4DEE-B340-E25E819169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164</xdr:row>
      <xdr:rowOff>0</xdr:rowOff>
    </xdr:from>
    <xdr:ext cx="57150" cy="57150"/>
    <xdr:pic>
      <xdr:nvPicPr>
        <xdr:cNvPr id="3557" name="Picture 3556" descr="http://www.esourcecanada.com/images/spacer.gif">
          <a:extLst>
            <a:ext uri="{FF2B5EF4-FFF2-40B4-BE49-F238E27FC236}">
              <a16:creationId xmlns:a16="http://schemas.microsoft.com/office/drawing/2014/main" id="{D53400E7-9A18-4819-9988-2F00FBEF1B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3558" name="Picture 3557" descr="http://www.esourcecanada.com/images/spacer.gif">
          <a:extLst>
            <a:ext uri="{FF2B5EF4-FFF2-40B4-BE49-F238E27FC236}">
              <a16:creationId xmlns:a16="http://schemas.microsoft.com/office/drawing/2014/main" id="{9E29E73E-6426-4125-A027-42A0AEE98C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164</xdr:row>
      <xdr:rowOff>0</xdr:rowOff>
    </xdr:from>
    <xdr:ext cx="57150" cy="57150"/>
    <xdr:pic>
      <xdr:nvPicPr>
        <xdr:cNvPr id="3559" name="Picture 3558" descr="http://www.esourcecanada.com/images/spacer.gif">
          <a:extLst>
            <a:ext uri="{FF2B5EF4-FFF2-40B4-BE49-F238E27FC236}">
              <a16:creationId xmlns:a16="http://schemas.microsoft.com/office/drawing/2014/main" id="{0E83E7D8-B219-4136-A8E1-442939DCBC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0" name="Picture 3559" descr="http://www.esourcecanada.com/images/spacer.gif">
          <a:extLst>
            <a:ext uri="{FF2B5EF4-FFF2-40B4-BE49-F238E27FC236}">
              <a16:creationId xmlns:a16="http://schemas.microsoft.com/office/drawing/2014/main" id="{0634EAE3-B21C-49A7-B855-8FABD1A57A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1" name="Picture 3560" descr="http://www.esourcecanada.com/images/spacer.gif">
          <a:extLst>
            <a:ext uri="{FF2B5EF4-FFF2-40B4-BE49-F238E27FC236}">
              <a16:creationId xmlns:a16="http://schemas.microsoft.com/office/drawing/2014/main" id="{E8770959-4417-431F-822B-71C40CAD5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2" name="Picture 3561" descr="http://www.esourcecanada.com/images/spacer.gif">
          <a:extLst>
            <a:ext uri="{FF2B5EF4-FFF2-40B4-BE49-F238E27FC236}">
              <a16:creationId xmlns:a16="http://schemas.microsoft.com/office/drawing/2014/main" id="{A12741B4-F521-4AEC-A3C2-89258B5DB4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3" name="Picture 3562" descr="http://www.esourcecanada.com/images/spacer.gif">
          <a:extLst>
            <a:ext uri="{FF2B5EF4-FFF2-40B4-BE49-F238E27FC236}">
              <a16:creationId xmlns:a16="http://schemas.microsoft.com/office/drawing/2014/main" id="{EEAB7772-12E8-4F06-9418-64684F273C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4" name="Picture 3563" descr="http://www.esourcecanada.com/images/spacer.gif">
          <a:extLst>
            <a:ext uri="{FF2B5EF4-FFF2-40B4-BE49-F238E27FC236}">
              <a16:creationId xmlns:a16="http://schemas.microsoft.com/office/drawing/2014/main" id="{FA58733F-2B5A-4F23-91C3-4AC2F1D64D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5" name="Picture 3564" descr="http://www.esourcecanada.com/images/spacer.gif">
          <a:extLst>
            <a:ext uri="{FF2B5EF4-FFF2-40B4-BE49-F238E27FC236}">
              <a16:creationId xmlns:a16="http://schemas.microsoft.com/office/drawing/2014/main" id="{EDAED440-194E-4B9D-B50A-1770A6810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6" name="Picture 3565" descr="http://www.esourcecanada.com/images/spacer.gif">
          <a:extLst>
            <a:ext uri="{FF2B5EF4-FFF2-40B4-BE49-F238E27FC236}">
              <a16:creationId xmlns:a16="http://schemas.microsoft.com/office/drawing/2014/main" id="{05E285C6-CCE3-4B15-B28B-9FC24BE6E2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7" name="Picture 3566" descr="http://www.esourcecanada.com/images/spacer.gif">
          <a:extLst>
            <a:ext uri="{FF2B5EF4-FFF2-40B4-BE49-F238E27FC236}">
              <a16:creationId xmlns:a16="http://schemas.microsoft.com/office/drawing/2014/main" id="{BAA97B83-4193-4AC4-A8A0-2843A715A6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8" name="Picture 3567" descr="http://www.esourcecanada.com/images/spacer.gif">
          <a:extLst>
            <a:ext uri="{FF2B5EF4-FFF2-40B4-BE49-F238E27FC236}">
              <a16:creationId xmlns:a16="http://schemas.microsoft.com/office/drawing/2014/main" id="{6777E97E-9842-4279-B12E-942D195A1D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349</xdr:row>
      <xdr:rowOff>296333</xdr:rowOff>
    </xdr:from>
    <xdr:ext cx="57150" cy="57150"/>
    <xdr:pic>
      <xdr:nvPicPr>
        <xdr:cNvPr id="3569" name="Picture 3568" descr="http://www.esourcecanada.com/images/spacer.gif">
          <a:extLst>
            <a:ext uri="{FF2B5EF4-FFF2-40B4-BE49-F238E27FC236}">
              <a16:creationId xmlns:a16="http://schemas.microsoft.com/office/drawing/2014/main" id="{30DFCDD9-F905-49ED-9AA4-33A93AD2D8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0" name="Picture 3569" descr="http://www.esourcecanada.com/images/spacer.gif">
          <a:extLst>
            <a:ext uri="{FF2B5EF4-FFF2-40B4-BE49-F238E27FC236}">
              <a16:creationId xmlns:a16="http://schemas.microsoft.com/office/drawing/2014/main" id="{FA15AAA6-A7DC-4D4A-8906-4839D2C94E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1" name="Picture 3570" descr="http://www.esourcecanada.com/images/spacer.gif">
          <a:extLst>
            <a:ext uri="{FF2B5EF4-FFF2-40B4-BE49-F238E27FC236}">
              <a16:creationId xmlns:a16="http://schemas.microsoft.com/office/drawing/2014/main" id="{22AB8FA3-54A2-4008-99D8-22514B787F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2" name="Picture 3571" descr="http://www.esourcecanada.com/images/spacer.gif">
          <a:extLst>
            <a:ext uri="{FF2B5EF4-FFF2-40B4-BE49-F238E27FC236}">
              <a16:creationId xmlns:a16="http://schemas.microsoft.com/office/drawing/2014/main" id="{1CA53A60-FB82-4112-9A1F-1C8E1F69E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3" name="Picture 3572" descr="http://www.esourcecanada.com/images/spacer.gif">
          <a:extLst>
            <a:ext uri="{FF2B5EF4-FFF2-40B4-BE49-F238E27FC236}">
              <a16:creationId xmlns:a16="http://schemas.microsoft.com/office/drawing/2014/main" id="{00104AFF-F8F7-45F5-A3EE-028EC75465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4" name="Picture 3573" descr="http://www.esourcecanada.com/images/spacer.gif">
          <a:extLst>
            <a:ext uri="{FF2B5EF4-FFF2-40B4-BE49-F238E27FC236}">
              <a16:creationId xmlns:a16="http://schemas.microsoft.com/office/drawing/2014/main" id="{A30AB672-4AAE-4622-B887-94FE96C221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5" name="Picture 3574" descr="http://www.esourcecanada.com/images/spacer.gif">
          <a:extLst>
            <a:ext uri="{FF2B5EF4-FFF2-40B4-BE49-F238E27FC236}">
              <a16:creationId xmlns:a16="http://schemas.microsoft.com/office/drawing/2014/main" id="{B3356F03-2143-49A8-9444-67DEE3F02D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6" name="Picture 3575" descr="http://www.esourcecanada.com/images/spacer.gif">
          <a:extLst>
            <a:ext uri="{FF2B5EF4-FFF2-40B4-BE49-F238E27FC236}">
              <a16:creationId xmlns:a16="http://schemas.microsoft.com/office/drawing/2014/main" id="{18160128-3A96-41D5-A281-8012858354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7" name="Picture 3576" descr="http://www.esourcecanada.com/images/spacer.gif">
          <a:extLst>
            <a:ext uri="{FF2B5EF4-FFF2-40B4-BE49-F238E27FC236}">
              <a16:creationId xmlns:a16="http://schemas.microsoft.com/office/drawing/2014/main" id="{1D6A1FC2-36FE-4408-9A87-22166B204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8" name="Picture 3577" descr="http://www.esourcecanada.com/images/spacer.gif">
          <a:extLst>
            <a:ext uri="{FF2B5EF4-FFF2-40B4-BE49-F238E27FC236}">
              <a16:creationId xmlns:a16="http://schemas.microsoft.com/office/drawing/2014/main" id="{96772F5A-D5BC-4A37-85FE-6CCC1AFFC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9" name="Picture 3578" descr="http://www.esourcecanada.com/images/spacer.gif">
          <a:extLst>
            <a:ext uri="{FF2B5EF4-FFF2-40B4-BE49-F238E27FC236}">
              <a16:creationId xmlns:a16="http://schemas.microsoft.com/office/drawing/2014/main" id="{D395E025-D285-4056-B886-40D65100E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0" name="Picture 3579" descr="http://www.esourcecanada.com/images/spacer.gif">
          <a:extLst>
            <a:ext uri="{FF2B5EF4-FFF2-40B4-BE49-F238E27FC236}">
              <a16:creationId xmlns:a16="http://schemas.microsoft.com/office/drawing/2014/main" id="{3854A519-779A-4A01-BD07-B54A8AEBD7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1" name="Picture 3580" descr="http://www.esourcecanada.com/images/spacer.gif">
          <a:extLst>
            <a:ext uri="{FF2B5EF4-FFF2-40B4-BE49-F238E27FC236}">
              <a16:creationId xmlns:a16="http://schemas.microsoft.com/office/drawing/2014/main" id="{D928420D-C148-413A-8417-FDDBFDDB6B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2" name="Picture 3581" descr="http://www.esourcecanada.com/images/spacer.gif">
          <a:extLst>
            <a:ext uri="{FF2B5EF4-FFF2-40B4-BE49-F238E27FC236}">
              <a16:creationId xmlns:a16="http://schemas.microsoft.com/office/drawing/2014/main" id="{101E9C02-F9D1-411F-998E-E0ECAD11C6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3" name="Picture 3582" descr="http://www.esourcecanada.com/images/spacer.gif">
          <a:extLst>
            <a:ext uri="{FF2B5EF4-FFF2-40B4-BE49-F238E27FC236}">
              <a16:creationId xmlns:a16="http://schemas.microsoft.com/office/drawing/2014/main" id="{62D0DD02-6969-4758-9AA3-4B871B8277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4" name="Picture 3583" descr="http://www.esourcecanada.com/images/spacer.gif">
          <a:extLst>
            <a:ext uri="{FF2B5EF4-FFF2-40B4-BE49-F238E27FC236}">
              <a16:creationId xmlns:a16="http://schemas.microsoft.com/office/drawing/2014/main" id="{504C4ED0-0E74-4DB2-A2F1-7B56AE2D7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5" name="Picture 3584" descr="http://www.esourcecanada.com/images/spacer.gif">
          <a:extLst>
            <a:ext uri="{FF2B5EF4-FFF2-40B4-BE49-F238E27FC236}">
              <a16:creationId xmlns:a16="http://schemas.microsoft.com/office/drawing/2014/main" id="{5496FC44-13F0-4959-BC15-4D00926EA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6" name="Picture 3585" descr="http://www.esourcecanada.com/images/spacer.gif">
          <a:extLst>
            <a:ext uri="{FF2B5EF4-FFF2-40B4-BE49-F238E27FC236}">
              <a16:creationId xmlns:a16="http://schemas.microsoft.com/office/drawing/2014/main" id="{53D3DDE4-AFD4-4B76-8C67-524219EDC6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7" name="Picture 3586" descr="http://www.esourcecanada.com/images/spacer.gif">
          <a:extLst>
            <a:ext uri="{FF2B5EF4-FFF2-40B4-BE49-F238E27FC236}">
              <a16:creationId xmlns:a16="http://schemas.microsoft.com/office/drawing/2014/main" id="{2D0E2F94-430E-4DD2-B81D-82A5E7F10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8" name="Picture 3587" descr="http://www.esourcecanada.com/images/spacer.gif">
          <a:extLst>
            <a:ext uri="{FF2B5EF4-FFF2-40B4-BE49-F238E27FC236}">
              <a16:creationId xmlns:a16="http://schemas.microsoft.com/office/drawing/2014/main" id="{F52D17C3-66F9-4B91-85C0-C976EEB43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9" name="Picture 3588" descr="http://www.esourcecanada.com/images/spacer.gif">
          <a:extLst>
            <a:ext uri="{FF2B5EF4-FFF2-40B4-BE49-F238E27FC236}">
              <a16:creationId xmlns:a16="http://schemas.microsoft.com/office/drawing/2014/main" id="{89F996ED-EB7D-4DBB-B201-B6284A3627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0" name="Picture 3589" descr="http://www.esourcecanada.com/images/spacer.gif">
          <a:extLst>
            <a:ext uri="{FF2B5EF4-FFF2-40B4-BE49-F238E27FC236}">
              <a16:creationId xmlns:a16="http://schemas.microsoft.com/office/drawing/2014/main" id="{43D43665-F087-4079-A1E6-F371C309B7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1" name="Picture 3590" descr="http://www.esourcecanada.com/images/spacer.gif">
          <a:extLst>
            <a:ext uri="{FF2B5EF4-FFF2-40B4-BE49-F238E27FC236}">
              <a16:creationId xmlns:a16="http://schemas.microsoft.com/office/drawing/2014/main" id="{7F980110-3DCE-4B61-9B80-24B627A0A4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2" name="Picture 3591" descr="http://www.esourcecanada.com/images/spacer.gif">
          <a:extLst>
            <a:ext uri="{FF2B5EF4-FFF2-40B4-BE49-F238E27FC236}">
              <a16:creationId xmlns:a16="http://schemas.microsoft.com/office/drawing/2014/main" id="{684D6730-7DAC-4A29-9D8D-5E04273969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3" name="Picture 3592" descr="http://www.esourcecanada.com/images/spacer.gif">
          <a:extLst>
            <a:ext uri="{FF2B5EF4-FFF2-40B4-BE49-F238E27FC236}">
              <a16:creationId xmlns:a16="http://schemas.microsoft.com/office/drawing/2014/main" id="{4FE283EB-4434-46A1-8EAE-67776F36C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4" name="Picture 3593" descr="http://www.esourcecanada.com/images/spacer.gif">
          <a:extLst>
            <a:ext uri="{FF2B5EF4-FFF2-40B4-BE49-F238E27FC236}">
              <a16:creationId xmlns:a16="http://schemas.microsoft.com/office/drawing/2014/main" id="{9945B893-D3C2-4656-8837-7A9E428AAE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5" name="Picture 3594" descr="http://www.esourcecanada.com/images/spacer.gif">
          <a:extLst>
            <a:ext uri="{FF2B5EF4-FFF2-40B4-BE49-F238E27FC236}">
              <a16:creationId xmlns:a16="http://schemas.microsoft.com/office/drawing/2014/main" id="{D0054347-7341-4638-9332-3C008B4FBF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6" name="Picture 3595" descr="http://www.esourcecanada.com/images/spacer.gif">
          <a:extLst>
            <a:ext uri="{FF2B5EF4-FFF2-40B4-BE49-F238E27FC236}">
              <a16:creationId xmlns:a16="http://schemas.microsoft.com/office/drawing/2014/main" id="{B7370B37-41F2-45B2-AA5D-F12BA09F29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7" name="Picture 3596" descr="http://www.esourcecanada.com/images/spacer.gif">
          <a:extLst>
            <a:ext uri="{FF2B5EF4-FFF2-40B4-BE49-F238E27FC236}">
              <a16:creationId xmlns:a16="http://schemas.microsoft.com/office/drawing/2014/main" id="{8C25BBEE-2195-4602-BC00-8BA5DF54C6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8" name="Picture 3597" descr="http://www.esourcecanada.com/images/spacer.gif">
          <a:extLst>
            <a:ext uri="{FF2B5EF4-FFF2-40B4-BE49-F238E27FC236}">
              <a16:creationId xmlns:a16="http://schemas.microsoft.com/office/drawing/2014/main" id="{6D7C3594-666D-4DE9-AC19-69F2430ED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9" name="Picture 3598" descr="http://www.esourcecanada.com/images/spacer.gif">
          <a:extLst>
            <a:ext uri="{FF2B5EF4-FFF2-40B4-BE49-F238E27FC236}">
              <a16:creationId xmlns:a16="http://schemas.microsoft.com/office/drawing/2014/main" id="{BDDF91E5-69DB-4655-B9E7-B891D72CAF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00" name="Picture 3599" descr="http://www.esourcecanada.com/images/spacer.gif">
          <a:extLst>
            <a:ext uri="{FF2B5EF4-FFF2-40B4-BE49-F238E27FC236}">
              <a16:creationId xmlns:a16="http://schemas.microsoft.com/office/drawing/2014/main" id="{7ADA4711-EF90-4A0F-91E4-D39FBBF7C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01" name="Picture 3600" descr="http://www.esourcecanada.com/images/spacer.gif">
          <a:extLst>
            <a:ext uri="{FF2B5EF4-FFF2-40B4-BE49-F238E27FC236}">
              <a16:creationId xmlns:a16="http://schemas.microsoft.com/office/drawing/2014/main" id="{BA6B2393-BA6E-4D23-9996-0B79F32096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02" name="Picture 3601" descr="http://www.esourcecanada.com/images/spacer.gif">
          <a:extLst>
            <a:ext uri="{FF2B5EF4-FFF2-40B4-BE49-F238E27FC236}">
              <a16:creationId xmlns:a16="http://schemas.microsoft.com/office/drawing/2014/main" id="{59E46D95-6803-4A3C-BE9B-C21631305C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69</xdr:row>
      <xdr:rowOff>0</xdr:rowOff>
    </xdr:from>
    <xdr:ext cx="57150" cy="57150"/>
    <xdr:pic>
      <xdr:nvPicPr>
        <xdr:cNvPr id="3603" name="Picture 3602" descr="http://www.esourcecanada.com/images/spacer.gif">
          <a:extLst>
            <a:ext uri="{FF2B5EF4-FFF2-40B4-BE49-F238E27FC236}">
              <a16:creationId xmlns:a16="http://schemas.microsoft.com/office/drawing/2014/main" id="{19F84D93-A19D-4804-9531-7C89904B9C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69</xdr:row>
      <xdr:rowOff>0</xdr:rowOff>
    </xdr:from>
    <xdr:ext cx="57150" cy="57150"/>
    <xdr:pic>
      <xdr:nvPicPr>
        <xdr:cNvPr id="3604" name="Picture 3603" descr="http://www.esourcecanada.com/images/spacer.gif">
          <a:extLst>
            <a:ext uri="{FF2B5EF4-FFF2-40B4-BE49-F238E27FC236}">
              <a16:creationId xmlns:a16="http://schemas.microsoft.com/office/drawing/2014/main" id="{9300A3BD-1E75-4FF2-9F21-8B3D3A034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3605" name="Picture 3604" descr="http://www.esourcecanada.com/images/spacer.gif">
          <a:extLst>
            <a:ext uri="{FF2B5EF4-FFF2-40B4-BE49-F238E27FC236}">
              <a16:creationId xmlns:a16="http://schemas.microsoft.com/office/drawing/2014/main" id="{761B4166-B867-42A8-9F55-BBD8E521F8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69</xdr:row>
      <xdr:rowOff>0</xdr:rowOff>
    </xdr:from>
    <xdr:ext cx="57150" cy="57150"/>
    <xdr:pic>
      <xdr:nvPicPr>
        <xdr:cNvPr id="3606" name="Picture 3605" descr="http://www.esourcecanada.com/images/spacer.gif">
          <a:extLst>
            <a:ext uri="{FF2B5EF4-FFF2-40B4-BE49-F238E27FC236}">
              <a16:creationId xmlns:a16="http://schemas.microsoft.com/office/drawing/2014/main" id="{801FB03A-CDD3-4910-B419-925D18C0B4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3607" name="Picture 3606" descr="http://www.esourcecanada.com/images/spacer.gif">
          <a:extLst>
            <a:ext uri="{FF2B5EF4-FFF2-40B4-BE49-F238E27FC236}">
              <a16:creationId xmlns:a16="http://schemas.microsoft.com/office/drawing/2014/main" id="{54077463-685C-47CE-AA04-CDE07B33B3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119</xdr:row>
      <xdr:rowOff>0</xdr:rowOff>
    </xdr:from>
    <xdr:ext cx="57150" cy="57150"/>
    <xdr:pic>
      <xdr:nvPicPr>
        <xdr:cNvPr id="3608" name="Picture 3607" descr="http://www.esourcecanada.com/images/spacer.gif">
          <a:extLst>
            <a:ext uri="{FF2B5EF4-FFF2-40B4-BE49-F238E27FC236}">
              <a16:creationId xmlns:a16="http://schemas.microsoft.com/office/drawing/2014/main" id="{C2184C64-034C-427C-BB14-E69E6DCFE7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119</xdr:row>
      <xdr:rowOff>0</xdr:rowOff>
    </xdr:from>
    <xdr:ext cx="57150" cy="57150"/>
    <xdr:pic>
      <xdr:nvPicPr>
        <xdr:cNvPr id="3609" name="Picture 3608" descr="http://www.esourcecanada.com/images/spacer.gif">
          <a:extLst>
            <a:ext uri="{FF2B5EF4-FFF2-40B4-BE49-F238E27FC236}">
              <a16:creationId xmlns:a16="http://schemas.microsoft.com/office/drawing/2014/main" id="{3333CDE1-B47B-4545-954E-E154988784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3610" name="Picture 3609" descr="http://www.esourcecanada.com/images/spacer.gif">
          <a:extLst>
            <a:ext uri="{FF2B5EF4-FFF2-40B4-BE49-F238E27FC236}">
              <a16:creationId xmlns:a16="http://schemas.microsoft.com/office/drawing/2014/main" id="{DB373795-90CB-47B1-9C27-E39A945AE8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119</xdr:row>
      <xdr:rowOff>0</xdr:rowOff>
    </xdr:from>
    <xdr:ext cx="57150" cy="57150"/>
    <xdr:pic>
      <xdr:nvPicPr>
        <xdr:cNvPr id="3611" name="Picture 3610" descr="http://www.esourcecanada.com/images/spacer.gif">
          <a:extLst>
            <a:ext uri="{FF2B5EF4-FFF2-40B4-BE49-F238E27FC236}">
              <a16:creationId xmlns:a16="http://schemas.microsoft.com/office/drawing/2014/main" id="{C34924E0-4846-43ED-8C2F-A50ADA1DC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3612" name="Picture 3611" descr="http://www.esourcecanada.com/images/spacer.gif">
          <a:extLst>
            <a:ext uri="{FF2B5EF4-FFF2-40B4-BE49-F238E27FC236}">
              <a16:creationId xmlns:a16="http://schemas.microsoft.com/office/drawing/2014/main" id="{C1F3DCC4-0AEF-49DC-AE3A-F29A87B08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69215" cy="69215"/>
    <xdr:pic>
      <xdr:nvPicPr>
        <xdr:cNvPr id="3613" name="Picture 3612" descr="http://www.esourcecanada.com/images/spacer.gif">
          <a:extLst>
            <a:ext uri="{FF2B5EF4-FFF2-40B4-BE49-F238E27FC236}">
              <a16:creationId xmlns:a16="http://schemas.microsoft.com/office/drawing/2014/main" id="{DC6FD3C4-D240-428A-A008-B50ED4E11B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14" name="Picture 3613" descr="http://www.esourcecanada.com/images/spacer.gif">
          <a:extLst>
            <a:ext uri="{FF2B5EF4-FFF2-40B4-BE49-F238E27FC236}">
              <a16:creationId xmlns:a16="http://schemas.microsoft.com/office/drawing/2014/main" id="{36514B01-81D0-4A60-A49E-934E7A45C5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69215" cy="69215"/>
    <xdr:pic>
      <xdr:nvPicPr>
        <xdr:cNvPr id="3615" name="Picture 3614" descr="http://www.esourcecanada.com/images/spacer.gif">
          <a:extLst>
            <a:ext uri="{FF2B5EF4-FFF2-40B4-BE49-F238E27FC236}">
              <a16:creationId xmlns:a16="http://schemas.microsoft.com/office/drawing/2014/main" id="{C9B076C1-2636-40AD-8CDF-862E730F2D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16" name="Picture 3615" descr="http://www.esourcecanada.com/images/spacer.gif">
          <a:extLst>
            <a:ext uri="{FF2B5EF4-FFF2-40B4-BE49-F238E27FC236}">
              <a16:creationId xmlns:a16="http://schemas.microsoft.com/office/drawing/2014/main" id="{8E97346C-F5C7-4C34-B9C9-E8EC0B5517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17" name="Picture 3616" descr="http://www.esourcecanada.com/images/spacer.gif">
          <a:extLst>
            <a:ext uri="{FF2B5EF4-FFF2-40B4-BE49-F238E27FC236}">
              <a16:creationId xmlns:a16="http://schemas.microsoft.com/office/drawing/2014/main" id="{FC9DFE88-6DA0-4985-8C33-73CBFD93E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18" name="Picture 3617" descr="http://www.esourcecanada.com/images/spacer.gif">
          <a:extLst>
            <a:ext uri="{FF2B5EF4-FFF2-40B4-BE49-F238E27FC236}">
              <a16:creationId xmlns:a16="http://schemas.microsoft.com/office/drawing/2014/main" id="{F29A6DF4-D93B-4FE9-9309-85E539465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19" name="Picture 3618" descr="http://www.esourcecanada.com/images/spacer.gif">
          <a:extLst>
            <a:ext uri="{FF2B5EF4-FFF2-40B4-BE49-F238E27FC236}">
              <a16:creationId xmlns:a16="http://schemas.microsoft.com/office/drawing/2014/main" id="{651D9B56-3708-4AE4-97B7-75F1E92D9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0" name="Picture 3619" descr="http://www.esourcecanada.com/images/spacer.gif">
          <a:extLst>
            <a:ext uri="{FF2B5EF4-FFF2-40B4-BE49-F238E27FC236}">
              <a16:creationId xmlns:a16="http://schemas.microsoft.com/office/drawing/2014/main" id="{144F9929-64C2-40A5-AC1C-FA299B5DD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1" name="Picture 3620" descr="http://www.esourcecanada.com/images/spacer.gif">
          <a:extLst>
            <a:ext uri="{FF2B5EF4-FFF2-40B4-BE49-F238E27FC236}">
              <a16:creationId xmlns:a16="http://schemas.microsoft.com/office/drawing/2014/main" id="{AEC1AC53-7AB5-48DC-AFDE-3A11119AF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2" name="Picture 3621" descr="http://www.esourcecanada.com/images/spacer.gif">
          <a:extLst>
            <a:ext uri="{FF2B5EF4-FFF2-40B4-BE49-F238E27FC236}">
              <a16:creationId xmlns:a16="http://schemas.microsoft.com/office/drawing/2014/main" id="{2A1FD319-60DE-4544-9251-8FF168AEB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3" name="Picture 3622" descr="http://www.esourcecanada.com/images/spacer.gif">
          <a:extLst>
            <a:ext uri="{FF2B5EF4-FFF2-40B4-BE49-F238E27FC236}">
              <a16:creationId xmlns:a16="http://schemas.microsoft.com/office/drawing/2014/main" id="{286C58AB-D080-4169-808C-8F637D502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4" name="Picture 3623" descr="http://www.esourcecanada.com/images/spacer.gif">
          <a:extLst>
            <a:ext uri="{FF2B5EF4-FFF2-40B4-BE49-F238E27FC236}">
              <a16:creationId xmlns:a16="http://schemas.microsoft.com/office/drawing/2014/main" id="{371A76BE-AFF4-4E28-A47C-83CFA8904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5" name="Picture 3624" descr="http://www.esourcecanada.com/images/spacer.gif">
          <a:extLst>
            <a:ext uri="{FF2B5EF4-FFF2-40B4-BE49-F238E27FC236}">
              <a16:creationId xmlns:a16="http://schemas.microsoft.com/office/drawing/2014/main" id="{7177198C-4196-453A-A491-55B239628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6" name="Picture 3625" descr="http://www.esourcecanada.com/images/spacer.gif">
          <a:extLst>
            <a:ext uri="{FF2B5EF4-FFF2-40B4-BE49-F238E27FC236}">
              <a16:creationId xmlns:a16="http://schemas.microsoft.com/office/drawing/2014/main" id="{B470D2F9-6849-45AB-BDE1-652F3F0B1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7" name="Picture 3626" descr="http://www.esourcecanada.com/images/spacer.gif">
          <a:extLst>
            <a:ext uri="{FF2B5EF4-FFF2-40B4-BE49-F238E27FC236}">
              <a16:creationId xmlns:a16="http://schemas.microsoft.com/office/drawing/2014/main" id="{AA051524-C7E7-4D66-AB8F-53C4CF76FE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8" name="Picture 3627" descr="http://www.esourcecanada.com/images/spacer.gif">
          <a:extLst>
            <a:ext uri="{FF2B5EF4-FFF2-40B4-BE49-F238E27FC236}">
              <a16:creationId xmlns:a16="http://schemas.microsoft.com/office/drawing/2014/main" id="{4F9D7A7A-CB1C-4DE1-A68A-BB5F58A927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9" name="Picture 3628" descr="http://www.esourcecanada.com/images/spacer.gif">
          <a:extLst>
            <a:ext uri="{FF2B5EF4-FFF2-40B4-BE49-F238E27FC236}">
              <a16:creationId xmlns:a16="http://schemas.microsoft.com/office/drawing/2014/main" id="{444521D6-8808-4300-9EC6-B73B351F0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0" name="Picture 3629" descr="http://www.esourcecanada.com/images/spacer.gif">
          <a:extLst>
            <a:ext uri="{FF2B5EF4-FFF2-40B4-BE49-F238E27FC236}">
              <a16:creationId xmlns:a16="http://schemas.microsoft.com/office/drawing/2014/main" id="{6497185E-1C43-48D8-A20C-AE765F41C8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1" name="Picture 3630" descr="http://www.esourcecanada.com/images/spacer.gif">
          <a:extLst>
            <a:ext uri="{FF2B5EF4-FFF2-40B4-BE49-F238E27FC236}">
              <a16:creationId xmlns:a16="http://schemas.microsoft.com/office/drawing/2014/main" id="{29F5FE7B-718E-4367-87D8-1331B51F8D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2" name="Picture 3631" descr="http://www.esourcecanada.com/images/spacer.gif">
          <a:extLst>
            <a:ext uri="{FF2B5EF4-FFF2-40B4-BE49-F238E27FC236}">
              <a16:creationId xmlns:a16="http://schemas.microsoft.com/office/drawing/2014/main" id="{C66F870D-7A5C-4697-BF87-94CBF4C7B9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3" name="Picture 3632" descr="http://www.esourcecanada.com/images/spacer.gif">
          <a:extLst>
            <a:ext uri="{FF2B5EF4-FFF2-40B4-BE49-F238E27FC236}">
              <a16:creationId xmlns:a16="http://schemas.microsoft.com/office/drawing/2014/main" id="{CF8C18A5-09F7-4C4D-BABD-B186CE23E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4" name="Picture 3633" descr="http://www.esourcecanada.com/images/spacer.gif">
          <a:extLst>
            <a:ext uri="{FF2B5EF4-FFF2-40B4-BE49-F238E27FC236}">
              <a16:creationId xmlns:a16="http://schemas.microsoft.com/office/drawing/2014/main" id="{E687562C-1AC3-4767-A4DE-B6C9B50CD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5" name="Picture 3634" descr="http://www.esourcecanada.com/images/spacer.gif">
          <a:extLst>
            <a:ext uri="{FF2B5EF4-FFF2-40B4-BE49-F238E27FC236}">
              <a16:creationId xmlns:a16="http://schemas.microsoft.com/office/drawing/2014/main" id="{735D8559-F592-4373-AFF7-A14B57D472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6" name="Picture 3635" descr="http://www.esourcecanada.com/images/spacer.gif">
          <a:extLst>
            <a:ext uri="{FF2B5EF4-FFF2-40B4-BE49-F238E27FC236}">
              <a16:creationId xmlns:a16="http://schemas.microsoft.com/office/drawing/2014/main" id="{ED733C76-4C1A-4067-89C3-B3177C79C6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7" name="Picture 3636" descr="http://www.esourcecanada.com/images/spacer.gif">
          <a:extLst>
            <a:ext uri="{FF2B5EF4-FFF2-40B4-BE49-F238E27FC236}">
              <a16:creationId xmlns:a16="http://schemas.microsoft.com/office/drawing/2014/main" id="{E228737C-9878-413F-B13E-487F1B0BDD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8" name="Picture 3637" descr="http://www.esourcecanada.com/images/spacer.gif">
          <a:extLst>
            <a:ext uri="{FF2B5EF4-FFF2-40B4-BE49-F238E27FC236}">
              <a16:creationId xmlns:a16="http://schemas.microsoft.com/office/drawing/2014/main" id="{DA6FD4E3-812C-4CA9-9149-F5E9A8C50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9" name="Picture 3638" descr="http://www.esourcecanada.com/images/spacer.gif">
          <a:extLst>
            <a:ext uri="{FF2B5EF4-FFF2-40B4-BE49-F238E27FC236}">
              <a16:creationId xmlns:a16="http://schemas.microsoft.com/office/drawing/2014/main" id="{2DB05B09-44AB-4BE6-940B-5A34151BBD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0" name="Picture 3639" descr="http://www.esourcecanada.com/images/spacer.gif">
          <a:extLst>
            <a:ext uri="{FF2B5EF4-FFF2-40B4-BE49-F238E27FC236}">
              <a16:creationId xmlns:a16="http://schemas.microsoft.com/office/drawing/2014/main" id="{4632C0FC-CCA2-49A5-960C-C2DAD5F1C4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1" name="Picture 3640" descr="http://www.esourcecanada.com/images/spacer.gif">
          <a:extLst>
            <a:ext uri="{FF2B5EF4-FFF2-40B4-BE49-F238E27FC236}">
              <a16:creationId xmlns:a16="http://schemas.microsoft.com/office/drawing/2014/main" id="{AEF2DAA1-B408-4D9B-A0C6-05632B7AB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2" name="Picture 3641" descr="http://www.esourcecanada.com/images/spacer.gif">
          <a:extLst>
            <a:ext uri="{FF2B5EF4-FFF2-40B4-BE49-F238E27FC236}">
              <a16:creationId xmlns:a16="http://schemas.microsoft.com/office/drawing/2014/main" id="{4B917212-DB38-4F84-B4BB-CD82BABEF8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3" name="Picture 3642" descr="http://www.esourcecanada.com/images/spacer.gif">
          <a:extLst>
            <a:ext uri="{FF2B5EF4-FFF2-40B4-BE49-F238E27FC236}">
              <a16:creationId xmlns:a16="http://schemas.microsoft.com/office/drawing/2014/main" id="{394C7165-C650-40A9-9529-048DDEA3A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4" name="Picture 3643" descr="http://www.esourcecanada.com/images/spacer.gif">
          <a:extLst>
            <a:ext uri="{FF2B5EF4-FFF2-40B4-BE49-F238E27FC236}">
              <a16:creationId xmlns:a16="http://schemas.microsoft.com/office/drawing/2014/main" id="{02AFC85B-981A-431E-874D-9CB865D01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5" name="Picture 3644" descr="http://www.esourcecanada.com/images/spacer.gif">
          <a:extLst>
            <a:ext uri="{FF2B5EF4-FFF2-40B4-BE49-F238E27FC236}">
              <a16:creationId xmlns:a16="http://schemas.microsoft.com/office/drawing/2014/main" id="{4E93E0B7-4A47-4C76-A0F9-9F1AB03871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6" name="Picture 3645" descr="http://www.esourcecanada.com/images/spacer.gif">
          <a:extLst>
            <a:ext uri="{FF2B5EF4-FFF2-40B4-BE49-F238E27FC236}">
              <a16:creationId xmlns:a16="http://schemas.microsoft.com/office/drawing/2014/main" id="{3EEE6B92-3B57-44E3-B6D6-DE365EB88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7" name="Picture 3646" descr="http://www.esourcecanada.com/images/spacer.gif">
          <a:extLst>
            <a:ext uri="{FF2B5EF4-FFF2-40B4-BE49-F238E27FC236}">
              <a16:creationId xmlns:a16="http://schemas.microsoft.com/office/drawing/2014/main" id="{1DB29BA4-DB08-469E-B2BE-20807CA6EA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8" name="Picture 3647" descr="http://www.esourcecanada.com/images/spacer.gif">
          <a:extLst>
            <a:ext uri="{FF2B5EF4-FFF2-40B4-BE49-F238E27FC236}">
              <a16:creationId xmlns:a16="http://schemas.microsoft.com/office/drawing/2014/main" id="{0050A319-6C10-4F65-88B0-2FA950940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9" name="Picture 3648" descr="http://www.esourcecanada.com/images/spacer.gif">
          <a:extLst>
            <a:ext uri="{FF2B5EF4-FFF2-40B4-BE49-F238E27FC236}">
              <a16:creationId xmlns:a16="http://schemas.microsoft.com/office/drawing/2014/main" id="{C157BD53-2D1F-4930-AE23-5E8F4B0AD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50" name="Picture 3649" descr="http://www.esourcecanada.com/images/spacer.gif">
          <a:extLst>
            <a:ext uri="{FF2B5EF4-FFF2-40B4-BE49-F238E27FC236}">
              <a16:creationId xmlns:a16="http://schemas.microsoft.com/office/drawing/2014/main" id="{90B5F69F-B74D-426E-A9EA-BD6CE409BD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51" name="Picture 3650" descr="http://www.esourcecanada.com/images/spacer.gif">
          <a:extLst>
            <a:ext uri="{FF2B5EF4-FFF2-40B4-BE49-F238E27FC236}">
              <a16:creationId xmlns:a16="http://schemas.microsoft.com/office/drawing/2014/main" id="{9B81FBBE-7305-4555-BC64-07F554CC94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52" name="Picture 3651" descr="http://www.esourcecanada.com/images/spacer.gif">
          <a:extLst>
            <a:ext uri="{FF2B5EF4-FFF2-40B4-BE49-F238E27FC236}">
              <a16:creationId xmlns:a16="http://schemas.microsoft.com/office/drawing/2014/main" id="{AEB90E71-C267-40AE-8ADE-B1FED1A8C9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53" name="Picture 3652" descr="http://www.esourcecanada.com/images/spacer.gif">
          <a:extLst>
            <a:ext uri="{FF2B5EF4-FFF2-40B4-BE49-F238E27FC236}">
              <a16:creationId xmlns:a16="http://schemas.microsoft.com/office/drawing/2014/main" id="{FA9F1523-A5ED-47F3-9A2A-06AE147BC7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54" name="Picture 3653" descr="http://www.esourcecanada.com/images/spacer.gif">
          <a:extLst>
            <a:ext uri="{FF2B5EF4-FFF2-40B4-BE49-F238E27FC236}">
              <a16:creationId xmlns:a16="http://schemas.microsoft.com/office/drawing/2014/main" id="{DBB36625-4769-4252-9BAC-0045E23C40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55" name="Picture 3654" descr="http://www.esourcecanada.com/images/spacer.gif">
          <a:extLst>
            <a:ext uri="{FF2B5EF4-FFF2-40B4-BE49-F238E27FC236}">
              <a16:creationId xmlns:a16="http://schemas.microsoft.com/office/drawing/2014/main" id="{178B38C4-9500-49A4-B165-8C18A1932D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56" name="Picture 3655" descr="http://www.esourcecanada.com/images/spacer.gif">
          <a:extLst>
            <a:ext uri="{FF2B5EF4-FFF2-40B4-BE49-F238E27FC236}">
              <a16:creationId xmlns:a16="http://schemas.microsoft.com/office/drawing/2014/main" id="{B422A52C-2F4B-4720-99B1-7D2A6E1DB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3657" name="Picture 3656" descr="http://www.esourcecanada.com/images/spacer.gif">
          <a:extLst>
            <a:ext uri="{FF2B5EF4-FFF2-40B4-BE49-F238E27FC236}">
              <a16:creationId xmlns:a16="http://schemas.microsoft.com/office/drawing/2014/main" id="{76B39E61-2490-45D4-A223-AA2EE9B33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3658" name="Picture 3657" descr="http://www.esourcecanada.com/images/spacer.gif">
          <a:extLst>
            <a:ext uri="{FF2B5EF4-FFF2-40B4-BE49-F238E27FC236}">
              <a16:creationId xmlns:a16="http://schemas.microsoft.com/office/drawing/2014/main" id="{E5EA77F6-DA0E-4B29-A2D6-D1A8ADB3BB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97</xdr:row>
      <xdr:rowOff>0</xdr:rowOff>
    </xdr:from>
    <xdr:ext cx="57150" cy="57150"/>
    <xdr:pic>
      <xdr:nvPicPr>
        <xdr:cNvPr id="3659" name="Picture 3658" descr="http://www.esourcecanada.com/images/spacer.gif">
          <a:extLst>
            <a:ext uri="{FF2B5EF4-FFF2-40B4-BE49-F238E27FC236}">
              <a16:creationId xmlns:a16="http://schemas.microsoft.com/office/drawing/2014/main" id="{9C78C31B-4386-4968-A914-86E1409F7E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3660" name="Picture 3659" descr="http://www.esourcecanada.com/images/spacer.gif">
          <a:extLst>
            <a:ext uri="{FF2B5EF4-FFF2-40B4-BE49-F238E27FC236}">
              <a16:creationId xmlns:a16="http://schemas.microsoft.com/office/drawing/2014/main" id="{F47AA83A-ACC0-4379-8AF0-63B3AA8222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97</xdr:row>
      <xdr:rowOff>0</xdr:rowOff>
    </xdr:from>
    <xdr:ext cx="57150" cy="57150"/>
    <xdr:pic>
      <xdr:nvPicPr>
        <xdr:cNvPr id="3661" name="Picture 3660" descr="http://www.esourcecanada.com/images/spacer.gif">
          <a:extLst>
            <a:ext uri="{FF2B5EF4-FFF2-40B4-BE49-F238E27FC236}">
              <a16:creationId xmlns:a16="http://schemas.microsoft.com/office/drawing/2014/main" id="{07C8CD1E-05E1-4159-8EA9-D8D0579566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3662" name="Picture 3661" descr="http://www.esourcecanada.com/images/spacer.gif">
          <a:extLst>
            <a:ext uri="{FF2B5EF4-FFF2-40B4-BE49-F238E27FC236}">
              <a16:creationId xmlns:a16="http://schemas.microsoft.com/office/drawing/2014/main" id="{091F6876-6921-4059-82FE-1759B4627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3663" name="Picture 3662" descr="http://www.esourcecanada.com/images/spacer.gif">
          <a:extLst>
            <a:ext uri="{FF2B5EF4-FFF2-40B4-BE49-F238E27FC236}">
              <a16:creationId xmlns:a16="http://schemas.microsoft.com/office/drawing/2014/main" id="{08974406-A4BE-4062-9934-BE7157596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147</xdr:row>
      <xdr:rowOff>0</xdr:rowOff>
    </xdr:from>
    <xdr:ext cx="57150" cy="57150"/>
    <xdr:pic>
      <xdr:nvPicPr>
        <xdr:cNvPr id="3664" name="Picture 3663" descr="http://www.esourcecanada.com/images/spacer.gif">
          <a:extLst>
            <a:ext uri="{FF2B5EF4-FFF2-40B4-BE49-F238E27FC236}">
              <a16:creationId xmlns:a16="http://schemas.microsoft.com/office/drawing/2014/main" id="{74EACD6A-F75D-46CE-8526-8CC76642DD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3665" name="Picture 3664" descr="http://www.esourcecanada.com/images/spacer.gif">
          <a:extLst>
            <a:ext uri="{FF2B5EF4-FFF2-40B4-BE49-F238E27FC236}">
              <a16:creationId xmlns:a16="http://schemas.microsoft.com/office/drawing/2014/main" id="{98AB50F1-3D38-4351-B71F-7163C8B3AC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147</xdr:row>
      <xdr:rowOff>0</xdr:rowOff>
    </xdr:from>
    <xdr:ext cx="57150" cy="57150"/>
    <xdr:pic>
      <xdr:nvPicPr>
        <xdr:cNvPr id="3666" name="Picture 3665" descr="http://www.esourcecanada.com/images/spacer.gif">
          <a:extLst>
            <a:ext uri="{FF2B5EF4-FFF2-40B4-BE49-F238E27FC236}">
              <a16:creationId xmlns:a16="http://schemas.microsoft.com/office/drawing/2014/main" id="{5CB36DE6-814E-43D5-B9A7-204DA902E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69215" cy="69215"/>
    <xdr:pic>
      <xdr:nvPicPr>
        <xdr:cNvPr id="3667" name="Picture 3666" descr="http://www.esourcecanada.com/images/spacer.gif">
          <a:extLst>
            <a:ext uri="{FF2B5EF4-FFF2-40B4-BE49-F238E27FC236}">
              <a16:creationId xmlns:a16="http://schemas.microsoft.com/office/drawing/2014/main" id="{257A5FEE-B5D0-461E-8170-2EA46C0EC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68" name="Picture 3667" descr="http://www.esourcecanada.com/images/spacer.gif">
          <a:extLst>
            <a:ext uri="{FF2B5EF4-FFF2-40B4-BE49-F238E27FC236}">
              <a16:creationId xmlns:a16="http://schemas.microsoft.com/office/drawing/2014/main" id="{1C955D83-6E17-4037-B117-9ACEA5CDD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69215" cy="69215"/>
    <xdr:pic>
      <xdr:nvPicPr>
        <xdr:cNvPr id="3669" name="Picture 3668" descr="http://www.esourcecanada.com/images/spacer.gif">
          <a:extLst>
            <a:ext uri="{FF2B5EF4-FFF2-40B4-BE49-F238E27FC236}">
              <a16:creationId xmlns:a16="http://schemas.microsoft.com/office/drawing/2014/main" id="{5773E14A-C6EB-44F0-A9D4-06742E7612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0" name="Picture 3669" descr="http://www.esourcecanada.com/images/spacer.gif">
          <a:extLst>
            <a:ext uri="{FF2B5EF4-FFF2-40B4-BE49-F238E27FC236}">
              <a16:creationId xmlns:a16="http://schemas.microsoft.com/office/drawing/2014/main" id="{7D806FA7-624D-4CCF-A137-9EB74FD22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1" name="Picture 3670" descr="http://www.esourcecanada.com/images/spacer.gif">
          <a:extLst>
            <a:ext uri="{FF2B5EF4-FFF2-40B4-BE49-F238E27FC236}">
              <a16:creationId xmlns:a16="http://schemas.microsoft.com/office/drawing/2014/main" id="{1456DE27-41A3-463D-849C-A4FD62609F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2" name="Picture 3671" descr="http://www.esourcecanada.com/images/spacer.gif">
          <a:extLst>
            <a:ext uri="{FF2B5EF4-FFF2-40B4-BE49-F238E27FC236}">
              <a16:creationId xmlns:a16="http://schemas.microsoft.com/office/drawing/2014/main" id="{8A8D8F30-8572-4E60-8F29-59DCFEDD0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3" name="Picture 3672" descr="http://www.esourcecanada.com/images/spacer.gif">
          <a:extLst>
            <a:ext uri="{FF2B5EF4-FFF2-40B4-BE49-F238E27FC236}">
              <a16:creationId xmlns:a16="http://schemas.microsoft.com/office/drawing/2014/main" id="{1B93BB1A-6EF7-4DDC-BB00-11D59491A1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4" name="Picture 3673" descr="http://www.esourcecanada.com/images/spacer.gif">
          <a:extLst>
            <a:ext uri="{FF2B5EF4-FFF2-40B4-BE49-F238E27FC236}">
              <a16:creationId xmlns:a16="http://schemas.microsoft.com/office/drawing/2014/main" id="{99D85B3F-F2CD-4770-B1BC-1C382E2B5A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5" name="Picture 3674" descr="http://www.esourcecanada.com/images/spacer.gif">
          <a:extLst>
            <a:ext uri="{FF2B5EF4-FFF2-40B4-BE49-F238E27FC236}">
              <a16:creationId xmlns:a16="http://schemas.microsoft.com/office/drawing/2014/main" id="{5F61338F-15DB-485C-BD41-60443EDB62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6" name="Picture 3675" descr="http://www.esourcecanada.com/images/spacer.gif">
          <a:extLst>
            <a:ext uri="{FF2B5EF4-FFF2-40B4-BE49-F238E27FC236}">
              <a16:creationId xmlns:a16="http://schemas.microsoft.com/office/drawing/2014/main" id="{4AE92E99-02AE-453C-9C0C-A63EA32BBE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7" name="Picture 3676" descr="http://www.esourcecanada.com/images/spacer.gif">
          <a:extLst>
            <a:ext uri="{FF2B5EF4-FFF2-40B4-BE49-F238E27FC236}">
              <a16:creationId xmlns:a16="http://schemas.microsoft.com/office/drawing/2014/main" id="{0ADD2C9F-DD00-44FE-BAAC-D178C077A8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8" name="Picture 3677" descr="http://www.esourcecanada.com/images/spacer.gif">
          <a:extLst>
            <a:ext uri="{FF2B5EF4-FFF2-40B4-BE49-F238E27FC236}">
              <a16:creationId xmlns:a16="http://schemas.microsoft.com/office/drawing/2014/main" id="{94BE7856-F431-4B91-A3AF-B2477431EC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9" name="Picture 3678" descr="http://www.esourcecanada.com/images/spacer.gif">
          <a:extLst>
            <a:ext uri="{FF2B5EF4-FFF2-40B4-BE49-F238E27FC236}">
              <a16:creationId xmlns:a16="http://schemas.microsoft.com/office/drawing/2014/main" id="{27CE44C8-2170-4DD8-9B39-A0B60DCA90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0" name="Picture 3679" descr="http://www.esourcecanada.com/images/spacer.gif">
          <a:extLst>
            <a:ext uri="{FF2B5EF4-FFF2-40B4-BE49-F238E27FC236}">
              <a16:creationId xmlns:a16="http://schemas.microsoft.com/office/drawing/2014/main" id="{F13E76FF-3714-4DFC-8D4C-4685E5F58F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1" name="Picture 3680" descr="http://www.esourcecanada.com/images/spacer.gif">
          <a:extLst>
            <a:ext uri="{FF2B5EF4-FFF2-40B4-BE49-F238E27FC236}">
              <a16:creationId xmlns:a16="http://schemas.microsoft.com/office/drawing/2014/main" id="{02EE786E-1A64-45B9-BB02-1354A0C895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2" name="Picture 3681" descr="http://www.esourcecanada.com/images/spacer.gif">
          <a:extLst>
            <a:ext uri="{FF2B5EF4-FFF2-40B4-BE49-F238E27FC236}">
              <a16:creationId xmlns:a16="http://schemas.microsoft.com/office/drawing/2014/main" id="{A6D77C04-744B-4E71-8D24-D7CEC30107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3" name="Picture 3682" descr="http://www.esourcecanada.com/images/spacer.gif">
          <a:extLst>
            <a:ext uri="{FF2B5EF4-FFF2-40B4-BE49-F238E27FC236}">
              <a16:creationId xmlns:a16="http://schemas.microsoft.com/office/drawing/2014/main" id="{4DBDC12E-F112-4859-B089-94A43036A5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4" name="Picture 3683" descr="http://www.esourcecanada.com/images/spacer.gif">
          <a:extLst>
            <a:ext uri="{FF2B5EF4-FFF2-40B4-BE49-F238E27FC236}">
              <a16:creationId xmlns:a16="http://schemas.microsoft.com/office/drawing/2014/main" id="{8661DCB7-EA40-4B52-AFB7-170943B13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5" name="Picture 3684" descr="http://www.esourcecanada.com/images/spacer.gif">
          <a:extLst>
            <a:ext uri="{FF2B5EF4-FFF2-40B4-BE49-F238E27FC236}">
              <a16:creationId xmlns:a16="http://schemas.microsoft.com/office/drawing/2014/main" id="{44893EE5-5B93-4EDE-9566-B2CED7BC3F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6" name="Picture 3685" descr="http://www.esourcecanada.com/images/spacer.gif">
          <a:extLst>
            <a:ext uri="{FF2B5EF4-FFF2-40B4-BE49-F238E27FC236}">
              <a16:creationId xmlns:a16="http://schemas.microsoft.com/office/drawing/2014/main" id="{4C525201-F6FA-4F61-BD0E-EB121078E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7" name="Picture 3686" descr="http://www.esourcecanada.com/images/spacer.gif">
          <a:extLst>
            <a:ext uri="{FF2B5EF4-FFF2-40B4-BE49-F238E27FC236}">
              <a16:creationId xmlns:a16="http://schemas.microsoft.com/office/drawing/2014/main" id="{79DBF417-6D48-4F41-8F23-CEF5966BC7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8" name="Picture 3687" descr="http://www.esourcecanada.com/images/spacer.gif">
          <a:extLst>
            <a:ext uri="{FF2B5EF4-FFF2-40B4-BE49-F238E27FC236}">
              <a16:creationId xmlns:a16="http://schemas.microsoft.com/office/drawing/2014/main" id="{2CFB6D71-C931-4322-B35D-F1720744BF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9" name="Picture 3688" descr="http://www.esourcecanada.com/images/spacer.gif">
          <a:extLst>
            <a:ext uri="{FF2B5EF4-FFF2-40B4-BE49-F238E27FC236}">
              <a16:creationId xmlns:a16="http://schemas.microsoft.com/office/drawing/2014/main" id="{0AC19563-5EC9-458B-827C-9EA9940D2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0" name="Picture 3689" descr="http://www.esourcecanada.com/images/spacer.gif">
          <a:extLst>
            <a:ext uri="{FF2B5EF4-FFF2-40B4-BE49-F238E27FC236}">
              <a16:creationId xmlns:a16="http://schemas.microsoft.com/office/drawing/2014/main" id="{2A9894E8-EDE9-4592-9447-C2BFD112D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1" name="Picture 3690" descr="http://www.esourcecanada.com/images/spacer.gif">
          <a:extLst>
            <a:ext uri="{FF2B5EF4-FFF2-40B4-BE49-F238E27FC236}">
              <a16:creationId xmlns:a16="http://schemas.microsoft.com/office/drawing/2014/main" id="{94AECC08-2443-4F02-99C5-7EED3D4EC7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2" name="Picture 3691" descr="http://www.esourcecanada.com/images/spacer.gif">
          <a:extLst>
            <a:ext uri="{FF2B5EF4-FFF2-40B4-BE49-F238E27FC236}">
              <a16:creationId xmlns:a16="http://schemas.microsoft.com/office/drawing/2014/main" id="{4E28E905-60ED-4E35-8F36-D3858A179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3" name="Picture 3692" descr="http://www.esourcecanada.com/images/spacer.gif">
          <a:extLst>
            <a:ext uri="{FF2B5EF4-FFF2-40B4-BE49-F238E27FC236}">
              <a16:creationId xmlns:a16="http://schemas.microsoft.com/office/drawing/2014/main" id="{F0EA83F6-B26C-446B-AB3D-E8D2E78D68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4" name="Picture 3693" descr="http://www.esourcecanada.com/images/spacer.gif">
          <a:extLst>
            <a:ext uri="{FF2B5EF4-FFF2-40B4-BE49-F238E27FC236}">
              <a16:creationId xmlns:a16="http://schemas.microsoft.com/office/drawing/2014/main" id="{8633DCB7-CBD9-4FBE-854E-F687F7BDD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5" name="Picture 3694" descr="http://www.esourcecanada.com/images/spacer.gif">
          <a:extLst>
            <a:ext uri="{FF2B5EF4-FFF2-40B4-BE49-F238E27FC236}">
              <a16:creationId xmlns:a16="http://schemas.microsoft.com/office/drawing/2014/main" id="{2530A2FC-2748-4A57-922E-EDB7329B53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6" name="Picture 3695" descr="http://www.esourcecanada.com/images/spacer.gif">
          <a:extLst>
            <a:ext uri="{FF2B5EF4-FFF2-40B4-BE49-F238E27FC236}">
              <a16:creationId xmlns:a16="http://schemas.microsoft.com/office/drawing/2014/main" id="{CAE12D1F-7B39-4357-BEA6-F54DA38BEB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7" name="Picture 3696" descr="http://www.esourcecanada.com/images/spacer.gif">
          <a:extLst>
            <a:ext uri="{FF2B5EF4-FFF2-40B4-BE49-F238E27FC236}">
              <a16:creationId xmlns:a16="http://schemas.microsoft.com/office/drawing/2014/main" id="{DCB67B0C-9F53-4BD2-9C00-21405D5A4B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8" name="Picture 3697" descr="http://www.esourcecanada.com/images/spacer.gif">
          <a:extLst>
            <a:ext uri="{FF2B5EF4-FFF2-40B4-BE49-F238E27FC236}">
              <a16:creationId xmlns:a16="http://schemas.microsoft.com/office/drawing/2014/main" id="{B146B747-4BC5-43D5-9DCA-4EDBBF2AC9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9" name="Picture 3698" descr="http://www.esourcecanada.com/images/spacer.gif">
          <a:extLst>
            <a:ext uri="{FF2B5EF4-FFF2-40B4-BE49-F238E27FC236}">
              <a16:creationId xmlns:a16="http://schemas.microsoft.com/office/drawing/2014/main" id="{8D92FDFB-2D03-4700-90D5-08A369DE9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0" name="Picture 3699" descr="http://www.esourcecanada.com/images/spacer.gif">
          <a:extLst>
            <a:ext uri="{FF2B5EF4-FFF2-40B4-BE49-F238E27FC236}">
              <a16:creationId xmlns:a16="http://schemas.microsoft.com/office/drawing/2014/main" id="{D4FA5FDB-DB5C-42E0-BC8C-42BB2EADF3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1" name="Picture 3700" descr="http://www.esourcecanada.com/images/spacer.gif">
          <a:extLst>
            <a:ext uri="{FF2B5EF4-FFF2-40B4-BE49-F238E27FC236}">
              <a16:creationId xmlns:a16="http://schemas.microsoft.com/office/drawing/2014/main" id="{BF2E56D6-05A3-4245-B3FD-04789EADC9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2" name="Picture 3701" descr="http://www.esourcecanada.com/images/spacer.gif">
          <a:extLst>
            <a:ext uri="{FF2B5EF4-FFF2-40B4-BE49-F238E27FC236}">
              <a16:creationId xmlns:a16="http://schemas.microsoft.com/office/drawing/2014/main" id="{EC8DF153-59C7-404C-B087-7B1043188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3" name="Picture 3702" descr="http://www.esourcecanada.com/images/spacer.gif">
          <a:extLst>
            <a:ext uri="{FF2B5EF4-FFF2-40B4-BE49-F238E27FC236}">
              <a16:creationId xmlns:a16="http://schemas.microsoft.com/office/drawing/2014/main" id="{7E21DE73-761A-40AC-9B25-3952055CCD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4" name="Picture 3703" descr="http://www.esourcecanada.com/images/spacer.gif">
          <a:extLst>
            <a:ext uri="{FF2B5EF4-FFF2-40B4-BE49-F238E27FC236}">
              <a16:creationId xmlns:a16="http://schemas.microsoft.com/office/drawing/2014/main" id="{DA6BC0FA-FE40-4196-8C3C-D6E3914545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5" name="Picture 3704" descr="http://www.esourcecanada.com/images/spacer.gif">
          <a:extLst>
            <a:ext uri="{FF2B5EF4-FFF2-40B4-BE49-F238E27FC236}">
              <a16:creationId xmlns:a16="http://schemas.microsoft.com/office/drawing/2014/main" id="{539D2A02-D8C7-4D85-8FB9-F0D3B1A49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6" name="Picture 3705" descr="http://www.esourcecanada.com/images/spacer.gif">
          <a:extLst>
            <a:ext uri="{FF2B5EF4-FFF2-40B4-BE49-F238E27FC236}">
              <a16:creationId xmlns:a16="http://schemas.microsoft.com/office/drawing/2014/main" id="{96415CFC-9F3E-472D-8AD6-F50B92ECA6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7" name="Picture 3706" descr="http://www.esourcecanada.com/images/spacer.gif">
          <a:extLst>
            <a:ext uri="{FF2B5EF4-FFF2-40B4-BE49-F238E27FC236}">
              <a16:creationId xmlns:a16="http://schemas.microsoft.com/office/drawing/2014/main" id="{61FAFBE1-4B53-4649-ABF3-EEED7EC87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8" name="Picture 3707" descr="http://www.esourcecanada.com/images/spacer.gif">
          <a:extLst>
            <a:ext uri="{FF2B5EF4-FFF2-40B4-BE49-F238E27FC236}">
              <a16:creationId xmlns:a16="http://schemas.microsoft.com/office/drawing/2014/main" id="{D57A8001-C40C-4DC9-86DA-90C53E353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9" name="Picture 3708" descr="http://www.esourcecanada.com/images/spacer.gif">
          <a:extLst>
            <a:ext uri="{FF2B5EF4-FFF2-40B4-BE49-F238E27FC236}">
              <a16:creationId xmlns:a16="http://schemas.microsoft.com/office/drawing/2014/main" id="{1A1AAB8F-1F2B-4295-906B-78EAF085C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10" name="Picture 3709" descr="http://www.esourcecanada.com/images/spacer.gif">
          <a:extLst>
            <a:ext uri="{FF2B5EF4-FFF2-40B4-BE49-F238E27FC236}">
              <a16:creationId xmlns:a16="http://schemas.microsoft.com/office/drawing/2014/main" id="{C65B60AE-788B-4B47-8CE9-ECC2039A3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3711" name="Picture 3710" descr="http://www.esourcecanada.com/images/spacer.gif">
          <a:extLst>
            <a:ext uri="{FF2B5EF4-FFF2-40B4-BE49-F238E27FC236}">
              <a16:creationId xmlns:a16="http://schemas.microsoft.com/office/drawing/2014/main" id="{E330B5A0-1DBC-44BB-9A49-B5C495AE3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3712" name="Picture 3711" descr="http://www.esourcecanada.com/images/spacer.gif">
          <a:extLst>
            <a:ext uri="{FF2B5EF4-FFF2-40B4-BE49-F238E27FC236}">
              <a16:creationId xmlns:a16="http://schemas.microsoft.com/office/drawing/2014/main" id="{A880A9C5-543C-4532-8AE6-A36716C12D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3713" name="Picture 3712" descr="http://www.esourcecanada.com/images/spacer.gif">
          <a:extLst>
            <a:ext uri="{FF2B5EF4-FFF2-40B4-BE49-F238E27FC236}">
              <a16:creationId xmlns:a16="http://schemas.microsoft.com/office/drawing/2014/main" id="{F928346E-CE16-4579-88F9-B3B33B19BB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3714" name="Picture 3713" descr="http://www.esourcecanada.com/images/spacer.gif">
          <a:extLst>
            <a:ext uri="{FF2B5EF4-FFF2-40B4-BE49-F238E27FC236}">
              <a16:creationId xmlns:a16="http://schemas.microsoft.com/office/drawing/2014/main" id="{40C1C41A-FDFE-405E-99C6-D85852A5B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3715" name="Picture 3714" descr="http://www.esourcecanada.com/images/spacer.gif">
          <a:extLst>
            <a:ext uri="{FF2B5EF4-FFF2-40B4-BE49-F238E27FC236}">
              <a16:creationId xmlns:a16="http://schemas.microsoft.com/office/drawing/2014/main" id="{BED0D25E-F293-49DF-B0CA-6D38C6628C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3716" name="Picture 3715" descr="http://www.esourcecanada.com/images/spacer.gif">
          <a:extLst>
            <a:ext uri="{FF2B5EF4-FFF2-40B4-BE49-F238E27FC236}">
              <a16:creationId xmlns:a16="http://schemas.microsoft.com/office/drawing/2014/main" id="{250793CB-D7D8-4794-8C54-7B8671AE99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3717" name="Picture 3716" descr="http://www.esourcecanada.com/images/spacer.gif">
          <a:extLst>
            <a:ext uri="{FF2B5EF4-FFF2-40B4-BE49-F238E27FC236}">
              <a16:creationId xmlns:a16="http://schemas.microsoft.com/office/drawing/2014/main" id="{A6310827-8897-4E81-908B-CCDB29044F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3718" name="Picture 3717" descr="http://www.esourcecanada.com/images/spacer.gif">
          <a:extLst>
            <a:ext uri="{FF2B5EF4-FFF2-40B4-BE49-F238E27FC236}">
              <a16:creationId xmlns:a16="http://schemas.microsoft.com/office/drawing/2014/main" id="{C6081229-FE10-422F-9EA6-D2D1EB3004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3719" name="Picture 3718" descr="http://www.esourcecanada.com/images/spacer.gif">
          <a:extLst>
            <a:ext uri="{FF2B5EF4-FFF2-40B4-BE49-F238E27FC236}">
              <a16:creationId xmlns:a16="http://schemas.microsoft.com/office/drawing/2014/main" id="{36C99BDA-ADE8-4630-93AB-FCC47D1DFA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3720" name="Picture 3719" descr="http://www.esourcecanada.com/images/spacer.gif">
          <a:extLst>
            <a:ext uri="{FF2B5EF4-FFF2-40B4-BE49-F238E27FC236}">
              <a16:creationId xmlns:a16="http://schemas.microsoft.com/office/drawing/2014/main" id="{B858185C-B668-40F9-AAA3-2EA77E81D2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69215" cy="69215"/>
    <xdr:pic>
      <xdr:nvPicPr>
        <xdr:cNvPr id="3721" name="Picture 3720" descr="http://www.esourcecanada.com/images/spacer.gif">
          <a:extLst>
            <a:ext uri="{FF2B5EF4-FFF2-40B4-BE49-F238E27FC236}">
              <a16:creationId xmlns:a16="http://schemas.microsoft.com/office/drawing/2014/main" id="{593EAA1F-E494-485B-87F9-E85445BD9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22" name="Picture 3721" descr="http://www.esourcecanada.com/images/spacer.gif">
          <a:extLst>
            <a:ext uri="{FF2B5EF4-FFF2-40B4-BE49-F238E27FC236}">
              <a16:creationId xmlns:a16="http://schemas.microsoft.com/office/drawing/2014/main" id="{66F8A53E-CA12-4065-9EF9-7CA5221874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69215" cy="69215"/>
    <xdr:pic>
      <xdr:nvPicPr>
        <xdr:cNvPr id="3723" name="Picture 3722" descr="http://www.esourcecanada.com/images/spacer.gif">
          <a:extLst>
            <a:ext uri="{FF2B5EF4-FFF2-40B4-BE49-F238E27FC236}">
              <a16:creationId xmlns:a16="http://schemas.microsoft.com/office/drawing/2014/main" id="{3003DD9A-FB7A-42B0-A8E9-BD04326C87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24" name="Picture 3723" descr="http://www.esourcecanada.com/images/spacer.gif">
          <a:extLst>
            <a:ext uri="{FF2B5EF4-FFF2-40B4-BE49-F238E27FC236}">
              <a16:creationId xmlns:a16="http://schemas.microsoft.com/office/drawing/2014/main" id="{1812216C-17A3-4B37-8557-501A8B624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25" name="Picture 3724" descr="http://www.esourcecanada.com/images/spacer.gif">
          <a:extLst>
            <a:ext uri="{FF2B5EF4-FFF2-40B4-BE49-F238E27FC236}">
              <a16:creationId xmlns:a16="http://schemas.microsoft.com/office/drawing/2014/main" id="{C573A6B8-5812-4ECD-9C09-4C294FC11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26" name="Picture 3725" descr="http://www.esourcecanada.com/images/spacer.gif">
          <a:extLst>
            <a:ext uri="{FF2B5EF4-FFF2-40B4-BE49-F238E27FC236}">
              <a16:creationId xmlns:a16="http://schemas.microsoft.com/office/drawing/2014/main" id="{0E168DCB-907B-48FB-8C86-EA89E4445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27" name="Picture 3726" descr="http://www.esourcecanada.com/images/spacer.gif">
          <a:extLst>
            <a:ext uri="{FF2B5EF4-FFF2-40B4-BE49-F238E27FC236}">
              <a16:creationId xmlns:a16="http://schemas.microsoft.com/office/drawing/2014/main" id="{95977BE7-1D80-4567-9163-7FC874228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28" name="Picture 3727" descr="http://www.esourcecanada.com/images/spacer.gif">
          <a:extLst>
            <a:ext uri="{FF2B5EF4-FFF2-40B4-BE49-F238E27FC236}">
              <a16:creationId xmlns:a16="http://schemas.microsoft.com/office/drawing/2014/main" id="{C4FE797C-0636-47F3-AD8C-5D6F234DB5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29" name="Picture 3728" descr="http://www.esourcecanada.com/images/spacer.gif">
          <a:extLst>
            <a:ext uri="{FF2B5EF4-FFF2-40B4-BE49-F238E27FC236}">
              <a16:creationId xmlns:a16="http://schemas.microsoft.com/office/drawing/2014/main" id="{DBF17253-B216-420C-91A9-9F11655BAF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0" name="Picture 3729" descr="http://www.esourcecanada.com/images/spacer.gif">
          <a:extLst>
            <a:ext uri="{FF2B5EF4-FFF2-40B4-BE49-F238E27FC236}">
              <a16:creationId xmlns:a16="http://schemas.microsoft.com/office/drawing/2014/main" id="{5614A11A-26C2-46FD-B63C-48EE8F8ADA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1" name="Picture 3730" descr="http://www.esourcecanada.com/images/spacer.gif">
          <a:extLst>
            <a:ext uri="{FF2B5EF4-FFF2-40B4-BE49-F238E27FC236}">
              <a16:creationId xmlns:a16="http://schemas.microsoft.com/office/drawing/2014/main" id="{73E21475-A470-44D8-A7CA-1AB4A9F1B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2" name="Picture 3731" descr="http://www.esourcecanada.com/images/spacer.gif">
          <a:extLst>
            <a:ext uri="{FF2B5EF4-FFF2-40B4-BE49-F238E27FC236}">
              <a16:creationId xmlns:a16="http://schemas.microsoft.com/office/drawing/2014/main" id="{9CFD872A-B0F4-4C0D-8B46-4A43F2ABBA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3" name="Picture 3732" descr="http://www.esourcecanada.com/images/spacer.gif">
          <a:extLst>
            <a:ext uri="{FF2B5EF4-FFF2-40B4-BE49-F238E27FC236}">
              <a16:creationId xmlns:a16="http://schemas.microsoft.com/office/drawing/2014/main" id="{B1188BB8-E503-43FC-960D-E3B72DF51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4" name="Picture 3733" descr="http://www.esourcecanada.com/images/spacer.gif">
          <a:extLst>
            <a:ext uri="{FF2B5EF4-FFF2-40B4-BE49-F238E27FC236}">
              <a16:creationId xmlns:a16="http://schemas.microsoft.com/office/drawing/2014/main" id="{3432F5B2-0944-42B5-9CFE-676245CC4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5" name="Picture 3734" descr="http://www.esourcecanada.com/images/spacer.gif">
          <a:extLst>
            <a:ext uri="{FF2B5EF4-FFF2-40B4-BE49-F238E27FC236}">
              <a16:creationId xmlns:a16="http://schemas.microsoft.com/office/drawing/2014/main" id="{272035B6-EF53-4392-B6D1-188567871B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6" name="Picture 3735" descr="http://www.esourcecanada.com/images/spacer.gif">
          <a:extLst>
            <a:ext uri="{FF2B5EF4-FFF2-40B4-BE49-F238E27FC236}">
              <a16:creationId xmlns:a16="http://schemas.microsoft.com/office/drawing/2014/main" id="{4DA20615-9D6D-4975-AF12-2822A2E5C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7" name="Picture 3736" descr="http://www.esourcecanada.com/images/spacer.gif">
          <a:extLst>
            <a:ext uri="{FF2B5EF4-FFF2-40B4-BE49-F238E27FC236}">
              <a16:creationId xmlns:a16="http://schemas.microsoft.com/office/drawing/2014/main" id="{5B315468-DC2A-459F-9D9D-12BDC1F17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8" name="Picture 3737" descr="http://www.esourcecanada.com/images/spacer.gif">
          <a:extLst>
            <a:ext uri="{FF2B5EF4-FFF2-40B4-BE49-F238E27FC236}">
              <a16:creationId xmlns:a16="http://schemas.microsoft.com/office/drawing/2014/main" id="{C7396546-E693-4540-ACD5-B0DAE0FA8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9" name="Picture 3738" descr="http://www.esourcecanada.com/images/spacer.gif">
          <a:extLst>
            <a:ext uri="{FF2B5EF4-FFF2-40B4-BE49-F238E27FC236}">
              <a16:creationId xmlns:a16="http://schemas.microsoft.com/office/drawing/2014/main" id="{94A14566-D5F1-4B98-B967-40812C3D5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0" name="Picture 3739" descr="http://www.esourcecanada.com/images/spacer.gif">
          <a:extLst>
            <a:ext uri="{FF2B5EF4-FFF2-40B4-BE49-F238E27FC236}">
              <a16:creationId xmlns:a16="http://schemas.microsoft.com/office/drawing/2014/main" id="{1851FAB9-DF11-49F1-869D-52EB37249E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1" name="Picture 3740" descr="http://www.esourcecanada.com/images/spacer.gif">
          <a:extLst>
            <a:ext uri="{FF2B5EF4-FFF2-40B4-BE49-F238E27FC236}">
              <a16:creationId xmlns:a16="http://schemas.microsoft.com/office/drawing/2014/main" id="{84E2E4F2-0F27-4E7D-B2BE-CB83275C8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2" name="Picture 3741" descr="http://www.esourcecanada.com/images/spacer.gif">
          <a:extLst>
            <a:ext uri="{FF2B5EF4-FFF2-40B4-BE49-F238E27FC236}">
              <a16:creationId xmlns:a16="http://schemas.microsoft.com/office/drawing/2014/main" id="{2DA221B9-167A-445C-AA3B-40C0357D23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3" name="Picture 3742" descr="http://www.esourcecanada.com/images/spacer.gif">
          <a:extLst>
            <a:ext uri="{FF2B5EF4-FFF2-40B4-BE49-F238E27FC236}">
              <a16:creationId xmlns:a16="http://schemas.microsoft.com/office/drawing/2014/main" id="{36B2180F-556E-4C43-BCA3-F89FB2D43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4" name="Picture 3743" descr="http://www.esourcecanada.com/images/spacer.gif">
          <a:extLst>
            <a:ext uri="{FF2B5EF4-FFF2-40B4-BE49-F238E27FC236}">
              <a16:creationId xmlns:a16="http://schemas.microsoft.com/office/drawing/2014/main" id="{85DB0FB0-D6E4-4F9D-A011-6C7620253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5" name="Picture 3744" descr="http://www.esourcecanada.com/images/spacer.gif">
          <a:extLst>
            <a:ext uri="{FF2B5EF4-FFF2-40B4-BE49-F238E27FC236}">
              <a16:creationId xmlns:a16="http://schemas.microsoft.com/office/drawing/2014/main" id="{B7169A27-5696-43E9-B679-3A74184CD6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6" name="Picture 3745" descr="http://www.esourcecanada.com/images/spacer.gif">
          <a:extLst>
            <a:ext uri="{FF2B5EF4-FFF2-40B4-BE49-F238E27FC236}">
              <a16:creationId xmlns:a16="http://schemas.microsoft.com/office/drawing/2014/main" id="{6CEEB75B-B99F-4922-A1FC-3C9C023331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7" name="Picture 3746" descr="http://www.esourcecanada.com/images/spacer.gif">
          <a:extLst>
            <a:ext uri="{FF2B5EF4-FFF2-40B4-BE49-F238E27FC236}">
              <a16:creationId xmlns:a16="http://schemas.microsoft.com/office/drawing/2014/main" id="{6DBC23A4-CBF9-4497-853C-C302F86FB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8" name="Picture 3747" descr="http://www.esourcecanada.com/images/spacer.gif">
          <a:extLst>
            <a:ext uri="{FF2B5EF4-FFF2-40B4-BE49-F238E27FC236}">
              <a16:creationId xmlns:a16="http://schemas.microsoft.com/office/drawing/2014/main" id="{D2674F58-F7E4-4149-987D-EE53BC6614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9" name="Picture 3748" descr="http://www.esourcecanada.com/images/spacer.gif">
          <a:extLst>
            <a:ext uri="{FF2B5EF4-FFF2-40B4-BE49-F238E27FC236}">
              <a16:creationId xmlns:a16="http://schemas.microsoft.com/office/drawing/2014/main" id="{63052842-2EF0-49F1-98AE-93862A086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0" name="Picture 3749" descr="http://www.esourcecanada.com/images/spacer.gif">
          <a:extLst>
            <a:ext uri="{FF2B5EF4-FFF2-40B4-BE49-F238E27FC236}">
              <a16:creationId xmlns:a16="http://schemas.microsoft.com/office/drawing/2014/main" id="{46A88CA0-1640-427C-BC25-0D6B525EC1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1" name="Picture 3750" descr="http://www.esourcecanada.com/images/spacer.gif">
          <a:extLst>
            <a:ext uri="{FF2B5EF4-FFF2-40B4-BE49-F238E27FC236}">
              <a16:creationId xmlns:a16="http://schemas.microsoft.com/office/drawing/2014/main" id="{8513C865-8C5E-4D80-A288-005BB714BF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2" name="Picture 3751" descr="http://www.esourcecanada.com/images/spacer.gif">
          <a:extLst>
            <a:ext uri="{FF2B5EF4-FFF2-40B4-BE49-F238E27FC236}">
              <a16:creationId xmlns:a16="http://schemas.microsoft.com/office/drawing/2014/main" id="{04D4056C-52E8-492D-9B2B-CC04CFEA84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3" name="Picture 3752" descr="http://www.esourcecanada.com/images/spacer.gif">
          <a:extLst>
            <a:ext uri="{FF2B5EF4-FFF2-40B4-BE49-F238E27FC236}">
              <a16:creationId xmlns:a16="http://schemas.microsoft.com/office/drawing/2014/main" id="{3B9371D1-71D8-49AB-9EDB-B99170B0C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4" name="Picture 3753" descr="http://www.esourcecanada.com/images/spacer.gif">
          <a:extLst>
            <a:ext uri="{FF2B5EF4-FFF2-40B4-BE49-F238E27FC236}">
              <a16:creationId xmlns:a16="http://schemas.microsoft.com/office/drawing/2014/main" id="{CB2D0757-FC70-4552-A0A7-B23AC5982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5" name="Picture 3754" descr="http://www.esourcecanada.com/images/spacer.gif">
          <a:extLst>
            <a:ext uri="{FF2B5EF4-FFF2-40B4-BE49-F238E27FC236}">
              <a16:creationId xmlns:a16="http://schemas.microsoft.com/office/drawing/2014/main" id="{A46B1D5B-0B54-42FC-9C1C-19A1FBB43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6" name="Picture 3755" descr="http://www.esourcecanada.com/images/spacer.gif">
          <a:extLst>
            <a:ext uri="{FF2B5EF4-FFF2-40B4-BE49-F238E27FC236}">
              <a16:creationId xmlns:a16="http://schemas.microsoft.com/office/drawing/2014/main" id="{124A489F-F9B1-4260-B845-749E9BBEF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7" name="Picture 3756" descr="http://www.esourcecanada.com/images/spacer.gif">
          <a:extLst>
            <a:ext uri="{FF2B5EF4-FFF2-40B4-BE49-F238E27FC236}">
              <a16:creationId xmlns:a16="http://schemas.microsoft.com/office/drawing/2014/main" id="{99E91D0B-6126-4446-B82D-5EEC8AA5DE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8" name="Picture 3757" descr="http://www.esourcecanada.com/images/spacer.gif">
          <a:extLst>
            <a:ext uri="{FF2B5EF4-FFF2-40B4-BE49-F238E27FC236}">
              <a16:creationId xmlns:a16="http://schemas.microsoft.com/office/drawing/2014/main" id="{5AC0137E-3146-4BBD-9274-7B50E370B3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9" name="Picture 3758" descr="http://www.esourcecanada.com/images/spacer.gif">
          <a:extLst>
            <a:ext uri="{FF2B5EF4-FFF2-40B4-BE49-F238E27FC236}">
              <a16:creationId xmlns:a16="http://schemas.microsoft.com/office/drawing/2014/main" id="{EE46A3B7-97DD-4008-A581-EAE490E1A7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60" name="Picture 3759" descr="http://www.esourcecanada.com/images/spacer.gif">
          <a:extLst>
            <a:ext uri="{FF2B5EF4-FFF2-40B4-BE49-F238E27FC236}">
              <a16:creationId xmlns:a16="http://schemas.microsoft.com/office/drawing/2014/main" id="{C937F1F6-D27D-4267-95A2-9300B4C8E8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61" name="Picture 3760" descr="http://www.esourcecanada.com/images/spacer.gif">
          <a:extLst>
            <a:ext uri="{FF2B5EF4-FFF2-40B4-BE49-F238E27FC236}">
              <a16:creationId xmlns:a16="http://schemas.microsoft.com/office/drawing/2014/main" id="{FD0AC535-6C0C-4D30-A54D-EA6B9B9AC1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62" name="Picture 3761" descr="http://www.esourcecanada.com/images/spacer.gif">
          <a:extLst>
            <a:ext uri="{FF2B5EF4-FFF2-40B4-BE49-F238E27FC236}">
              <a16:creationId xmlns:a16="http://schemas.microsoft.com/office/drawing/2014/main" id="{998AE966-452A-4623-A11E-6F2F77575C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63" name="Picture 3762" descr="http://www.esourcecanada.com/images/spacer.gif">
          <a:extLst>
            <a:ext uri="{FF2B5EF4-FFF2-40B4-BE49-F238E27FC236}">
              <a16:creationId xmlns:a16="http://schemas.microsoft.com/office/drawing/2014/main" id="{0E82FF0A-5CF0-4C75-BEF2-B9ECE9A3C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64" name="Picture 3763" descr="http://www.esourcecanada.com/images/spacer.gif">
          <a:extLst>
            <a:ext uri="{FF2B5EF4-FFF2-40B4-BE49-F238E27FC236}">
              <a16:creationId xmlns:a16="http://schemas.microsoft.com/office/drawing/2014/main" id="{A3313911-1D44-45AA-8421-C92700292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3765" name="Picture 3764" descr="http://www.esourcecanada.com/images/spacer.gif">
          <a:extLst>
            <a:ext uri="{FF2B5EF4-FFF2-40B4-BE49-F238E27FC236}">
              <a16:creationId xmlns:a16="http://schemas.microsoft.com/office/drawing/2014/main" id="{FE669D64-6E20-41C4-8560-481B879BCE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3766" name="Picture 3765" descr="http://www.esourcecanada.com/images/spacer.gif">
          <a:extLst>
            <a:ext uri="{FF2B5EF4-FFF2-40B4-BE49-F238E27FC236}">
              <a16:creationId xmlns:a16="http://schemas.microsoft.com/office/drawing/2014/main" id="{7085E562-4507-4C06-BB74-ED39FA01A7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118</xdr:row>
      <xdr:rowOff>0</xdr:rowOff>
    </xdr:from>
    <xdr:ext cx="57150" cy="57150"/>
    <xdr:pic>
      <xdr:nvPicPr>
        <xdr:cNvPr id="3767" name="Picture 3766" descr="http://www.esourcecanada.com/images/spacer.gif">
          <a:extLst>
            <a:ext uri="{FF2B5EF4-FFF2-40B4-BE49-F238E27FC236}">
              <a16:creationId xmlns:a16="http://schemas.microsoft.com/office/drawing/2014/main" id="{8F36C830-E7E9-4046-96CA-F75BAF256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3768" name="Picture 3767" descr="http://www.esourcecanada.com/images/spacer.gif">
          <a:extLst>
            <a:ext uri="{FF2B5EF4-FFF2-40B4-BE49-F238E27FC236}">
              <a16:creationId xmlns:a16="http://schemas.microsoft.com/office/drawing/2014/main" id="{80D45B59-B9CD-4300-A6E7-4A8F4CA6F4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118</xdr:row>
      <xdr:rowOff>0</xdr:rowOff>
    </xdr:from>
    <xdr:ext cx="57150" cy="57150"/>
    <xdr:pic>
      <xdr:nvPicPr>
        <xdr:cNvPr id="3769" name="Picture 3768" descr="http://www.esourcecanada.com/images/spacer.gif">
          <a:extLst>
            <a:ext uri="{FF2B5EF4-FFF2-40B4-BE49-F238E27FC236}">
              <a16:creationId xmlns:a16="http://schemas.microsoft.com/office/drawing/2014/main" id="{FA348A51-D42E-4CF2-A40F-17E7E5266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160</xdr:row>
      <xdr:rowOff>0</xdr:rowOff>
    </xdr:from>
    <xdr:ext cx="57150" cy="57150"/>
    <xdr:pic>
      <xdr:nvPicPr>
        <xdr:cNvPr id="3770" name="Picture 3769" descr="http://www.esourcecanada.com/images/spacer.gif">
          <a:extLst>
            <a:ext uri="{FF2B5EF4-FFF2-40B4-BE49-F238E27FC236}">
              <a16:creationId xmlns:a16="http://schemas.microsoft.com/office/drawing/2014/main" id="{E37A21F5-A454-42F5-B728-625E64CD9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160</xdr:row>
      <xdr:rowOff>0</xdr:rowOff>
    </xdr:from>
    <xdr:ext cx="57150" cy="57150"/>
    <xdr:pic>
      <xdr:nvPicPr>
        <xdr:cNvPr id="3771" name="Picture 3770" descr="http://www.esourcecanada.com/images/spacer.gif">
          <a:extLst>
            <a:ext uri="{FF2B5EF4-FFF2-40B4-BE49-F238E27FC236}">
              <a16:creationId xmlns:a16="http://schemas.microsoft.com/office/drawing/2014/main" id="{9E4ACA62-D6A5-46CA-86C8-B41A6ED6B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168</xdr:row>
      <xdr:rowOff>0</xdr:rowOff>
    </xdr:from>
    <xdr:ext cx="57150" cy="57150"/>
    <xdr:pic>
      <xdr:nvPicPr>
        <xdr:cNvPr id="3772" name="Picture 3771" descr="http://www.esourcecanada.com/images/spacer.gif">
          <a:extLst>
            <a:ext uri="{FF2B5EF4-FFF2-40B4-BE49-F238E27FC236}">
              <a16:creationId xmlns:a16="http://schemas.microsoft.com/office/drawing/2014/main" id="{C447BFA2-83AF-4540-83B2-B9D0B58886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160</xdr:row>
      <xdr:rowOff>0</xdr:rowOff>
    </xdr:from>
    <xdr:ext cx="57150" cy="57150"/>
    <xdr:pic>
      <xdr:nvPicPr>
        <xdr:cNvPr id="3773" name="Picture 3772" descr="http://www.esourcecanada.com/images/spacer.gif">
          <a:extLst>
            <a:ext uri="{FF2B5EF4-FFF2-40B4-BE49-F238E27FC236}">
              <a16:creationId xmlns:a16="http://schemas.microsoft.com/office/drawing/2014/main" id="{B3914510-3443-42EF-AFF8-E040A9424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168</xdr:row>
      <xdr:rowOff>0</xdr:rowOff>
    </xdr:from>
    <xdr:ext cx="57150" cy="57150"/>
    <xdr:pic>
      <xdr:nvPicPr>
        <xdr:cNvPr id="3774" name="Picture 3773" descr="http://www.esourcecanada.com/images/spacer.gif">
          <a:extLst>
            <a:ext uri="{FF2B5EF4-FFF2-40B4-BE49-F238E27FC236}">
              <a16:creationId xmlns:a16="http://schemas.microsoft.com/office/drawing/2014/main" id="{EEF45A5A-1962-4971-9666-1F7236024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349</xdr:row>
      <xdr:rowOff>0</xdr:rowOff>
    </xdr:from>
    <xdr:ext cx="57150" cy="57150"/>
    <xdr:pic>
      <xdr:nvPicPr>
        <xdr:cNvPr id="3775" name="Picture 3774" descr="http://www.esourcecanada.com/images/spacer.gif">
          <a:extLst>
            <a:ext uri="{FF2B5EF4-FFF2-40B4-BE49-F238E27FC236}">
              <a16:creationId xmlns:a16="http://schemas.microsoft.com/office/drawing/2014/main" id="{FAA99316-ACB7-4A4C-A137-0935513B0F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349</xdr:row>
      <xdr:rowOff>0</xdr:rowOff>
    </xdr:from>
    <xdr:ext cx="57150" cy="57150"/>
    <xdr:pic>
      <xdr:nvPicPr>
        <xdr:cNvPr id="3776" name="Picture 3775" descr="http://www.esourcecanada.com/images/spacer.gif">
          <a:extLst>
            <a:ext uri="{FF2B5EF4-FFF2-40B4-BE49-F238E27FC236}">
              <a16:creationId xmlns:a16="http://schemas.microsoft.com/office/drawing/2014/main" id="{C5C4E17C-7BBB-41FC-B34D-CBE387954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77" name="Picture 3776" descr="http://www.esourcecanada.com/images/spacer.gif">
          <a:extLst>
            <a:ext uri="{FF2B5EF4-FFF2-40B4-BE49-F238E27FC236}">
              <a16:creationId xmlns:a16="http://schemas.microsoft.com/office/drawing/2014/main" id="{0D1D290A-4D23-44F3-928D-371D7E256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78" name="Picture 3777" descr="http://www.esourcecanada.com/images/spacer.gif">
          <a:extLst>
            <a:ext uri="{FF2B5EF4-FFF2-40B4-BE49-F238E27FC236}">
              <a16:creationId xmlns:a16="http://schemas.microsoft.com/office/drawing/2014/main" id="{955D4A53-0F99-4C6A-87D7-7292D533C6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79" name="Picture 3778" descr="http://www.esourcecanada.com/images/spacer.gif">
          <a:extLst>
            <a:ext uri="{FF2B5EF4-FFF2-40B4-BE49-F238E27FC236}">
              <a16:creationId xmlns:a16="http://schemas.microsoft.com/office/drawing/2014/main" id="{E54F18D6-9EC8-4F46-899B-8A9761E679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0" name="Picture 3779" descr="http://www.esourcecanada.com/images/spacer.gif">
          <a:extLst>
            <a:ext uri="{FF2B5EF4-FFF2-40B4-BE49-F238E27FC236}">
              <a16:creationId xmlns:a16="http://schemas.microsoft.com/office/drawing/2014/main" id="{742B92B4-0118-4E8A-935B-7DC1AB65D2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1" name="Picture 3780" descr="http://www.esourcecanada.com/images/spacer.gif">
          <a:extLst>
            <a:ext uri="{FF2B5EF4-FFF2-40B4-BE49-F238E27FC236}">
              <a16:creationId xmlns:a16="http://schemas.microsoft.com/office/drawing/2014/main" id="{285DCC41-FE8C-4AD7-AF6E-A1E4B7CDB9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2" name="Picture 3781" descr="http://www.esourcecanada.com/images/spacer.gif">
          <a:extLst>
            <a:ext uri="{FF2B5EF4-FFF2-40B4-BE49-F238E27FC236}">
              <a16:creationId xmlns:a16="http://schemas.microsoft.com/office/drawing/2014/main" id="{C2877B0F-0371-4D48-BC2F-8A956ABA86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3" name="Picture 3782" descr="http://www.esourcecanada.com/images/spacer.gif">
          <a:extLst>
            <a:ext uri="{FF2B5EF4-FFF2-40B4-BE49-F238E27FC236}">
              <a16:creationId xmlns:a16="http://schemas.microsoft.com/office/drawing/2014/main" id="{B5E63148-CA5C-460F-84F7-59E12EE0A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4" name="Picture 3783" descr="http://www.esourcecanada.com/images/spacer.gif">
          <a:extLst>
            <a:ext uri="{FF2B5EF4-FFF2-40B4-BE49-F238E27FC236}">
              <a16:creationId xmlns:a16="http://schemas.microsoft.com/office/drawing/2014/main" id="{91B526C1-15B1-4597-ADB1-F7DF27BA52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5" name="Picture 3784" descr="http://www.esourcecanada.com/images/spacer.gif">
          <a:extLst>
            <a:ext uri="{FF2B5EF4-FFF2-40B4-BE49-F238E27FC236}">
              <a16:creationId xmlns:a16="http://schemas.microsoft.com/office/drawing/2014/main" id="{9A33D6E7-F6E6-4674-9D40-5405B40D95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6" name="Picture 3785" descr="http://www.esourcecanada.com/images/spacer.gif">
          <a:extLst>
            <a:ext uri="{FF2B5EF4-FFF2-40B4-BE49-F238E27FC236}">
              <a16:creationId xmlns:a16="http://schemas.microsoft.com/office/drawing/2014/main" id="{4575138B-F728-46EB-A023-4E440665D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7" name="Picture 3786" descr="http://www.esourcecanada.com/images/spacer.gif">
          <a:extLst>
            <a:ext uri="{FF2B5EF4-FFF2-40B4-BE49-F238E27FC236}">
              <a16:creationId xmlns:a16="http://schemas.microsoft.com/office/drawing/2014/main" id="{763BCD5B-CE9F-4162-83C9-D35D6DFCDC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8" name="Picture 3787" descr="http://www.esourcecanada.com/images/spacer.gif">
          <a:extLst>
            <a:ext uri="{FF2B5EF4-FFF2-40B4-BE49-F238E27FC236}">
              <a16:creationId xmlns:a16="http://schemas.microsoft.com/office/drawing/2014/main" id="{6DBE4775-8985-4E0B-A16A-73320EE31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9" name="Picture 3788" descr="http://www.esourcecanada.com/images/spacer.gif">
          <a:extLst>
            <a:ext uri="{FF2B5EF4-FFF2-40B4-BE49-F238E27FC236}">
              <a16:creationId xmlns:a16="http://schemas.microsoft.com/office/drawing/2014/main" id="{1B6B35DF-8047-4804-9906-417FD38A5A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0" name="Picture 3789" descr="http://www.esourcecanada.com/images/spacer.gif">
          <a:extLst>
            <a:ext uri="{FF2B5EF4-FFF2-40B4-BE49-F238E27FC236}">
              <a16:creationId xmlns:a16="http://schemas.microsoft.com/office/drawing/2014/main" id="{18E78D64-AEA6-412D-814B-C81A7D9C9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1" name="Picture 3790" descr="http://www.esourcecanada.com/images/spacer.gif">
          <a:extLst>
            <a:ext uri="{FF2B5EF4-FFF2-40B4-BE49-F238E27FC236}">
              <a16:creationId xmlns:a16="http://schemas.microsoft.com/office/drawing/2014/main" id="{F570A646-A7C9-4138-8DF5-C4F8EF7AE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2" name="Picture 3791" descr="http://www.esourcecanada.com/images/spacer.gif">
          <a:extLst>
            <a:ext uri="{FF2B5EF4-FFF2-40B4-BE49-F238E27FC236}">
              <a16:creationId xmlns:a16="http://schemas.microsoft.com/office/drawing/2014/main" id="{E4AB314B-173D-4801-968A-4E43D8535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3" name="Picture 3792" descr="http://www.esourcecanada.com/images/spacer.gif">
          <a:extLst>
            <a:ext uri="{FF2B5EF4-FFF2-40B4-BE49-F238E27FC236}">
              <a16:creationId xmlns:a16="http://schemas.microsoft.com/office/drawing/2014/main" id="{15E5C730-6D56-4C9C-92CB-6801CB0AB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4" name="Picture 3793" descr="http://www.esourcecanada.com/images/spacer.gif">
          <a:extLst>
            <a:ext uri="{FF2B5EF4-FFF2-40B4-BE49-F238E27FC236}">
              <a16:creationId xmlns:a16="http://schemas.microsoft.com/office/drawing/2014/main" id="{4B9F7A60-CE4F-4323-B3F5-9D7F0498EA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5" name="Picture 3794" descr="http://www.esourcecanada.com/images/spacer.gif">
          <a:extLst>
            <a:ext uri="{FF2B5EF4-FFF2-40B4-BE49-F238E27FC236}">
              <a16:creationId xmlns:a16="http://schemas.microsoft.com/office/drawing/2014/main" id="{343D76BF-829A-4CEA-9A3E-EA6BA25B3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6" name="Picture 3795" descr="http://www.esourcecanada.com/images/spacer.gif">
          <a:extLst>
            <a:ext uri="{FF2B5EF4-FFF2-40B4-BE49-F238E27FC236}">
              <a16:creationId xmlns:a16="http://schemas.microsoft.com/office/drawing/2014/main" id="{10B824E0-C538-4BE7-8D7C-F33C968E7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7" name="Picture 3796" descr="http://www.esourcecanada.com/images/spacer.gif">
          <a:extLst>
            <a:ext uri="{FF2B5EF4-FFF2-40B4-BE49-F238E27FC236}">
              <a16:creationId xmlns:a16="http://schemas.microsoft.com/office/drawing/2014/main" id="{E51BDF2C-E695-47F8-A01F-35352F2A2E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8" name="Picture 3797" descr="http://www.esourcecanada.com/images/spacer.gif">
          <a:extLst>
            <a:ext uri="{FF2B5EF4-FFF2-40B4-BE49-F238E27FC236}">
              <a16:creationId xmlns:a16="http://schemas.microsoft.com/office/drawing/2014/main" id="{3DB5056D-2CD2-45EA-A13D-20811BFCA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9" name="Picture 3798" descr="http://www.esourcecanada.com/images/spacer.gif">
          <a:extLst>
            <a:ext uri="{FF2B5EF4-FFF2-40B4-BE49-F238E27FC236}">
              <a16:creationId xmlns:a16="http://schemas.microsoft.com/office/drawing/2014/main" id="{12AC3FFF-2A8A-4212-9435-006EE1D394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0" name="Picture 3799" descr="http://www.esourcecanada.com/images/spacer.gif">
          <a:extLst>
            <a:ext uri="{FF2B5EF4-FFF2-40B4-BE49-F238E27FC236}">
              <a16:creationId xmlns:a16="http://schemas.microsoft.com/office/drawing/2014/main" id="{BDE4D7BC-BDC0-48AB-8DA2-356F3E2488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1" name="Picture 3800" descr="http://www.esourcecanada.com/images/spacer.gif">
          <a:extLst>
            <a:ext uri="{FF2B5EF4-FFF2-40B4-BE49-F238E27FC236}">
              <a16:creationId xmlns:a16="http://schemas.microsoft.com/office/drawing/2014/main" id="{611318A8-D0BB-4303-AE7D-6C0F7B879A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2" name="Picture 3801" descr="http://www.esourcecanada.com/images/spacer.gif">
          <a:extLst>
            <a:ext uri="{FF2B5EF4-FFF2-40B4-BE49-F238E27FC236}">
              <a16:creationId xmlns:a16="http://schemas.microsoft.com/office/drawing/2014/main" id="{39086FDE-4A7A-4691-974E-DDC5DF230A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3" name="Picture 3802" descr="http://www.esourcecanada.com/images/spacer.gif">
          <a:extLst>
            <a:ext uri="{FF2B5EF4-FFF2-40B4-BE49-F238E27FC236}">
              <a16:creationId xmlns:a16="http://schemas.microsoft.com/office/drawing/2014/main" id="{0BC7FD6C-3B84-4B3D-87B3-214D28DBDB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4" name="Picture 3803" descr="http://www.esourcecanada.com/images/spacer.gif">
          <a:extLst>
            <a:ext uri="{FF2B5EF4-FFF2-40B4-BE49-F238E27FC236}">
              <a16:creationId xmlns:a16="http://schemas.microsoft.com/office/drawing/2014/main" id="{62E8C228-BC11-4E85-9DFA-669C5D5DC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5" name="Picture 3804" descr="http://www.esourcecanada.com/images/spacer.gif">
          <a:extLst>
            <a:ext uri="{FF2B5EF4-FFF2-40B4-BE49-F238E27FC236}">
              <a16:creationId xmlns:a16="http://schemas.microsoft.com/office/drawing/2014/main" id="{D3F81B60-C12F-4BF6-AB61-21FCB705CB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6" name="Picture 3805" descr="http://www.esourcecanada.com/images/spacer.gif">
          <a:extLst>
            <a:ext uri="{FF2B5EF4-FFF2-40B4-BE49-F238E27FC236}">
              <a16:creationId xmlns:a16="http://schemas.microsoft.com/office/drawing/2014/main" id="{C02375B5-F876-4991-80D4-69BB4BBCB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7" name="Picture 3806" descr="http://www.esourcecanada.com/images/spacer.gif">
          <a:extLst>
            <a:ext uri="{FF2B5EF4-FFF2-40B4-BE49-F238E27FC236}">
              <a16:creationId xmlns:a16="http://schemas.microsoft.com/office/drawing/2014/main" id="{D39BCBF5-A87A-44B9-B05D-44AD89149E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8" name="Picture 3807" descr="http://www.esourcecanada.com/images/spacer.gif">
          <a:extLst>
            <a:ext uri="{FF2B5EF4-FFF2-40B4-BE49-F238E27FC236}">
              <a16:creationId xmlns:a16="http://schemas.microsoft.com/office/drawing/2014/main" id="{40B410AF-B8AE-4B07-B0A5-BB453CE6FE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9" name="Picture 3808" descr="http://www.esourcecanada.com/images/spacer.gif">
          <a:extLst>
            <a:ext uri="{FF2B5EF4-FFF2-40B4-BE49-F238E27FC236}">
              <a16:creationId xmlns:a16="http://schemas.microsoft.com/office/drawing/2014/main" id="{2FF73E6D-B904-4006-9694-6AC2ED395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0" name="Picture 3809" descr="http://www.esourcecanada.com/images/spacer.gif">
          <a:extLst>
            <a:ext uri="{FF2B5EF4-FFF2-40B4-BE49-F238E27FC236}">
              <a16:creationId xmlns:a16="http://schemas.microsoft.com/office/drawing/2014/main" id="{308ED228-DF42-4597-86CF-509C6AB011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1" name="Picture 3810" descr="http://www.esourcecanada.com/images/spacer.gif">
          <a:extLst>
            <a:ext uri="{FF2B5EF4-FFF2-40B4-BE49-F238E27FC236}">
              <a16:creationId xmlns:a16="http://schemas.microsoft.com/office/drawing/2014/main" id="{D3D0AE3E-5F45-46A0-8ACA-37867B0B97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2" name="Picture 3811" descr="http://www.esourcecanada.com/images/spacer.gif">
          <a:extLst>
            <a:ext uri="{FF2B5EF4-FFF2-40B4-BE49-F238E27FC236}">
              <a16:creationId xmlns:a16="http://schemas.microsoft.com/office/drawing/2014/main" id="{A68CDEBA-97E8-45EF-BF9D-5254DADA51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3" name="Picture 3812" descr="http://www.esourcecanada.com/images/spacer.gif">
          <a:extLst>
            <a:ext uri="{FF2B5EF4-FFF2-40B4-BE49-F238E27FC236}">
              <a16:creationId xmlns:a16="http://schemas.microsoft.com/office/drawing/2014/main" id="{8E2FA0D5-7232-452E-9EE5-53494D610D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4" name="Picture 3813" descr="http://www.esourcecanada.com/images/spacer.gif">
          <a:extLst>
            <a:ext uri="{FF2B5EF4-FFF2-40B4-BE49-F238E27FC236}">
              <a16:creationId xmlns:a16="http://schemas.microsoft.com/office/drawing/2014/main" id="{7F9F9C6A-C60B-41F3-A543-154ECFF5F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5" name="Picture 3814" descr="http://www.esourcecanada.com/images/spacer.gif">
          <a:extLst>
            <a:ext uri="{FF2B5EF4-FFF2-40B4-BE49-F238E27FC236}">
              <a16:creationId xmlns:a16="http://schemas.microsoft.com/office/drawing/2014/main" id="{AA670807-82F3-49DD-8D83-B14CEDDF58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6" name="Picture 3815" descr="http://www.esourcecanada.com/images/spacer.gif">
          <a:extLst>
            <a:ext uri="{FF2B5EF4-FFF2-40B4-BE49-F238E27FC236}">
              <a16:creationId xmlns:a16="http://schemas.microsoft.com/office/drawing/2014/main" id="{7360E678-0C61-424F-A9DF-48490EBFDC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7" name="Picture 3816" descr="http://www.esourcecanada.com/images/spacer.gif">
          <a:extLst>
            <a:ext uri="{FF2B5EF4-FFF2-40B4-BE49-F238E27FC236}">
              <a16:creationId xmlns:a16="http://schemas.microsoft.com/office/drawing/2014/main" id="{66BD943E-FC35-43BA-8DD1-5F17F8EC7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8" name="Picture 3817" descr="http://www.esourcecanada.com/images/spacer.gif">
          <a:extLst>
            <a:ext uri="{FF2B5EF4-FFF2-40B4-BE49-F238E27FC236}">
              <a16:creationId xmlns:a16="http://schemas.microsoft.com/office/drawing/2014/main" id="{62D14A92-392F-475E-B818-31773CFD0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70</xdr:row>
      <xdr:rowOff>0</xdr:rowOff>
    </xdr:from>
    <xdr:ext cx="57150" cy="57150"/>
    <xdr:pic>
      <xdr:nvPicPr>
        <xdr:cNvPr id="3819" name="Picture 3818" descr="http://www.esourcecanada.com/images/spacer.gif">
          <a:extLst>
            <a:ext uri="{FF2B5EF4-FFF2-40B4-BE49-F238E27FC236}">
              <a16:creationId xmlns:a16="http://schemas.microsoft.com/office/drawing/2014/main" id="{3813286C-F61C-42AE-8B9E-3B692EC8B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70</xdr:row>
      <xdr:rowOff>0</xdr:rowOff>
    </xdr:from>
    <xdr:ext cx="57150" cy="57150"/>
    <xdr:pic>
      <xdr:nvPicPr>
        <xdr:cNvPr id="3820" name="Picture 3819" descr="http://www.esourcecanada.com/images/spacer.gif">
          <a:extLst>
            <a:ext uri="{FF2B5EF4-FFF2-40B4-BE49-F238E27FC236}">
              <a16:creationId xmlns:a16="http://schemas.microsoft.com/office/drawing/2014/main" id="{086A74F2-50C9-4FFF-9C99-E1CBB2D9D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3821" name="Picture 3820" descr="http://www.esourcecanada.com/images/spacer.gif">
          <a:extLst>
            <a:ext uri="{FF2B5EF4-FFF2-40B4-BE49-F238E27FC236}">
              <a16:creationId xmlns:a16="http://schemas.microsoft.com/office/drawing/2014/main" id="{BB3E3A37-E375-4E9E-8F61-0B849FACE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70</xdr:row>
      <xdr:rowOff>0</xdr:rowOff>
    </xdr:from>
    <xdr:ext cx="57150" cy="57150"/>
    <xdr:pic>
      <xdr:nvPicPr>
        <xdr:cNvPr id="3822" name="Picture 3821" descr="http://www.esourcecanada.com/images/spacer.gif">
          <a:extLst>
            <a:ext uri="{FF2B5EF4-FFF2-40B4-BE49-F238E27FC236}">
              <a16:creationId xmlns:a16="http://schemas.microsoft.com/office/drawing/2014/main" id="{586BF595-86B9-4E42-9B01-3813F10DC1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3823" name="Picture 3822" descr="http://www.esourcecanada.com/images/spacer.gif">
          <a:extLst>
            <a:ext uri="{FF2B5EF4-FFF2-40B4-BE49-F238E27FC236}">
              <a16:creationId xmlns:a16="http://schemas.microsoft.com/office/drawing/2014/main" id="{9A6A1971-0D72-4355-A56D-052662203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120</xdr:row>
      <xdr:rowOff>0</xdr:rowOff>
    </xdr:from>
    <xdr:ext cx="57150" cy="57150"/>
    <xdr:pic>
      <xdr:nvPicPr>
        <xdr:cNvPr id="3824" name="Picture 3823" descr="http://www.esourcecanada.com/images/spacer.gif">
          <a:extLst>
            <a:ext uri="{FF2B5EF4-FFF2-40B4-BE49-F238E27FC236}">
              <a16:creationId xmlns:a16="http://schemas.microsoft.com/office/drawing/2014/main" id="{73B43625-61C0-4B35-B62C-DF0F2BF96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120</xdr:row>
      <xdr:rowOff>0</xdr:rowOff>
    </xdr:from>
    <xdr:ext cx="57150" cy="57150"/>
    <xdr:pic>
      <xdr:nvPicPr>
        <xdr:cNvPr id="3825" name="Picture 3824" descr="http://www.esourcecanada.com/images/spacer.gif">
          <a:extLst>
            <a:ext uri="{FF2B5EF4-FFF2-40B4-BE49-F238E27FC236}">
              <a16:creationId xmlns:a16="http://schemas.microsoft.com/office/drawing/2014/main" id="{63A905D9-4CDF-4F2A-A03F-88F19F7BAA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3826" name="Picture 3825" descr="http://www.esourcecanada.com/images/spacer.gif">
          <a:extLst>
            <a:ext uri="{FF2B5EF4-FFF2-40B4-BE49-F238E27FC236}">
              <a16:creationId xmlns:a16="http://schemas.microsoft.com/office/drawing/2014/main" id="{B5356B12-DEC8-40A2-8D7C-906DA216F0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120</xdr:row>
      <xdr:rowOff>0</xdr:rowOff>
    </xdr:from>
    <xdr:ext cx="57150" cy="57150"/>
    <xdr:pic>
      <xdr:nvPicPr>
        <xdr:cNvPr id="3827" name="Picture 3826" descr="http://www.esourcecanada.com/images/spacer.gif">
          <a:extLst>
            <a:ext uri="{FF2B5EF4-FFF2-40B4-BE49-F238E27FC236}">
              <a16:creationId xmlns:a16="http://schemas.microsoft.com/office/drawing/2014/main" id="{01196B86-A5DB-41E5-8E1D-3A3173606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3828" name="Picture 3827" descr="http://www.esourcecanada.com/images/spacer.gif">
          <a:extLst>
            <a:ext uri="{FF2B5EF4-FFF2-40B4-BE49-F238E27FC236}">
              <a16:creationId xmlns:a16="http://schemas.microsoft.com/office/drawing/2014/main" id="{07EB19EB-3BA6-4F23-AF8B-172EBC5EA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69215" cy="69215"/>
    <xdr:pic>
      <xdr:nvPicPr>
        <xdr:cNvPr id="3829" name="Picture 3828" descr="http://www.esourcecanada.com/images/spacer.gif">
          <a:extLst>
            <a:ext uri="{FF2B5EF4-FFF2-40B4-BE49-F238E27FC236}">
              <a16:creationId xmlns:a16="http://schemas.microsoft.com/office/drawing/2014/main" id="{BC541372-73A5-40C6-AD0A-8D9293A625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0" name="Picture 3829" descr="http://www.esourcecanada.com/images/spacer.gif">
          <a:extLst>
            <a:ext uri="{FF2B5EF4-FFF2-40B4-BE49-F238E27FC236}">
              <a16:creationId xmlns:a16="http://schemas.microsoft.com/office/drawing/2014/main" id="{09B14BBE-EFCC-40B0-82A7-066EF52005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69215" cy="69215"/>
    <xdr:pic>
      <xdr:nvPicPr>
        <xdr:cNvPr id="3831" name="Picture 3830" descr="http://www.esourcecanada.com/images/spacer.gif">
          <a:extLst>
            <a:ext uri="{FF2B5EF4-FFF2-40B4-BE49-F238E27FC236}">
              <a16:creationId xmlns:a16="http://schemas.microsoft.com/office/drawing/2014/main" id="{D939863D-E04D-4A63-AD67-F98A6125D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2" name="Picture 3831" descr="http://www.esourcecanada.com/images/spacer.gif">
          <a:extLst>
            <a:ext uri="{FF2B5EF4-FFF2-40B4-BE49-F238E27FC236}">
              <a16:creationId xmlns:a16="http://schemas.microsoft.com/office/drawing/2014/main" id="{C55B1DE4-F79C-44A1-AA56-E79865DFB6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3" name="Picture 3832" descr="http://www.esourcecanada.com/images/spacer.gif">
          <a:extLst>
            <a:ext uri="{FF2B5EF4-FFF2-40B4-BE49-F238E27FC236}">
              <a16:creationId xmlns:a16="http://schemas.microsoft.com/office/drawing/2014/main" id="{E0CAF562-EE68-449D-AF6D-71F4ED2EBF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4" name="Picture 3833" descr="http://www.esourcecanada.com/images/spacer.gif">
          <a:extLst>
            <a:ext uri="{FF2B5EF4-FFF2-40B4-BE49-F238E27FC236}">
              <a16:creationId xmlns:a16="http://schemas.microsoft.com/office/drawing/2014/main" id="{8D96E366-3561-41EE-8270-A40AAEB408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5" name="Picture 3834" descr="http://www.esourcecanada.com/images/spacer.gif">
          <a:extLst>
            <a:ext uri="{FF2B5EF4-FFF2-40B4-BE49-F238E27FC236}">
              <a16:creationId xmlns:a16="http://schemas.microsoft.com/office/drawing/2014/main" id="{87AEEDCD-499E-47DA-8C78-5CA3AA44FB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6" name="Picture 3835" descr="http://www.esourcecanada.com/images/spacer.gif">
          <a:extLst>
            <a:ext uri="{FF2B5EF4-FFF2-40B4-BE49-F238E27FC236}">
              <a16:creationId xmlns:a16="http://schemas.microsoft.com/office/drawing/2014/main" id="{5E893DD9-4321-4138-917B-6C38D29204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7" name="Picture 3836" descr="http://www.esourcecanada.com/images/spacer.gif">
          <a:extLst>
            <a:ext uri="{FF2B5EF4-FFF2-40B4-BE49-F238E27FC236}">
              <a16:creationId xmlns:a16="http://schemas.microsoft.com/office/drawing/2014/main" id="{C3148371-48CC-41E5-875E-B9F9EC4180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8" name="Picture 3837" descr="http://www.esourcecanada.com/images/spacer.gif">
          <a:extLst>
            <a:ext uri="{FF2B5EF4-FFF2-40B4-BE49-F238E27FC236}">
              <a16:creationId xmlns:a16="http://schemas.microsoft.com/office/drawing/2014/main" id="{6E420315-509A-415A-84FC-1BCDEEA3F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9" name="Picture 3838" descr="http://www.esourcecanada.com/images/spacer.gif">
          <a:extLst>
            <a:ext uri="{FF2B5EF4-FFF2-40B4-BE49-F238E27FC236}">
              <a16:creationId xmlns:a16="http://schemas.microsoft.com/office/drawing/2014/main" id="{C867095D-941B-403E-BBED-5436F0960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0" name="Picture 3839" descr="http://www.esourcecanada.com/images/spacer.gif">
          <a:extLst>
            <a:ext uri="{FF2B5EF4-FFF2-40B4-BE49-F238E27FC236}">
              <a16:creationId xmlns:a16="http://schemas.microsoft.com/office/drawing/2014/main" id="{93BE8A3A-F899-4FBB-80BA-3F0D30FAB8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1" name="Picture 3840" descr="http://www.esourcecanada.com/images/spacer.gif">
          <a:extLst>
            <a:ext uri="{FF2B5EF4-FFF2-40B4-BE49-F238E27FC236}">
              <a16:creationId xmlns:a16="http://schemas.microsoft.com/office/drawing/2014/main" id="{D12D44BC-65BF-4F2B-9F15-026172E61C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2" name="Picture 3841" descr="http://www.esourcecanada.com/images/spacer.gif">
          <a:extLst>
            <a:ext uri="{FF2B5EF4-FFF2-40B4-BE49-F238E27FC236}">
              <a16:creationId xmlns:a16="http://schemas.microsoft.com/office/drawing/2014/main" id="{C743FDFC-41F2-4C8D-8E25-13E1DAA939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3" name="Picture 3842" descr="http://www.esourcecanada.com/images/spacer.gif">
          <a:extLst>
            <a:ext uri="{FF2B5EF4-FFF2-40B4-BE49-F238E27FC236}">
              <a16:creationId xmlns:a16="http://schemas.microsoft.com/office/drawing/2014/main" id="{47D3F654-2A78-496A-8B70-A29E1E72F2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4" name="Picture 3843" descr="http://www.esourcecanada.com/images/spacer.gif">
          <a:extLst>
            <a:ext uri="{FF2B5EF4-FFF2-40B4-BE49-F238E27FC236}">
              <a16:creationId xmlns:a16="http://schemas.microsoft.com/office/drawing/2014/main" id="{32070270-AE51-4A5C-9314-37BB74A3E5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5" name="Picture 3844" descr="http://www.esourcecanada.com/images/spacer.gif">
          <a:extLst>
            <a:ext uri="{FF2B5EF4-FFF2-40B4-BE49-F238E27FC236}">
              <a16:creationId xmlns:a16="http://schemas.microsoft.com/office/drawing/2014/main" id="{3C1721BD-00BC-4014-AB37-395005530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6" name="Picture 3845" descr="http://www.esourcecanada.com/images/spacer.gif">
          <a:extLst>
            <a:ext uri="{FF2B5EF4-FFF2-40B4-BE49-F238E27FC236}">
              <a16:creationId xmlns:a16="http://schemas.microsoft.com/office/drawing/2014/main" id="{7B6ED8A6-2BA8-4C3D-BEFA-FF0F8B15A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7" name="Picture 3846" descr="http://www.esourcecanada.com/images/spacer.gif">
          <a:extLst>
            <a:ext uri="{FF2B5EF4-FFF2-40B4-BE49-F238E27FC236}">
              <a16:creationId xmlns:a16="http://schemas.microsoft.com/office/drawing/2014/main" id="{283AEABB-A8EB-43C4-9BB1-0C81139F23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8" name="Picture 3847" descr="http://www.esourcecanada.com/images/spacer.gif">
          <a:extLst>
            <a:ext uri="{FF2B5EF4-FFF2-40B4-BE49-F238E27FC236}">
              <a16:creationId xmlns:a16="http://schemas.microsoft.com/office/drawing/2014/main" id="{8FF00846-E2EE-4D59-A229-0E591A509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9" name="Picture 3848" descr="http://www.esourcecanada.com/images/spacer.gif">
          <a:extLst>
            <a:ext uri="{FF2B5EF4-FFF2-40B4-BE49-F238E27FC236}">
              <a16:creationId xmlns:a16="http://schemas.microsoft.com/office/drawing/2014/main" id="{10CC4006-229D-4022-BABB-74148EE78D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0" name="Picture 3849" descr="http://www.esourcecanada.com/images/spacer.gif">
          <a:extLst>
            <a:ext uri="{FF2B5EF4-FFF2-40B4-BE49-F238E27FC236}">
              <a16:creationId xmlns:a16="http://schemas.microsoft.com/office/drawing/2014/main" id="{17403782-2B41-409C-B3B6-CF126E08FB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1" name="Picture 3850" descr="http://www.esourcecanada.com/images/spacer.gif">
          <a:extLst>
            <a:ext uri="{FF2B5EF4-FFF2-40B4-BE49-F238E27FC236}">
              <a16:creationId xmlns:a16="http://schemas.microsoft.com/office/drawing/2014/main" id="{74645369-7219-4AAE-99AE-4167DD01D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2" name="Picture 3851" descr="http://www.esourcecanada.com/images/spacer.gif">
          <a:extLst>
            <a:ext uri="{FF2B5EF4-FFF2-40B4-BE49-F238E27FC236}">
              <a16:creationId xmlns:a16="http://schemas.microsoft.com/office/drawing/2014/main" id="{C44C4F91-D595-4817-B3E7-6E384DE62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3" name="Picture 3852" descr="http://www.esourcecanada.com/images/spacer.gif">
          <a:extLst>
            <a:ext uri="{FF2B5EF4-FFF2-40B4-BE49-F238E27FC236}">
              <a16:creationId xmlns:a16="http://schemas.microsoft.com/office/drawing/2014/main" id="{DA84445C-6DED-434E-A3BE-3ECE7FC39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4" name="Picture 3853" descr="http://www.esourcecanada.com/images/spacer.gif">
          <a:extLst>
            <a:ext uri="{FF2B5EF4-FFF2-40B4-BE49-F238E27FC236}">
              <a16:creationId xmlns:a16="http://schemas.microsoft.com/office/drawing/2014/main" id="{AAB96351-B781-4A0C-A3A5-79F011CB7C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5" name="Picture 3854" descr="http://www.esourcecanada.com/images/spacer.gif">
          <a:extLst>
            <a:ext uri="{FF2B5EF4-FFF2-40B4-BE49-F238E27FC236}">
              <a16:creationId xmlns:a16="http://schemas.microsoft.com/office/drawing/2014/main" id="{F750C0A4-6BDD-4499-BE7D-4052071351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6" name="Picture 3855" descr="http://www.esourcecanada.com/images/spacer.gif">
          <a:extLst>
            <a:ext uri="{FF2B5EF4-FFF2-40B4-BE49-F238E27FC236}">
              <a16:creationId xmlns:a16="http://schemas.microsoft.com/office/drawing/2014/main" id="{5D9F0FA3-AF79-4188-9AAA-944769E307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7" name="Picture 3856" descr="http://www.esourcecanada.com/images/spacer.gif">
          <a:extLst>
            <a:ext uri="{FF2B5EF4-FFF2-40B4-BE49-F238E27FC236}">
              <a16:creationId xmlns:a16="http://schemas.microsoft.com/office/drawing/2014/main" id="{44E89F1F-4552-4213-89FA-E3A6937925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8" name="Picture 3857" descr="http://www.esourcecanada.com/images/spacer.gif">
          <a:extLst>
            <a:ext uri="{FF2B5EF4-FFF2-40B4-BE49-F238E27FC236}">
              <a16:creationId xmlns:a16="http://schemas.microsoft.com/office/drawing/2014/main" id="{B214FB6F-F235-4C69-8F3D-39CF144D1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9" name="Picture 3858" descr="http://www.esourcecanada.com/images/spacer.gif">
          <a:extLst>
            <a:ext uri="{FF2B5EF4-FFF2-40B4-BE49-F238E27FC236}">
              <a16:creationId xmlns:a16="http://schemas.microsoft.com/office/drawing/2014/main" id="{0F439EDA-0A09-4370-B707-FD879C8B1B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0" name="Picture 3859" descr="http://www.esourcecanada.com/images/spacer.gif">
          <a:extLst>
            <a:ext uri="{FF2B5EF4-FFF2-40B4-BE49-F238E27FC236}">
              <a16:creationId xmlns:a16="http://schemas.microsoft.com/office/drawing/2014/main" id="{6C2BBE9E-2ADB-42E9-A4DB-CC80CBD8EB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1" name="Picture 3860" descr="http://www.esourcecanada.com/images/spacer.gif">
          <a:extLst>
            <a:ext uri="{FF2B5EF4-FFF2-40B4-BE49-F238E27FC236}">
              <a16:creationId xmlns:a16="http://schemas.microsoft.com/office/drawing/2014/main" id="{A04FF5A7-FCF7-4834-864F-FC056539B9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2" name="Picture 3861" descr="http://www.esourcecanada.com/images/spacer.gif">
          <a:extLst>
            <a:ext uri="{FF2B5EF4-FFF2-40B4-BE49-F238E27FC236}">
              <a16:creationId xmlns:a16="http://schemas.microsoft.com/office/drawing/2014/main" id="{A2F99B4D-8E58-4F72-B55A-2158F8BE58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3" name="Picture 3862" descr="http://www.esourcecanada.com/images/spacer.gif">
          <a:extLst>
            <a:ext uri="{FF2B5EF4-FFF2-40B4-BE49-F238E27FC236}">
              <a16:creationId xmlns:a16="http://schemas.microsoft.com/office/drawing/2014/main" id="{327B3AAB-F3F3-4142-A1B3-8A4383ADB6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4" name="Picture 3863" descr="http://www.esourcecanada.com/images/spacer.gif">
          <a:extLst>
            <a:ext uri="{FF2B5EF4-FFF2-40B4-BE49-F238E27FC236}">
              <a16:creationId xmlns:a16="http://schemas.microsoft.com/office/drawing/2014/main" id="{9F27DC83-269F-4AEA-B3BD-0DADAC68F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5" name="Picture 3864" descr="http://www.esourcecanada.com/images/spacer.gif">
          <a:extLst>
            <a:ext uri="{FF2B5EF4-FFF2-40B4-BE49-F238E27FC236}">
              <a16:creationId xmlns:a16="http://schemas.microsoft.com/office/drawing/2014/main" id="{034B76E8-3465-40E7-B746-171DC7B558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6" name="Picture 3865" descr="http://www.esourcecanada.com/images/spacer.gif">
          <a:extLst>
            <a:ext uri="{FF2B5EF4-FFF2-40B4-BE49-F238E27FC236}">
              <a16:creationId xmlns:a16="http://schemas.microsoft.com/office/drawing/2014/main" id="{C61A917D-2EDC-436C-9BE4-4FD4C1FEEA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7" name="Picture 3866" descr="http://www.esourcecanada.com/images/spacer.gif">
          <a:extLst>
            <a:ext uri="{FF2B5EF4-FFF2-40B4-BE49-F238E27FC236}">
              <a16:creationId xmlns:a16="http://schemas.microsoft.com/office/drawing/2014/main" id="{C22B45A1-E68B-4D14-83F2-AE8A7506F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8" name="Picture 3867" descr="http://www.esourcecanada.com/images/spacer.gif">
          <a:extLst>
            <a:ext uri="{FF2B5EF4-FFF2-40B4-BE49-F238E27FC236}">
              <a16:creationId xmlns:a16="http://schemas.microsoft.com/office/drawing/2014/main" id="{049B9B2A-BEAB-41AC-AE44-3A681C51F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9" name="Picture 3868" descr="http://www.esourcecanada.com/images/spacer.gif">
          <a:extLst>
            <a:ext uri="{FF2B5EF4-FFF2-40B4-BE49-F238E27FC236}">
              <a16:creationId xmlns:a16="http://schemas.microsoft.com/office/drawing/2014/main" id="{16E1272C-62ED-4CF0-B997-322099D0FB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70" name="Picture 3869" descr="http://www.esourcecanada.com/images/spacer.gif">
          <a:extLst>
            <a:ext uri="{FF2B5EF4-FFF2-40B4-BE49-F238E27FC236}">
              <a16:creationId xmlns:a16="http://schemas.microsoft.com/office/drawing/2014/main" id="{53B64DB5-C3A9-4BEE-871C-CA1BD4FAAE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71" name="Picture 3870" descr="http://www.esourcecanada.com/images/spacer.gif">
          <a:extLst>
            <a:ext uri="{FF2B5EF4-FFF2-40B4-BE49-F238E27FC236}">
              <a16:creationId xmlns:a16="http://schemas.microsoft.com/office/drawing/2014/main" id="{C8ECF30B-4FBB-4DCC-800D-2FBF6C20C5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72" name="Picture 3871" descr="http://www.esourcecanada.com/images/spacer.gif">
          <a:extLst>
            <a:ext uri="{FF2B5EF4-FFF2-40B4-BE49-F238E27FC236}">
              <a16:creationId xmlns:a16="http://schemas.microsoft.com/office/drawing/2014/main" id="{2A14685E-A555-43D6-ABFE-CFBABB94D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3873" name="Picture 3872" descr="http://www.esourcecanada.com/images/spacer.gif">
          <a:extLst>
            <a:ext uri="{FF2B5EF4-FFF2-40B4-BE49-F238E27FC236}">
              <a16:creationId xmlns:a16="http://schemas.microsoft.com/office/drawing/2014/main" id="{5E6815D1-FF53-4D0D-A5FB-7878F9BED6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3874" name="Picture 3873" descr="http://www.esourcecanada.com/images/spacer.gif">
          <a:extLst>
            <a:ext uri="{FF2B5EF4-FFF2-40B4-BE49-F238E27FC236}">
              <a16:creationId xmlns:a16="http://schemas.microsoft.com/office/drawing/2014/main" id="{2539D89C-B8AC-40EF-936B-1107807DA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3875" name="Picture 3874" descr="http://www.esourcecanada.com/images/spacer.gif">
          <a:extLst>
            <a:ext uri="{FF2B5EF4-FFF2-40B4-BE49-F238E27FC236}">
              <a16:creationId xmlns:a16="http://schemas.microsoft.com/office/drawing/2014/main" id="{C1303650-4A61-4509-9A33-5FA52E2A8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3876" name="Picture 3875" descr="http://www.esourcecanada.com/images/spacer.gif">
          <a:extLst>
            <a:ext uri="{FF2B5EF4-FFF2-40B4-BE49-F238E27FC236}">
              <a16:creationId xmlns:a16="http://schemas.microsoft.com/office/drawing/2014/main" id="{6FB18F53-8512-4560-9DDD-153FB75D8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3877" name="Picture 3876" descr="http://www.esourcecanada.com/images/spacer.gif">
          <a:extLst>
            <a:ext uri="{FF2B5EF4-FFF2-40B4-BE49-F238E27FC236}">
              <a16:creationId xmlns:a16="http://schemas.microsoft.com/office/drawing/2014/main" id="{DED34E69-AC44-41DF-AD24-5A59170E9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3878" name="Picture 3877" descr="http://www.esourcecanada.com/images/spacer.gif">
          <a:extLst>
            <a:ext uri="{FF2B5EF4-FFF2-40B4-BE49-F238E27FC236}">
              <a16:creationId xmlns:a16="http://schemas.microsoft.com/office/drawing/2014/main" id="{61BA8836-FB56-4E36-9733-FEEC60F23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3879" name="Picture 3878" descr="http://www.esourcecanada.com/images/spacer.gif">
          <a:extLst>
            <a:ext uri="{FF2B5EF4-FFF2-40B4-BE49-F238E27FC236}">
              <a16:creationId xmlns:a16="http://schemas.microsoft.com/office/drawing/2014/main" id="{5AF89FBA-DFA8-46FB-86F7-A9F10A32E8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3880" name="Picture 3879" descr="http://www.esourcecanada.com/images/spacer.gif">
          <a:extLst>
            <a:ext uri="{FF2B5EF4-FFF2-40B4-BE49-F238E27FC236}">
              <a16:creationId xmlns:a16="http://schemas.microsoft.com/office/drawing/2014/main" id="{A4E8854B-D122-4A21-9843-B15D7843E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3881" name="Picture 3880" descr="http://www.esourcecanada.com/images/spacer.gif">
          <a:extLst>
            <a:ext uri="{FF2B5EF4-FFF2-40B4-BE49-F238E27FC236}">
              <a16:creationId xmlns:a16="http://schemas.microsoft.com/office/drawing/2014/main" id="{FD6D0D24-F079-4E95-A62C-BBD33042D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3882" name="Picture 3881" descr="http://www.esourcecanada.com/images/spacer.gif">
          <a:extLst>
            <a:ext uri="{FF2B5EF4-FFF2-40B4-BE49-F238E27FC236}">
              <a16:creationId xmlns:a16="http://schemas.microsoft.com/office/drawing/2014/main" id="{E1659534-11A9-40F6-8D91-F3C9CA77FF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69215" cy="69215"/>
    <xdr:pic>
      <xdr:nvPicPr>
        <xdr:cNvPr id="3883" name="Picture 3882" descr="http://www.esourcecanada.com/images/spacer.gif">
          <a:extLst>
            <a:ext uri="{FF2B5EF4-FFF2-40B4-BE49-F238E27FC236}">
              <a16:creationId xmlns:a16="http://schemas.microsoft.com/office/drawing/2014/main" id="{A4E56551-F315-4645-B9BF-AA12C8E1E1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84" name="Picture 3883" descr="http://www.esourcecanada.com/images/spacer.gif">
          <a:extLst>
            <a:ext uri="{FF2B5EF4-FFF2-40B4-BE49-F238E27FC236}">
              <a16:creationId xmlns:a16="http://schemas.microsoft.com/office/drawing/2014/main" id="{DD447E29-414D-404E-B8FE-6F0E63C3D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69215" cy="69215"/>
    <xdr:pic>
      <xdr:nvPicPr>
        <xdr:cNvPr id="3885" name="Picture 3884" descr="http://www.esourcecanada.com/images/spacer.gif">
          <a:extLst>
            <a:ext uri="{FF2B5EF4-FFF2-40B4-BE49-F238E27FC236}">
              <a16:creationId xmlns:a16="http://schemas.microsoft.com/office/drawing/2014/main" id="{E3B4FD00-EFB9-480D-9BED-0B3FC9EB3C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86" name="Picture 3885" descr="http://www.esourcecanada.com/images/spacer.gif">
          <a:extLst>
            <a:ext uri="{FF2B5EF4-FFF2-40B4-BE49-F238E27FC236}">
              <a16:creationId xmlns:a16="http://schemas.microsoft.com/office/drawing/2014/main" id="{8EEB0752-0FFE-45EB-BDE5-EBF72696A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87" name="Picture 3886" descr="http://www.esourcecanada.com/images/spacer.gif">
          <a:extLst>
            <a:ext uri="{FF2B5EF4-FFF2-40B4-BE49-F238E27FC236}">
              <a16:creationId xmlns:a16="http://schemas.microsoft.com/office/drawing/2014/main" id="{BA9F9E56-37E5-434A-86EE-2B72F5119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88" name="Picture 3887" descr="http://www.esourcecanada.com/images/spacer.gif">
          <a:extLst>
            <a:ext uri="{FF2B5EF4-FFF2-40B4-BE49-F238E27FC236}">
              <a16:creationId xmlns:a16="http://schemas.microsoft.com/office/drawing/2014/main" id="{64715634-BCB5-4E86-AE09-27FA8EB96D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89" name="Picture 3888" descr="http://www.esourcecanada.com/images/spacer.gif">
          <a:extLst>
            <a:ext uri="{FF2B5EF4-FFF2-40B4-BE49-F238E27FC236}">
              <a16:creationId xmlns:a16="http://schemas.microsoft.com/office/drawing/2014/main" id="{A250FA7C-D9EB-453B-A8E5-C3094C5A8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0" name="Picture 3889" descr="http://www.esourcecanada.com/images/spacer.gif">
          <a:extLst>
            <a:ext uri="{FF2B5EF4-FFF2-40B4-BE49-F238E27FC236}">
              <a16:creationId xmlns:a16="http://schemas.microsoft.com/office/drawing/2014/main" id="{163B5B15-95E8-413A-9729-BFF72D5F7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1" name="Picture 3890" descr="http://www.esourcecanada.com/images/spacer.gif">
          <a:extLst>
            <a:ext uri="{FF2B5EF4-FFF2-40B4-BE49-F238E27FC236}">
              <a16:creationId xmlns:a16="http://schemas.microsoft.com/office/drawing/2014/main" id="{FB476734-4C37-454E-AE14-89B68E0833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2" name="Picture 3891" descr="http://www.esourcecanada.com/images/spacer.gif">
          <a:extLst>
            <a:ext uri="{FF2B5EF4-FFF2-40B4-BE49-F238E27FC236}">
              <a16:creationId xmlns:a16="http://schemas.microsoft.com/office/drawing/2014/main" id="{9882ED5A-CCE0-4F32-9E9E-A75B4D812E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3" name="Picture 3892" descr="http://www.esourcecanada.com/images/spacer.gif">
          <a:extLst>
            <a:ext uri="{FF2B5EF4-FFF2-40B4-BE49-F238E27FC236}">
              <a16:creationId xmlns:a16="http://schemas.microsoft.com/office/drawing/2014/main" id="{C19D17B0-6F04-4191-B517-8CA29B85D6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4" name="Picture 3893" descr="http://www.esourcecanada.com/images/spacer.gif">
          <a:extLst>
            <a:ext uri="{FF2B5EF4-FFF2-40B4-BE49-F238E27FC236}">
              <a16:creationId xmlns:a16="http://schemas.microsoft.com/office/drawing/2014/main" id="{EB669100-337D-4950-BF4C-A13CF5F802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5" name="Picture 3894" descr="http://www.esourcecanada.com/images/spacer.gif">
          <a:extLst>
            <a:ext uri="{FF2B5EF4-FFF2-40B4-BE49-F238E27FC236}">
              <a16:creationId xmlns:a16="http://schemas.microsoft.com/office/drawing/2014/main" id="{E0B33619-88ED-4B9D-8E78-CB6FB1BD2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6" name="Picture 3895" descr="http://www.esourcecanada.com/images/spacer.gif">
          <a:extLst>
            <a:ext uri="{FF2B5EF4-FFF2-40B4-BE49-F238E27FC236}">
              <a16:creationId xmlns:a16="http://schemas.microsoft.com/office/drawing/2014/main" id="{22E195A4-959F-4F43-B2E9-AAA850F6EF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7" name="Picture 3896" descr="http://www.esourcecanada.com/images/spacer.gif">
          <a:extLst>
            <a:ext uri="{FF2B5EF4-FFF2-40B4-BE49-F238E27FC236}">
              <a16:creationId xmlns:a16="http://schemas.microsoft.com/office/drawing/2014/main" id="{67B4C3BF-5324-4419-BD1B-5D11308C2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8" name="Picture 3897" descr="http://www.esourcecanada.com/images/spacer.gif">
          <a:extLst>
            <a:ext uri="{FF2B5EF4-FFF2-40B4-BE49-F238E27FC236}">
              <a16:creationId xmlns:a16="http://schemas.microsoft.com/office/drawing/2014/main" id="{86C1A9B9-E4D3-4CB4-BE17-D211CBD81F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9" name="Picture 3898" descr="http://www.esourcecanada.com/images/spacer.gif">
          <a:extLst>
            <a:ext uri="{FF2B5EF4-FFF2-40B4-BE49-F238E27FC236}">
              <a16:creationId xmlns:a16="http://schemas.microsoft.com/office/drawing/2014/main" id="{F74C1069-437B-4DDB-8A4C-0911072925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0" name="Picture 3899" descr="http://www.esourcecanada.com/images/spacer.gif">
          <a:extLst>
            <a:ext uri="{FF2B5EF4-FFF2-40B4-BE49-F238E27FC236}">
              <a16:creationId xmlns:a16="http://schemas.microsoft.com/office/drawing/2014/main" id="{659B6589-B0A1-4D26-8A3B-54AEB37C02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1" name="Picture 3900" descr="http://www.esourcecanada.com/images/spacer.gif">
          <a:extLst>
            <a:ext uri="{FF2B5EF4-FFF2-40B4-BE49-F238E27FC236}">
              <a16:creationId xmlns:a16="http://schemas.microsoft.com/office/drawing/2014/main" id="{4F6069F7-9891-42BE-993A-EA968BF5C5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2" name="Picture 3901" descr="http://www.esourcecanada.com/images/spacer.gif">
          <a:extLst>
            <a:ext uri="{FF2B5EF4-FFF2-40B4-BE49-F238E27FC236}">
              <a16:creationId xmlns:a16="http://schemas.microsoft.com/office/drawing/2014/main" id="{256BB294-302A-4F75-B8DE-53AC01966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3" name="Picture 3902" descr="http://www.esourcecanada.com/images/spacer.gif">
          <a:extLst>
            <a:ext uri="{FF2B5EF4-FFF2-40B4-BE49-F238E27FC236}">
              <a16:creationId xmlns:a16="http://schemas.microsoft.com/office/drawing/2014/main" id="{BB96B28B-45B2-46F8-8250-B52310EA1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4" name="Picture 3903" descr="http://www.esourcecanada.com/images/spacer.gif">
          <a:extLst>
            <a:ext uri="{FF2B5EF4-FFF2-40B4-BE49-F238E27FC236}">
              <a16:creationId xmlns:a16="http://schemas.microsoft.com/office/drawing/2014/main" id="{B06E4D80-91DA-4B28-991C-BFF9B1CA1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5" name="Picture 3904" descr="http://www.esourcecanada.com/images/spacer.gif">
          <a:extLst>
            <a:ext uri="{FF2B5EF4-FFF2-40B4-BE49-F238E27FC236}">
              <a16:creationId xmlns:a16="http://schemas.microsoft.com/office/drawing/2014/main" id="{B10FEB1B-D90A-418A-BED0-340AAB8DE4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6" name="Picture 3905" descr="http://www.esourcecanada.com/images/spacer.gif">
          <a:extLst>
            <a:ext uri="{FF2B5EF4-FFF2-40B4-BE49-F238E27FC236}">
              <a16:creationId xmlns:a16="http://schemas.microsoft.com/office/drawing/2014/main" id="{0CC4348C-AD08-4247-9907-DA7A001D45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7" name="Picture 3906" descr="http://www.esourcecanada.com/images/spacer.gif">
          <a:extLst>
            <a:ext uri="{FF2B5EF4-FFF2-40B4-BE49-F238E27FC236}">
              <a16:creationId xmlns:a16="http://schemas.microsoft.com/office/drawing/2014/main" id="{F42D513C-3A5A-4502-80C4-240A4F81B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8" name="Picture 3907" descr="http://www.esourcecanada.com/images/spacer.gif">
          <a:extLst>
            <a:ext uri="{FF2B5EF4-FFF2-40B4-BE49-F238E27FC236}">
              <a16:creationId xmlns:a16="http://schemas.microsoft.com/office/drawing/2014/main" id="{4BF54CF4-9A1D-4A18-A638-C112BA5D93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9" name="Picture 3908" descr="http://www.esourcecanada.com/images/spacer.gif">
          <a:extLst>
            <a:ext uri="{FF2B5EF4-FFF2-40B4-BE49-F238E27FC236}">
              <a16:creationId xmlns:a16="http://schemas.microsoft.com/office/drawing/2014/main" id="{912F8681-9344-4E35-8DC7-2F3F35FC9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0" name="Picture 3909" descr="http://www.esourcecanada.com/images/spacer.gif">
          <a:extLst>
            <a:ext uri="{FF2B5EF4-FFF2-40B4-BE49-F238E27FC236}">
              <a16:creationId xmlns:a16="http://schemas.microsoft.com/office/drawing/2014/main" id="{00816CED-BA0F-4DA3-AE43-C3F88A3E0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1" name="Picture 3910" descr="http://www.esourcecanada.com/images/spacer.gif">
          <a:extLst>
            <a:ext uri="{FF2B5EF4-FFF2-40B4-BE49-F238E27FC236}">
              <a16:creationId xmlns:a16="http://schemas.microsoft.com/office/drawing/2014/main" id="{A0C03E53-98E6-407A-AD02-21061D2E00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2" name="Picture 3911" descr="http://www.esourcecanada.com/images/spacer.gif">
          <a:extLst>
            <a:ext uri="{FF2B5EF4-FFF2-40B4-BE49-F238E27FC236}">
              <a16:creationId xmlns:a16="http://schemas.microsoft.com/office/drawing/2014/main" id="{9E75F545-A329-4FF7-B863-D0C34DC51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3" name="Picture 3912" descr="http://www.esourcecanada.com/images/spacer.gif">
          <a:extLst>
            <a:ext uri="{FF2B5EF4-FFF2-40B4-BE49-F238E27FC236}">
              <a16:creationId xmlns:a16="http://schemas.microsoft.com/office/drawing/2014/main" id="{7B581A80-3E22-49ED-9823-99E2849D2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4" name="Picture 3913" descr="http://www.esourcecanada.com/images/spacer.gif">
          <a:extLst>
            <a:ext uri="{FF2B5EF4-FFF2-40B4-BE49-F238E27FC236}">
              <a16:creationId xmlns:a16="http://schemas.microsoft.com/office/drawing/2014/main" id="{BAA6064F-4654-4C61-92E7-649CABED8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5" name="Picture 3914" descr="http://www.esourcecanada.com/images/spacer.gif">
          <a:extLst>
            <a:ext uri="{FF2B5EF4-FFF2-40B4-BE49-F238E27FC236}">
              <a16:creationId xmlns:a16="http://schemas.microsoft.com/office/drawing/2014/main" id="{5E89FBB5-8696-479E-B13B-0E69DE5462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6" name="Picture 3915" descr="http://www.esourcecanada.com/images/spacer.gif">
          <a:extLst>
            <a:ext uri="{FF2B5EF4-FFF2-40B4-BE49-F238E27FC236}">
              <a16:creationId xmlns:a16="http://schemas.microsoft.com/office/drawing/2014/main" id="{5913F2D7-FB56-4E21-9273-5A71FF2F5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7" name="Picture 3916" descr="http://www.esourcecanada.com/images/spacer.gif">
          <a:extLst>
            <a:ext uri="{FF2B5EF4-FFF2-40B4-BE49-F238E27FC236}">
              <a16:creationId xmlns:a16="http://schemas.microsoft.com/office/drawing/2014/main" id="{6D7E45E3-D5EA-404B-9380-198B9C23D2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8" name="Picture 3917" descr="http://www.esourcecanada.com/images/spacer.gif">
          <a:extLst>
            <a:ext uri="{FF2B5EF4-FFF2-40B4-BE49-F238E27FC236}">
              <a16:creationId xmlns:a16="http://schemas.microsoft.com/office/drawing/2014/main" id="{793227D6-B0E8-4835-B287-ED4899AA1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9" name="Picture 3918" descr="http://www.esourcecanada.com/images/spacer.gif">
          <a:extLst>
            <a:ext uri="{FF2B5EF4-FFF2-40B4-BE49-F238E27FC236}">
              <a16:creationId xmlns:a16="http://schemas.microsoft.com/office/drawing/2014/main" id="{CD87F10F-27DB-4FA5-84D4-92875DFC2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20" name="Picture 3919" descr="http://www.esourcecanada.com/images/spacer.gif">
          <a:extLst>
            <a:ext uri="{FF2B5EF4-FFF2-40B4-BE49-F238E27FC236}">
              <a16:creationId xmlns:a16="http://schemas.microsoft.com/office/drawing/2014/main" id="{F8877016-B7E8-47BC-A54A-3E83586B01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21" name="Picture 3920" descr="http://www.esourcecanada.com/images/spacer.gif">
          <a:extLst>
            <a:ext uri="{FF2B5EF4-FFF2-40B4-BE49-F238E27FC236}">
              <a16:creationId xmlns:a16="http://schemas.microsoft.com/office/drawing/2014/main" id="{B1482DC7-9FF3-4479-AD1B-3769CDC7B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22" name="Picture 3921" descr="http://www.esourcecanada.com/images/spacer.gif">
          <a:extLst>
            <a:ext uri="{FF2B5EF4-FFF2-40B4-BE49-F238E27FC236}">
              <a16:creationId xmlns:a16="http://schemas.microsoft.com/office/drawing/2014/main" id="{F1D8406D-237A-4846-9DE4-C2FA1C22B1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23" name="Picture 3922" descr="http://www.esourcecanada.com/images/spacer.gif">
          <a:extLst>
            <a:ext uri="{FF2B5EF4-FFF2-40B4-BE49-F238E27FC236}">
              <a16:creationId xmlns:a16="http://schemas.microsoft.com/office/drawing/2014/main" id="{434B7AE0-0391-4E9C-9E63-ACB888A9FE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24" name="Picture 3923" descr="http://www.esourcecanada.com/images/spacer.gif">
          <a:extLst>
            <a:ext uri="{FF2B5EF4-FFF2-40B4-BE49-F238E27FC236}">
              <a16:creationId xmlns:a16="http://schemas.microsoft.com/office/drawing/2014/main" id="{76E26E23-B626-4FFB-AB1E-A4611EBD7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25" name="Picture 3924" descr="http://www.esourcecanada.com/images/spacer.gif">
          <a:extLst>
            <a:ext uri="{FF2B5EF4-FFF2-40B4-BE49-F238E27FC236}">
              <a16:creationId xmlns:a16="http://schemas.microsoft.com/office/drawing/2014/main" id="{1CF6002A-0C05-47B9-977A-9316D07B6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26" name="Picture 3925" descr="http://www.esourcecanada.com/images/spacer.gif">
          <a:extLst>
            <a:ext uri="{FF2B5EF4-FFF2-40B4-BE49-F238E27FC236}">
              <a16:creationId xmlns:a16="http://schemas.microsoft.com/office/drawing/2014/main" id="{062ACFFF-8AE7-4A19-AAC3-095A3781A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3927" name="Picture 3926" descr="http://www.esourcecanada.com/images/spacer.gif">
          <a:extLst>
            <a:ext uri="{FF2B5EF4-FFF2-40B4-BE49-F238E27FC236}">
              <a16:creationId xmlns:a16="http://schemas.microsoft.com/office/drawing/2014/main" id="{024DF2CA-3203-4A45-AEC4-44047F0B2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3928" name="Picture 3927" descr="http://www.esourcecanada.com/images/spacer.gif">
          <a:extLst>
            <a:ext uri="{FF2B5EF4-FFF2-40B4-BE49-F238E27FC236}">
              <a16:creationId xmlns:a16="http://schemas.microsoft.com/office/drawing/2014/main" id="{7606F5D1-910C-4FDF-94A0-8F617F8116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3929" name="Picture 3928" descr="http://www.esourcecanada.com/images/spacer.gif">
          <a:extLst>
            <a:ext uri="{FF2B5EF4-FFF2-40B4-BE49-F238E27FC236}">
              <a16:creationId xmlns:a16="http://schemas.microsoft.com/office/drawing/2014/main" id="{F585069A-CB9B-4E7A-82C2-6CE868829A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3930" name="Picture 3929" descr="http://www.esourcecanada.com/images/spacer.gif">
          <a:extLst>
            <a:ext uri="{FF2B5EF4-FFF2-40B4-BE49-F238E27FC236}">
              <a16:creationId xmlns:a16="http://schemas.microsoft.com/office/drawing/2014/main" id="{86916BF6-3E18-4BB4-845C-51CFE21BC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3931" name="Picture 3930" descr="http://www.esourcecanada.com/images/spacer.gif">
          <a:extLst>
            <a:ext uri="{FF2B5EF4-FFF2-40B4-BE49-F238E27FC236}">
              <a16:creationId xmlns:a16="http://schemas.microsoft.com/office/drawing/2014/main" id="{7D534AEB-45D9-4F23-8978-DA6FC224B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3932" name="Picture 3931" descr="http://www.esourcecanada.com/images/spacer.gif">
          <a:extLst>
            <a:ext uri="{FF2B5EF4-FFF2-40B4-BE49-F238E27FC236}">
              <a16:creationId xmlns:a16="http://schemas.microsoft.com/office/drawing/2014/main" id="{8809FDC3-8869-4B4B-8FCD-81553C8B6C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3933" name="Picture 3932" descr="http://www.esourcecanada.com/images/spacer.gif">
          <a:extLst>
            <a:ext uri="{FF2B5EF4-FFF2-40B4-BE49-F238E27FC236}">
              <a16:creationId xmlns:a16="http://schemas.microsoft.com/office/drawing/2014/main" id="{2A8BB752-FB84-4C03-B74D-B211AA5A4E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3934" name="Picture 3933" descr="http://www.esourcecanada.com/images/spacer.gif">
          <a:extLst>
            <a:ext uri="{FF2B5EF4-FFF2-40B4-BE49-F238E27FC236}">
              <a16:creationId xmlns:a16="http://schemas.microsoft.com/office/drawing/2014/main" id="{C349A366-62DD-4493-A66D-182262FFA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3935" name="Picture 3934" descr="http://www.esourcecanada.com/images/spacer.gif">
          <a:extLst>
            <a:ext uri="{FF2B5EF4-FFF2-40B4-BE49-F238E27FC236}">
              <a16:creationId xmlns:a16="http://schemas.microsoft.com/office/drawing/2014/main" id="{963B82BA-98C6-4EDD-9F3D-C0FAD765A0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3936" name="Picture 3935" descr="http://www.esourcecanada.com/images/spacer.gif">
          <a:extLst>
            <a:ext uri="{FF2B5EF4-FFF2-40B4-BE49-F238E27FC236}">
              <a16:creationId xmlns:a16="http://schemas.microsoft.com/office/drawing/2014/main" id="{54CA62A0-0027-4F55-8274-D77053AF20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69215" cy="69215"/>
    <xdr:pic>
      <xdr:nvPicPr>
        <xdr:cNvPr id="3937" name="Picture 3936" descr="http://www.esourcecanada.com/images/spacer.gif">
          <a:extLst>
            <a:ext uri="{FF2B5EF4-FFF2-40B4-BE49-F238E27FC236}">
              <a16:creationId xmlns:a16="http://schemas.microsoft.com/office/drawing/2014/main" id="{7D98C89E-0843-4544-9C20-F037F1FBE0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38" name="Picture 3937" descr="http://www.esourcecanada.com/images/spacer.gif">
          <a:extLst>
            <a:ext uri="{FF2B5EF4-FFF2-40B4-BE49-F238E27FC236}">
              <a16:creationId xmlns:a16="http://schemas.microsoft.com/office/drawing/2014/main" id="{619A0FCE-11AB-48D7-9A42-440BA7FFA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69215" cy="69215"/>
    <xdr:pic>
      <xdr:nvPicPr>
        <xdr:cNvPr id="3939" name="Picture 3938" descr="http://www.esourcecanada.com/images/spacer.gif">
          <a:extLst>
            <a:ext uri="{FF2B5EF4-FFF2-40B4-BE49-F238E27FC236}">
              <a16:creationId xmlns:a16="http://schemas.microsoft.com/office/drawing/2014/main" id="{5B33EEC9-D5F4-460D-8263-7CA32742C4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0" name="Picture 3939" descr="http://www.esourcecanada.com/images/spacer.gif">
          <a:extLst>
            <a:ext uri="{FF2B5EF4-FFF2-40B4-BE49-F238E27FC236}">
              <a16:creationId xmlns:a16="http://schemas.microsoft.com/office/drawing/2014/main" id="{ECD1B599-C4F8-4C1B-B2A0-1CCC935ADB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1" name="Picture 3940" descr="http://www.esourcecanada.com/images/spacer.gif">
          <a:extLst>
            <a:ext uri="{FF2B5EF4-FFF2-40B4-BE49-F238E27FC236}">
              <a16:creationId xmlns:a16="http://schemas.microsoft.com/office/drawing/2014/main" id="{675FBC3C-EB5F-4669-B9CE-B7F6ECFB8E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2" name="Picture 3941" descr="http://www.esourcecanada.com/images/spacer.gif">
          <a:extLst>
            <a:ext uri="{FF2B5EF4-FFF2-40B4-BE49-F238E27FC236}">
              <a16:creationId xmlns:a16="http://schemas.microsoft.com/office/drawing/2014/main" id="{83B8EB15-D933-42C0-8F0C-79D4EF046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3" name="Picture 3942" descr="http://www.esourcecanada.com/images/spacer.gif">
          <a:extLst>
            <a:ext uri="{FF2B5EF4-FFF2-40B4-BE49-F238E27FC236}">
              <a16:creationId xmlns:a16="http://schemas.microsoft.com/office/drawing/2014/main" id="{E9849760-C452-4401-BAD2-C933173896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4" name="Picture 3943" descr="http://www.esourcecanada.com/images/spacer.gif">
          <a:extLst>
            <a:ext uri="{FF2B5EF4-FFF2-40B4-BE49-F238E27FC236}">
              <a16:creationId xmlns:a16="http://schemas.microsoft.com/office/drawing/2014/main" id="{9164728B-A4E7-4E2A-9258-99A7215E3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5" name="Picture 3944" descr="http://www.esourcecanada.com/images/spacer.gif">
          <a:extLst>
            <a:ext uri="{FF2B5EF4-FFF2-40B4-BE49-F238E27FC236}">
              <a16:creationId xmlns:a16="http://schemas.microsoft.com/office/drawing/2014/main" id="{B92F0FF5-13F2-4FCE-80F7-713E09D4F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6" name="Picture 3945" descr="http://www.esourcecanada.com/images/spacer.gif">
          <a:extLst>
            <a:ext uri="{FF2B5EF4-FFF2-40B4-BE49-F238E27FC236}">
              <a16:creationId xmlns:a16="http://schemas.microsoft.com/office/drawing/2014/main" id="{FC7852BB-10F2-4FA0-90CA-1108D42061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7" name="Picture 3946" descr="http://www.esourcecanada.com/images/spacer.gif">
          <a:extLst>
            <a:ext uri="{FF2B5EF4-FFF2-40B4-BE49-F238E27FC236}">
              <a16:creationId xmlns:a16="http://schemas.microsoft.com/office/drawing/2014/main" id="{DB76BF6B-BDDE-4EC8-B083-59B50DA67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8" name="Picture 3947" descr="http://www.esourcecanada.com/images/spacer.gif">
          <a:extLst>
            <a:ext uri="{FF2B5EF4-FFF2-40B4-BE49-F238E27FC236}">
              <a16:creationId xmlns:a16="http://schemas.microsoft.com/office/drawing/2014/main" id="{478B6BD8-C77F-45B8-95BF-8B9ABF46D8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9" name="Picture 3948" descr="http://www.esourcecanada.com/images/spacer.gif">
          <a:extLst>
            <a:ext uri="{FF2B5EF4-FFF2-40B4-BE49-F238E27FC236}">
              <a16:creationId xmlns:a16="http://schemas.microsoft.com/office/drawing/2014/main" id="{5EE57688-2EEF-4AF0-835B-95D3AE6D9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0" name="Picture 3949" descr="http://www.esourcecanada.com/images/spacer.gif">
          <a:extLst>
            <a:ext uri="{FF2B5EF4-FFF2-40B4-BE49-F238E27FC236}">
              <a16:creationId xmlns:a16="http://schemas.microsoft.com/office/drawing/2014/main" id="{C65CF7C8-4E28-46AA-884A-FC4FCF2C5A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1" name="Picture 3950" descr="http://www.esourcecanada.com/images/spacer.gif">
          <a:extLst>
            <a:ext uri="{FF2B5EF4-FFF2-40B4-BE49-F238E27FC236}">
              <a16:creationId xmlns:a16="http://schemas.microsoft.com/office/drawing/2014/main" id="{470FD02A-1079-42D5-AA90-9FA346C5CF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2" name="Picture 3951" descr="http://www.esourcecanada.com/images/spacer.gif">
          <a:extLst>
            <a:ext uri="{FF2B5EF4-FFF2-40B4-BE49-F238E27FC236}">
              <a16:creationId xmlns:a16="http://schemas.microsoft.com/office/drawing/2014/main" id="{6110A641-23E1-436C-9148-755D4B8D0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3" name="Picture 3952" descr="http://www.esourcecanada.com/images/spacer.gif">
          <a:extLst>
            <a:ext uri="{FF2B5EF4-FFF2-40B4-BE49-F238E27FC236}">
              <a16:creationId xmlns:a16="http://schemas.microsoft.com/office/drawing/2014/main" id="{83DF25F2-4365-4ED7-B927-719567378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4" name="Picture 3953" descr="http://www.esourcecanada.com/images/spacer.gif">
          <a:extLst>
            <a:ext uri="{FF2B5EF4-FFF2-40B4-BE49-F238E27FC236}">
              <a16:creationId xmlns:a16="http://schemas.microsoft.com/office/drawing/2014/main" id="{F85F14F9-1593-4023-9ECA-AAC4629E69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5" name="Picture 3954" descr="http://www.esourcecanada.com/images/spacer.gif">
          <a:extLst>
            <a:ext uri="{FF2B5EF4-FFF2-40B4-BE49-F238E27FC236}">
              <a16:creationId xmlns:a16="http://schemas.microsoft.com/office/drawing/2014/main" id="{18DEE78C-E51F-4BA4-B014-B5CAF55398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6" name="Picture 3955" descr="http://www.esourcecanada.com/images/spacer.gif">
          <a:extLst>
            <a:ext uri="{FF2B5EF4-FFF2-40B4-BE49-F238E27FC236}">
              <a16:creationId xmlns:a16="http://schemas.microsoft.com/office/drawing/2014/main" id="{2D7A84F8-20D5-49B2-9E3D-3CD2FF5CC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7" name="Picture 3956" descr="http://www.esourcecanada.com/images/spacer.gif">
          <a:extLst>
            <a:ext uri="{FF2B5EF4-FFF2-40B4-BE49-F238E27FC236}">
              <a16:creationId xmlns:a16="http://schemas.microsoft.com/office/drawing/2014/main" id="{23EF3DDF-EAB6-4BF2-A2C7-96110E2B5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8" name="Picture 3957" descr="http://www.esourcecanada.com/images/spacer.gif">
          <a:extLst>
            <a:ext uri="{FF2B5EF4-FFF2-40B4-BE49-F238E27FC236}">
              <a16:creationId xmlns:a16="http://schemas.microsoft.com/office/drawing/2014/main" id="{2E6F65B8-BBA1-48B8-9FE2-6F9776F6F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9" name="Picture 3958" descr="http://www.esourcecanada.com/images/spacer.gif">
          <a:extLst>
            <a:ext uri="{FF2B5EF4-FFF2-40B4-BE49-F238E27FC236}">
              <a16:creationId xmlns:a16="http://schemas.microsoft.com/office/drawing/2014/main" id="{DCCA3288-FC7D-4BDE-A69D-E89730817B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0" name="Picture 3959" descr="http://www.esourcecanada.com/images/spacer.gif">
          <a:extLst>
            <a:ext uri="{FF2B5EF4-FFF2-40B4-BE49-F238E27FC236}">
              <a16:creationId xmlns:a16="http://schemas.microsoft.com/office/drawing/2014/main" id="{EABC3E6B-EFE8-4F8B-BA06-52CE712CA9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1" name="Picture 3960" descr="http://www.esourcecanada.com/images/spacer.gif">
          <a:extLst>
            <a:ext uri="{FF2B5EF4-FFF2-40B4-BE49-F238E27FC236}">
              <a16:creationId xmlns:a16="http://schemas.microsoft.com/office/drawing/2014/main" id="{9B121695-6833-4977-853E-D5C7334D5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2" name="Picture 3961" descr="http://www.esourcecanada.com/images/spacer.gif">
          <a:extLst>
            <a:ext uri="{FF2B5EF4-FFF2-40B4-BE49-F238E27FC236}">
              <a16:creationId xmlns:a16="http://schemas.microsoft.com/office/drawing/2014/main" id="{80AC50A7-CFDF-4F9C-838C-8BA53709D1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3" name="Picture 3962" descr="http://www.esourcecanada.com/images/spacer.gif">
          <a:extLst>
            <a:ext uri="{FF2B5EF4-FFF2-40B4-BE49-F238E27FC236}">
              <a16:creationId xmlns:a16="http://schemas.microsoft.com/office/drawing/2014/main" id="{BAAD8BF3-ECDB-4DAF-A06A-BC31CA9792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4" name="Picture 3963" descr="http://www.esourcecanada.com/images/spacer.gif">
          <a:extLst>
            <a:ext uri="{FF2B5EF4-FFF2-40B4-BE49-F238E27FC236}">
              <a16:creationId xmlns:a16="http://schemas.microsoft.com/office/drawing/2014/main" id="{367B23F6-2927-4E86-A234-F48A3E110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5" name="Picture 3964" descr="http://www.esourcecanada.com/images/spacer.gif">
          <a:extLst>
            <a:ext uri="{FF2B5EF4-FFF2-40B4-BE49-F238E27FC236}">
              <a16:creationId xmlns:a16="http://schemas.microsoft.com/office/drawing/2014/main" id="{0A71F185-363D-4D5E-8B3E-AE412D5B5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6" name="Picture 3965" descr="http://www.esourcecanada.com/images/spacer.gif">
          <a:extLst>
            <a:ext uri="{FF2B5EF4-FFF2-40B4-BE49-F238E27FC236}">
              <a16:creationId xmlns:a16="http://schemas.microsoft.com/office/drawing/2014/main" id="{6E493D8D-F112-4513-A1A3-8EC21B083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7" name="Picture 3966" descr="http://www.esourcecanada.com/images/spacer.gif">
          <a:extLst>
            <a:ext uri="{FF2B5EF4-FFF2-40B4-BE49-F238E27FC236}">
              <a16:creationId xmlns:a16="http://schemas.microsoft.com/office/drawing/2014/main" id="{FFDDD240-D30D-4C09-81EE-72C1F19F8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8" name="Picture 3967" descr="http://www.esourcecanada.com/images/spacer.gif">
          <a:extLst>
            <a:ext uri="{FF2B5EF4-FFF2-40B4-BE49-F238E27FC236}">
              <a16:creationId xmlns:a16="http://schemas.microsoft.com/office/drawing/2014/main" id="{CC4DA158-A978-4954-92B3-F59663B7C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9" name="Picture 3968" descr="http://www.esourcecanada.com/images/spacer.gif">
          <a:extLst>
            <a:ext uri="{FF2B5EF4-FFF2-40B4-BE49-F238E27FC236}">
              <a16:creationId xmlns:a16="http://schemas.microsoft.com/office/drawing/2014/main" id="{D802B323-2DCC-4D11-9C37-9FD940BFC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0" name="Picture 3969" descr="http://www.esourcecanada.com/images/spacer.gif">
          <a:extLst>
            <a:ext uri="{FF2B5EF4-FFF2-40B4-BE49-F238E27FC236}">
              <a16:creationId xmlns:a16="http://schemas.microsoft.com/office/drawing/2014/main" id="{36651D29-C1F2-4EE7-8E1E-72B512B2C4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1" name="Picture 3970" descr="http://www.esourcecanada.com/images/spacer.gif">
          <a:extLst>
            <a:ext uri="{FF2B5EF4-FFF2-40B4-BE49-F238E27FC236}">
              <a16:creationId xmlns:a16="http://schemas.microsoft.com/office/drawing/2014/main" id="{79A45E14-3BAB-433B-8174-F7518596D0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2" name="Picture 3971" descr="http://www.esourcecanada.com/images/spacer.gif">
          <a:extLst>
            <a:ext uri="{FF2B5EF4-FFF2-40B4-BE49-F238E27FC236}">
              <a16:creationId xmlns:a16="http://schemas.microsoft.com/office/drawing/2014/main" id="{9707265D-3C4E-43F2-8B86-ADA794E5D6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3" name="Picture 3972" descr="http://www.esourcecanada.com/images/spacer.gif">
          <a:extLst>
            <a:ext uri="{FF2B5EF4-FFF2-40B4-BE49-F238E27FC236}">
              <a16:creationId xmlns:a16="http://schemas.microsoft.com/office/drawing/2014/main" id="{30249E9A-BF4F-4BD7-BEE4-2CDCAF1ECA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4" name="Picture 3973" descr="http://www.esourcecanada.com/images/spacer.gif">
          <a:extLst>
            <a:ext uri="{FF2B5EF4-FFF2-40B4-BE49-F238E27FC236}">
              <a16:creationId xmlns:a16="http://schemas.microsoft.com/office/drawing/2014/main" id="{420BF72A-A10C-47EF-8397-6C631422D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5" name="Picture 3974" descr="http://www.esourcecanada.com/images/spacer.gif">
          <a:extLst>
            <a:ext uri="{FF2B5EF4-FFF2-40B4-BE49-F238E27FC236}">
              <a16:creationId xmlns:a16="http://schemas.microsoft.com/office/drawing/2014/main" id="{D3598495-0312-476F-94EB-FF8BD17EA9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6" name="Picture 3975" descr="http://www.esourcecanada.com/images/spacer.gif">
          <a:extLst>
            <a:ext uri="{FF2B5EF4-FFF2-40B4-BE49-F238E27FC236}">
              <a16:creationId xmlns:a16="http://schemas.microsoft.com/office/drawing/2014/main" id="{AE745A54-985E-44CB-B8F3-70E82B1151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7" name="Picture 3976" descr="http://www.esourcecanada.com/images/spacer.gif">
          <a:extLst>
            <a:ext uri="{FF2B5EF4-FFF2-40B4-BE49-F238E27FC236}">
              <a16:creationId xmlns:a16="http://schemas.microsoft.com/office/drawing/2014/main" id="{011A3A7E-AECA-4471-8753-5D43E0D4F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8" name="Picture 3977" descr="http://www.esourcecanada.com/images/spacer.gif">
          <a:extLst>
            <a:ext uri="{FF2B5EF4-FFF2-40B4-BE49-F238E27FC236}">
              <a16:creationId xmlns:a16="http://schemas.microsoft.com/office/drawing/2014/main" id="{9B1B3DB2-9267-4304-8114-DEED03FFD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9" name="Picture 3978" descr="http://www.esourcecanada.com/images/spacer.gif">
          <a:extLst>
            <a:ext uri="{FF2B5EF4-FFF2-40B4-BE49-F238E27FC236}">
              <a16:creationId xmlns:a16="http://schemas.microsoft.com/office/drawing/2014/main" id="{94E814BF-0C09-4202-A53D-E743C2726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80" name="Picture 3979" descr="http://www.esourcecanada.com/images/spacer.gif">
          <a:extLst>
            <a:ext uri="{FF2B5EF4-FFF2-40B4-BE49-F238E27FC236}">
              <a16:creationId xmlns:a16="http://schemas.microsoft.com/office/drawing/2014/main" id="{9B92ECF0-B438-41F6-8744-0832E14BA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3981" name="Picture 3980" descr="http://www.esourcecanada.com/images/spacer.gif">
          <a:extLst>
            <a:ext uri="{FF2B5EF4-FFF2-40B4-BE49-F238E27FC236}">
              <a16:creationId xmlns:a16="http://schemas.microsoft.com/office/drawing/2014/main" id="{D9037F69-E5DB-41E9-B8A7-60F97DECA9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3982" name="Picture 3981" descr="http://www.esourcecanada.com/images/spacer.gif">
          <a:extLst>
            <a:ext uri="{FF2B5EF4-FFF2-40B4-BE49-F238E27FC236}">
              <a16:creationId xmlns:a16="http://schemas.microsoft.com/office/drawing/2014/main" id="{8D1DBF88-76F6-4171-9FDC-5F679C59E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119</xdr:row>
      <xdr:rowOff>0</xdr:rowOff>
    </xdr:from>
    <xdr:ext cx="57150" cy="57150"/>
    <xdr:pic>
      <xdr:nvPicPr>
        <xdr:cNvPr id="3983" name="Picture 3982" descr="http://www.esourcecanada.com/images/spacer.gif">
          <a:extLst>
            <a:ext uri="{FF2B5EF4-FFF2-40B4-BE49-F238E27FC236}">
              <a16:creationId xmlns:a16="http://schemas.microsoft.com/office/drawing/2014/main" id="{108ACFAD-7B03-471A-85F6-76F1C3129D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3984" name="Picture 3983" descr="http://www.esourcecanada.com/images/spacer.gif">
          <a:extLst>
            <a:ext uri="{FF2B5EF4-FFF2-40B4-BE49-F238E27FC236}">
              <a16:creationId xmlns:a16="http://schemas.microsoft.com/office/drawing/2014/main" id="{5093AE7C-2977-4C10-9C00-18F3057B26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119</xdr:row>
      <xdr:rowOff>0</xdr:rowOff>
    </xdr:from>
    <xdr:ext cx="57150" cy="57150"/>
    <xdr:pic>
      <xdr:nvPicPr>
        <xdr:cNvPr id="3985" name="Picture 3984" descr="http://www.esourcecanada.com/images/spacer.gif">
          <a:extLst>
            <a:ext uri="{FF2B5EF4-FFF2-40B4-BE49-F238E27FC236}">
              <a16:creationId xmlns:a16="http://schemas.microsoft.com/office/drawing/2014/main" id="{5C544C52-3463-41B9-BB8B-CE86E75543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161</xdr:row>
      <xdr:rowOff>0</xdr:rowOff>
    </xdr:from>
    <xdr:ext cx="57150" cy="57150"/>
    <xdr:pic>
      <xdr:nvPicPr>
        <xdr:cNvPr id="3986" name="Picture 3985" descr="http://www.esourcecanada.com/images/spacer.gif">
          <a:extLst>
            <a:ext uri="{FF2B5EF4-FFF2-40B4-BE49-F238E27FC236}">
              <a16:creationId xmlns:a16="http://schemas.microsoft.com/office/drawing/2014/main" id="{22B7D01C-960E-4576-8A46-1D2F5F7DE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161</xdr:row>
      <xdr:rowOff>0</xdr:rowOff>
    </xdr:from>
    <xdr:ext cx="57150" cy="57150"/>
    <xdr:pic>
      <xdr:nvPicPr>
        <xdr:cNvPr id="3987" name="Picture 3986" descr="http://www.esourcecanada.com/images/spacer.gif">
          <a:extLst>
            <a:ext uri="{FF2B5EF4-FFF2-40B4-BE49-F238E27FC236}">
              <a16:creationId xmlns:a16="http://schemas.microsoft.com/office/drawing/2014/main" id="{A15692BD-AE94-436A-B6E4-6F8DB4AB3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169</xdr:row>
      <xdr:rowOff>0</xdr:rowOff>
    </xdr:from>
    <xdr:ext cx="57150" cy="57150"/>
    <xdr:pic>
      <xdr:nvPicPr>
        <xdr:cNvPr id="3988" name="Picture 3987" descr="http://www.esourcecanada.com/images/spacer.gif">
          <a:extLst>
            <a:ext uri="{FF2B5EF4-FFF2-40B4-BE49-F238E27FC236}">
              <a16:creationId xmlns:a16="http://schemas.microsoft.com/office/drawing/2014/main" id="{3E7BCAF1-FB2D-4DAA-AF96-AA9D5451BE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161</xdr:row>
      <xdr:rowOff>0</xdr:rowOff>
    </xdr:from>
    <xdr:ext cx="57150" cy="57150"/>
    <xdr:pic>
      <xdr:nvPicPr>
        <xdr:cNvPr id="3989" name="Picture 3988" descr="http://www.esourcecanada.com/images/spacer.gif">
          <a:extLst>
            <a:ext uri="{FF2B5EF4-FFF2-40B4-BE49-F238E27FC236}">
              <a16:creationId xmlns:a16="http://schemas.microsoft.com/office/drawing/2014/main" id="{D662880F-9A17-4B12-961F-E2985ED47C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169</xdr:row>
      <xdr:rowOff>0</xdr:rowOff>
    </xdr:from>
    <xdr:ext cx="57150" cy="57150"/>
    <xdr:pic>
      <xdr:nvPicPr>
        <xdr:cNvPr id="3990" name="Picture 3989" descr="http://www.esourcecanada.com/images/spacer.gif">
          <a:extLst>
            <a:ext uri="{FF2B5EF4-FFF2-40B4-BE49-F238E27FC236}">
              <a16:creationId xmlns:a16="http://schemas.microsoft.com/office/drawing/2014/main" id="{9248035C-F90F-4413-96A7-45F6250D2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1" name="Picture 3990" descr="http://www.esourcecanada.com/images/spacer.gif">
          <a:extLst>
            <a:ext uri="{FF2B5EF4-FFF2-40B4-BE49-F238E27FC236}">
              <a16:creationId xmlns:a16="http://schemas.microsoft.com/office/drawing/2014/main" id="{31D7DA6B-C58A-4F1A-8DA3-2F30DE3F71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2" name="Picture 3991" descr="http://www.esourcecanada.com/images/spacer.gif">
          <a:extLst>
            <a:ext uri="{FF2B5EF4-FFF2-40B4-BE49-F238E27FC236}">
              <a16:creationId xmlns:a16="http://schemas.microsoft.com/office/drawing/2014/main" id="{A4556AEF-EAC0-44E1-9314-25FF894C7B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3" name="Picture 3992" descr="http://www.esourcecanada.com/images/spacer.gif">
          <a:extLst>
            <a:ext uri="{FF2B5EF4-FFF2-40B4-BE49-F238E27FC236}">
              <a16:creationId xmlns:a16="http://schemas.microsoft.com/office/drawing/2014/main" id="{B6586BAF-019D-4767-8D74-AF26ABA558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4" name="Picture 3993" descr="http://www.esourcecanada.com/images/spacer.gif">
          <a:extLst>
            <a:ext uri="{FF2B5EF4-FFF2-40B4-BE49-F238E27FC236}">
              <a16:creationId xmlns:a16="http://schemas.microsoft.com/office/drawing/2014/main" id="{F06FC06A-8DED-4576-B8AD-AEB9C0ADA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5" name="Picture 3994" descr="http://www.esourcecanada.com/images/spacer.gif">
          <a:extLst>
            <a:ext uri="{FF2B5EF4-FFF2-40B4-BE49-F238E27FC236}">
              <a16:creationId xmlns:a16="http://schemas.microsoft.com/office/drawing/2014/main" id="{05D7CBC3-008C-45B1-8EE6-307A711EC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6" name="Picture 3995" descr="http://www.esourcecanada.com/images/spacer.gif">
          <a:extLst>
            <a:ext uri="{FF2B5EF4-FFF2-40B4-BE49-F238E27FC236}">
              <a16:creationId xmlns:a16="http://schemas.microsoft.com/office/drawing/2014/main" id="{562AEA09-810F-4B32-A995-F5A49D898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7" name="Picture 3996" descr="http://www.esourcecanada.com/images/spacer.gif">
          <a:extLst>
            <a:ext uri="{FF2B5EF4-FFF2-40B4-BE49-F238E27FC236}">
              <a16:creationId xmlns:a16="http://schemas.microsoft.com/office/drawing/2014/main" id="{A6805938-C538-4873-8065-D1B4A46974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8" name="Picture 3997" descr="http://www.esourcecanada.com/images/spacer.gif">
          <a:extLst>
            <a:ext uri="{FF2B5EF4-FFF2-40B4-BE49-F238E27FC236}">
              <a16:creationId xmlns:a16="http://schemas.microsoft.com/office/drawing/2014/main" id="{4B741965-12BF-45E9-8C94-BBA05DD08D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9" name="Picture 3998" descr="http://www.esourcecanada.com/images/spacer.gif">
          <a:extLst>
            <a:ext uri="{FF2B5EF4-FFF2-40B4-BE49-F238E27FC236}">
              <a16:creationId xmlns:a16="http://schemas.microsoft.com/office/drawing/2014/main" id="{7C2805A8-F09A-452D-889D-91C164B8FA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333</xdr:row>
      <xdr:rowOff>296333</xdr:rowOff>
    </xdr:from>
    <xdr:ext cx="57150" cy="57150"/>
    <xdr:pic>
      <xdr:nvPicPr>
        <xdr:cNvPr id="4000" name="Picture 3999" descr="http://www.esourcecanada.com/images/spacer.gif">
          <a:extLst>
            <a:ext uri="{FF2B5EF4-FFF2-40B4-BE49-F238E27FC236}">
              <a16:creationId xmlns:a16="http://schemas.microsoft.com/office/drawing/2014/main" id="{72515EA0-05DD-4723-B73E-810532F048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1" name="Picture 4000" descr="http://www.esourcecanada.com/images/spacer.gif">
          <a:extLst>
            <a:ext uri="{FF2B5EF4-FFF2-40B4-BE49-F238E27FC236}">
              <a16:creationId xmlns:a16="http://schemas.microsoft.com/office/drawing/2014/main" id="{35F7CC1E-FEEB-4B7F-90A2-9DC24BE949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2" name="Picture 4001" descr="http://www.esourcecanada.com/images/spacer.gif">
          <a:extLst>
            <a:ext uri="{FF2B5EF4-FFF2-40B4-BE49-F238E27FC236}">
              <a16:creationId xmlns:a16="http://schemas.microsoft.com/office/drawing/2014/main" id="{4DBE4942-166A-4246-ADDD-7C983B0CC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3" name="Picture 4002" descr="http://www.esourcecanada.com/images/spacer.gif">
          <a:extLst>
            <a:ext uri="{FF2B5EF4-FFF2-40B4-BE49-F238E27FC236}">
              <a16:creationId xmlns:a16="http://schemas.microsoft.com/office/drawing/2014/main" id="{05DC5626-3509-462E-9F0F-03C252D4B0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4" name="Picture 4003" descr="http://www.esourcecanada.com/images/spacer.gif">
          <a:extLst>
            <a:ext uri="{FF2B5EF4-FFF2-40B4-BE49-F238E27FC236}">
              <a16:creationId xmlns:a16="http://schemas.microsoft.com/office/drawing/2014/main" id="{03EE5AB5-7F9B-49D2-A875-91CAC04283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5" name="Picture 4004" descr="http://www.esourcecanada.com/images/spacer.gif">
          <a:extLst>
            <a:ext uri="{FF2B5EF4-FFF2-40B4-BE49-F238E27FC236}">
              <a16:creationId xmlns:a16="http://schemas.microsoft.com/office/drawing/2014/main" id="{2299D0D3-6D72-4BED-8DA5-1290A53DBC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6" name="Picture 4005" descr="http://www.esourcecanada.com/images/spacer.gif">
          <a:extLst>
            <a:ext uri="{FF2B5EF4-FFF2-40B4-BE49-F238E27FC236}">
              <a16:creationId xmlns:a16="http://schemas.microsoft.com/office/drawing/2014/main" id="{8AD25A55-2D1C-4955-90F7-BDD27530A6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7" name="Picture 4006" descr="http://www.esourcecanada.com/images/spacer.gif">
          <a:extLst>
            <a:ext uri="{FF2B5EF4-FFF2-40B4-BE49-F238E27FC236}">
              <a16:creationId xmlns:a16="http://schemas.microsoft.com/office/drawing/2014/main" id="{C76F77E3-4FA8-464B-8EB0-76C3F8D782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8" name="Picture 4007" descr="http://www.esourcecanada.com/images/spacer.gif">
          <a:extLst>
            <a:ext uri="{FF2B5EF4-FFF2-40B4-BE49-F238E27FC236}">
              <a16:creationId xmlns:a16="http://schemas.microsoft.com/office/drawing/2014/main" id="{86C3931F-571B-4704-832D-C92A40F787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9" name="Picture 4008" descr="http://www.esourcecanada.com/images/spacer.gif">
          <a:extLst>
            <a:ext uri="{FF2B5EF4-FFF2-40B4-BE49-F238E27FC236}">
              <a16:creationId xmlns:a16="http://schemas.microsoft.com/office/drawing/2014/main" id="{E9086CBA-0549-400B-AFFA-92699B86A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0" name="Picture 4009" descr="http://www.esourcecanada.com/images/spacer.gif">
          <a:extLst>
            <a:ext uri="{FF2B5EF4-FFF2-40B4-BE49-F238E27FC236}">
              <a16:creationId xmlns:a16="http://schemas.microsoft.com/office/drawing/2014/main" id="{FA158EB3-01C4-4D03-81DE-80000EB084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1" name="Picture 4010" descr="http://www.esourcecanada.com/images/spacer.gif">
          <a:extLst>
            <a:ext uri="{FF2B5EF4-FFF2-40B4-BE49-F238E27FC236}">
              <a16:creationId xmlns:a16="http://schemas.microsoft.com/office/drawing/2014/main" id="{7A57BBBF-F3AF-44F6-9035-7610E72D07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2" name="Picture 4011" descr="http://www.esourcecanada.com/images/spacer.gif">
          <a:extLst>
            <a:ext uri="{FF2B5EF4-FFF2-40B4-BE49-F238E27FC236}">
              <a16:creationId xmlns:a16="http://schemas.microsoft.com/office/drawing/2014/main" id="{470C3B0F-D2D9-401D-A428-92E3292DB3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3" name="Picture 4012" descr="http://www.esourcecanada.com/images/spacer.gif">
          <a:extLst>
            <a:ext uri="{FF2B5EF4-FFF2-40B4-BE49-F238E27FC236}">
              <a16:creationId xmlns:a16="http://schemas.microsoft.com/office/drawing/2014/main" id="{845A8B28-EC0A-4059-B484-14A3DF263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4" name="Picture 4013" descr="http://www.esourcecanada.com/images/spacer.gif">
          <a:extLst>
            <a:ext uri="{FF2B5EF4-FFF2-40B4-BE49-F238E27FC236}">
              <a16:creationId xmlns:a16="http://schemas.microsoft.com/office/drawing/2014/main" id="{6156F09E-5B25-4E57-90B4-7173FBB2B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5" name="Picture 4014" descr="http://www.esourcecanada.com/images/spacer.gif">
          <a:extLst>
            <a:ext uri="{FF2B5EF4-FFF2-40B4-BE49-F238E27FC236}">
              <a16:creationId xmlns:a16="http://schemas.microsoft.com/office/drawing/2014/main" id="{E3CB6CD8-55F4-4156-AE7B-E3C049FCA7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6" name="Picture 4015" descr="http://www.esourcecanada.com/images/spacer.gif">
          <a:extLst>
            <a:ext uri="{FF2B5EF4-FFF2-40B4-BE49-F238E27FC236}">
              <a16:creationId xmlns:a16="http://schemas.microsoft.com/office/drawing/2014/main" id="{F02B22BA-7E5B-410F-B640-BAF5F9F72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7" name="Picture 4016" descr="http://www.esourcecanada.com/images/spacer.gif">
          <a:extLst>
            <a:ext uri="{FF2B5EF4-FFF2-40B4-BE49-F238E27FC236}">
              <a16:creationId xmlns:a16="http://schemas.microsoft.com/office/drawing/2014/main" id="{28467E98-A212-4EE6-84E8-8101B572A9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8" name="Picture 4017" descr="http://www.esourcecanada.com/images/spacer.gif">
          <a:extLst>
            <a:ext uri="{FF2B5EF4-FFF2-40B4-BE49-F238E27FC236}">
              <a16:creationId xmlns:a16="http://schemas.microsoft.com/office/drawing/2014/main" id="{F6D94C84-EBF3-42DA-BDE3-C5355BD5CD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9" name="Picture 4018" descr="http://www.esourcecanada.com/images/spacer.gif">
          <a:extLst>
            <a:ext uri="{FF2B5EF4-FFF2-40B4-BE49-F238E27FC236}">
              <a16:creationId xmlns:a16="http://schemas.microsoft.com/office/drawing/2014/main" id="{347C550F-EEC4-482B-8887-32D84CAC63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0" name="Picture 4019" descr="http://www.esourcecanada.com/images/spacer.gif">
          <a:extLst>
            <a:ext uri="{FF2B5EF4-FFF2-40B4-BE49-F238E27FC236}">
              <a16:creationId xmlns:a16="http://schemas.microsoft.com/office/drawing/2014/main" id="{1202E332-426A-4687-B14D-3F480CD731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1" name="Picture 4020" descr="http://www.esourcecanada.com/images/spacer.gif">
          <a:extLst>
            <a:ext uri="{FF2B5EF4-FFF2-40B4-BE49-F238E27FC236}">
              <a16:creationId xmlns:a16="http://schemas.microsoft.com/office/drawing/2014/main" id="{1246C56C-71BD-4F2F-A388-BC663D6D0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2" name="Picture 4021" descr="http://www.esourcecanada.com/images/spacer.gif">
          <a:extLst>
            <a:ext uri="{FF2B5EF4-FFF2-40B4-BE49-F238E27FC236}">
              <a16:creationId xmlns:a16="http://schemas.microsoft.com/office/drawing/2014/main" id="{D6DD343F-C704-44DD-BC8D-E0A760D655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3" name="Picture 4022" descr="http://www.esourcecanada.com/images/spacer.gif">
          <a:extLst>
            <a:ext uri="{FF2B5EF4-FFF2-40B4-BE49-F238E27FC236}">
              <a16:creationId xmlns:a16="http://schemas.microsoft.com/office/drawing/2014/main" id="{DBB7BE36-40E0-4EC6-A457-14E82A526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4" name="Picture 4023" descr="http://www.esourcecanada.com/images/spacer.gif">
          <a:extLst>
            <a:ext uri="{FF2B5EF4-FFF2-40B4-BE49-F238E27FC236}">
              <a16:creationId xmlns:a16="http://schemas.microsoft.com/office/drawing/2014/main" id="{861306C1-DB92-4150-BA33-290DECBF62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5" name="Picture 4024" descr="http://www.esourcecanada.com/images/spacer.gif">
          <a:extLst>
            <a:ext uri="{FF2B5EF4-FFF2-40B4-BE49-F238E27FC236}">
              <a16:creationId xmlns:a16="http://schemas.microsoft.com/office/drawing/2014/main" id="{AA44296C-8E71-4BB3-9464-A100BB0E9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6" name="Picture 4025" descr="http://www.esourcecanada.com/images/spacer.gif">
          <a:extLst>
            <a:ext uri="{FF2B5EF4-FFF2-40B4-BE49-F238E27FC236}">
              <a16:creationId xmlns:a16="http://schemas.microsoft.com/office/drawing/2014/main" id="{001A1571-C8CD-47EA-AF59-ACA4542D85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7" name="Picture 4026" descr="http://www.esourcecanada.com/images/spacer.gif">
          <a:extLst>
            <a:ext uri="{FF2B5EF4-FFF2-40B4-BE49-F238E27FC236}">
              <a16:creationId xmlns:a16="http://schemas.microsoft.com/office/drawing/2014/main" id="{BD1B9A2B-82EB-4BCE-9060-08F48C344B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8" name="Picture 4027" descr="http://www.esourcecanada.com/images/spacer.gif">
          <a:extLst>
            <a:ext uri="{FF2B5EF4-FFF2-40B4-BE49-F238E27FC236}">
              <a16:creationId xmlns:a16="http://schemas.microsoft.com/office/drawing/2014/main" id="{A951D4AD-5287-4C12-A49E-E430611DAF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9" name="Picture 4028" descr="http://www.esourcecanada.com/images/spacer.gif">
          <a:extLst>
            <a:ext uri="{FF2B5EF4-FFF2-40B4-BE49-F238E27FC236}">
              <a16:creationId xmlns:a16="http://schemas.microsoft.com/office/drawing/2014/main" id="{C2493D0F-A2CE-4996-A9A8-844A5EC177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30" name="Picture 4029" descr="http://www.esourcecanada.com/images/spacer.gif">
          <a:extLst>
            <a:ext uri="{FF2B5EF4-FFF2-40B4-BE49-F238E27FC236}">
              <a16:creationId xmlns:a16="http://schemas.microsoft.com/office/drawing/2014/main" id="{CEDE4227-4675-4893-B6C4-228A72128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31" name="Picture 4030" descr="http://www.esourcecanada.com/images/spacer.gif">
          <a:extLst>
            <a:ext uri="{FF2B5EF4-FFF2-40B4-BE49-F238E27FC236}">
              <a16:creationId xmlns:a16="http://schemas.microsoft.com/office/drawing/2014/main" id="{5B460F89-C8AE-47A9-97DF-CBA792F30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32" name="Picture 4031" descr="http://www.esourcecanada.com/images/spacer.gif">
          <a:extLst>
            <a:ext uri="{FF2B5EF4-FFF2-40B4-BE49-F238E27FC236}">
              <a16:creationId xmlns:a16="http://schemas.microsoft.com/office/drawing/2014/main" id="{A23CDAE4-B3CC-49C8-8C5D-D785584DD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33" name="Picture 4032" descr="http://www.esourcecanada.com/images/spacer.gif">
          <a:extLst>
            <a:ext uri="{FF2B5EF4-FFF2-40B4-BE49-F238E27FC236}">
              <a16:creationId xmlns:a16="http://schemas.microsoft.com/office/drawing/2014/main" id="{33EDC1BA-6365-4C99-9112-B199B028D0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53</xdr:row>
      <xdr:rowOff>0</xdr:rowOff>
    </xdr:from>
    <xdr:ext cx="57150" cy="57150"/>
    <xdr:pic>
      <xdr:nvPicPr>
        <xdr:cNvPr id="4034" name="Picture 4033" descr="http://www.esourcecanada.com/images/spacer.gif">
          <a:extLst>
            <a:ext uri="{FF2B5EF4-FFF2-40B4-BE49-F238E27FC236}">
              <a16:creationId xmlns:a16="http://schemas.microsoft.com/office/drawing/2014/main" id="{87147532-A38E-4D31-A608-D98166CF56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53</xdr:row>
      <xdr:rowOff>0</xdr:rowOff>
    </xdr:from>
    <xdr:ext cx="57150" cy="57150"/>
    <xdr:pic>
      <xdr:nvPicPr>
        <xdr:cNvPr id="4035" name="Picture 4034" descr="http://www.esourcecanada.com/images/spacer.gif">
          <a:extLst>
            <a:ext uri="{FF2B5EF4-FFF2-40B4-BE49-F238E27FC236}">
              <a16:creationId xmlns:a16="http://schemas.microsoft.com/office/drawing/2014/main" id="{D19464B5-279D-4BE7-B0E4-65A5AE43F0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61</xdr:row>
      <xdr:rowOff>0</xdr:rowOff>
    </xdr:from>
    <xdr:ext cx="57150" cy="57150"/>
    <xdr:pic>
      <xdr:nvPicPr>
        <xdr:cNvPr id="4036" name="Picture 4035" descr="http://www.esourcecanada.com/images/spacer.gif">
          <a:extLst>
            <a:ext uri="{FF2B5EF4-FFF2-40B4-BE49-F238E27FC236}">
              <a16:creationId xmlns:a16="http://schemas.microsoft.com/office/drawing/2014/main" id="{106F31E2-1F25-41D9-BF3C-DAE1C580A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53</xdr:row>
      <xdr:rowOff>0</xdr:rowOff>
    </xdr:from>
    <xdr:ext cx="57150" cy="57150"/>
    <xdr:pic>
      <xdr:nvPicPr>
        <xdr:cNvPr id="4037" name="Picture 4036" descr="http://www.esourcecanada.com/images/spacer.gif">
          <a:extLst>
            <a:ext uri="{FF2B5EF4-FFF2-40B4-BE49-F238E27FC236}">
              <a16:creationId xmlns:a16="http://schemas.microsoft.com/office/drawing/2014/main" id="{013F3C10-DFDA-4E2D-85B8-D2C692791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61</xdr:row>
      <xdr:rowOff>0</xdr:rowOff>
    </xdr:from>
    <xdr:ext cx="57150" cy="57150"/>
    <xdr:pic>
      <xdr:nvPicPr>
        <xdr:cNvPr id="4038" name="Picture 4037" descr="http://www.esourcecanada.com/images/spacer.gif">
          <a:extLst>
            <a:ext uri="{FF2B5EF4-FFF2-40B4-BE49-F238E27FC236}">
              <a16:creationId xmlns:a16="http://schemas.microsoft.com/office/drawing/2014/main" id="{E1851D18-EE1D-421C-A736-C26A7B93FC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4039" name="Picture 4038" descr="http://www.esourcecanada.com/images/spacer.gif">
          <a:extLst>
            <a:ext uri="{FF2B5EF4-FFF2-40B4-BE49-F238E27FC236}">
              <a16:creationId xmlns:a16="http://schemas.microsoft.com/office/drawing/2014/main" id="{C8614D4B-5E2E-416F-9679-1529F98409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4040" name="Picture 4039" descr="http://www.esourcecanada.com/images/spacer.gif">
          <a:extLst>
            <a:ext uri="{FF2B5EF4-FFF2-40B4-BE49-F238E27FC236}">
              <a16:creationId xmlns:a16="http://schemas.microsoft.com/office/drawing/2014/main" id="{BEF3286A-F841-466F-8E45-687F8F5617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4041" name="Picture 4040" descr="http://www.esourcecanada.com/images/spacer.gif">
          <a:extLst>
            <a:ext uri="{FF2B5EF4-FFF2-40B4-BE49-F238E27FC236}">
              <a16:creationId xmlns:a16="http://schemas.microsoft.com/office/drawing/2014/main" id="{9E06CB1C-8B43-443A-8474-C55920653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4042" name="Picture 4041" descr="http://www.esourcecanada.com/images/spacer.gif">
          <a:extLst>
            <a:ext uri="{FF2B5EF4-FFF2-40B4-BE49-F238E27FC236}">
              <a16:creationId xmlns:a16="http://schemas.microsoft.com/office/drawing/2014/main" id="{4A34F937-7E3A-4910-B57E-38B785BB5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4043" name="Picture 4042" descr="http://www.esourcecanada.com/images/spacer.gif">
          <a:extLst>
            <a:ext uri="{FF2B5EF4-FFF2-40B4-BE49-F238E27FC236}">
              <a16:creationId xmlns:a16="http://schemas.microsoft.com/office/drawing/2014/main" id="{C74D7FCA-3035-4D12-93F5-2AF8BB48F0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69215" cy="69215"/>
    <xdr:pic>
      <xdr:nvPicPr>
        <xdr:cNvPr id="4044" name="Picture 4043" descr="http://www.esourcecanada.com/images/spacer.gif">
          <a:extLst>
            <a:ext uri="{FF2B5EF4-FFF2-40B4-BE49-F238E27FC236}">
              <a16:creationId xmlns:a16="http://schemas.microsoft.com/office/drawing/2014/main" id="{B4F565E9-E326-415E-868A-73275F914B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45" name="Picture 4044" descr="http://www.esourcecanada.com/images/spacer.gif">
          <a:extLst>
            <a:ext uri="{FF2B5EF4-FFF2-40B4-BE49-F238E27FC236}">
              <a16:creationId xmlns:a16="http://schemas.microsoft.com/office/drawing/2014/main" id="{CEA41A1E-2FFE-41A5-8B7A-3285ED1FAA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69215" cy="69215"/>
    <xdr:pic>
      <xdr:nvPicPr>
        <xdr:cNvPr id="4046" name="Picture 4045" descr="http://www.esourcecanada.com/images/spacer.gif">
          <a:extLst>
            <a:ext uri="{FF2B5EF4-FFF2-40B4-BE49-F238E27FC236}">
              <a16:creationId xmlns:a16="http://schemas.microsoft.com/office/drawing/2014/main" id="{734F38D9-429B-4F1F-AC67-DFB5FA019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47" name="Picture 4046" descr="http://www.esourcecanada.com/images/spacer.gif">
          <a:extLst>
            <a:ext uri="{FF2B5EF4-FFF2-40B4-BE49-F238E27FC236}">
              <a16:creationId xmlns:a16="http://schemas.microsoft.com/office/drawing/2014/main" id="{7CB95768-2DBD-484E-BB3A-FE2667AD70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48" name="Picture 4047" descr="http://www.esourcecanada.com/images/spacer.gif">
          <a:extLst>
            <a:ext uri="{FF2B5EF4-FFF2-40B4-BE49-F238E27FC236}">
              <a16:creationId xmlns:a16="http://schemas.microsoft.com/office/drawing/2014/main" id="{90CC5E8E-24C2-4075-A9D6-F1FEADD2C5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49" name="Picture 4048" descr="http://www.esourcecanada.com/images/spacer.gif">
          <a:extLst>
            <a:ext uri="{FF2B5EF4-FFF2-40B4-BE49-F238E27FC236}">
              <a16:creationId xmlns:a16="http://schemas.microsoft.com/office/drawing/2014/main" id="{76AA9C8D-D70E-4D28-BB53-FCA75F0EDF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0" name="Picture 4049" descr="http://www.esourcecanada.com/images/spacer.gif">
          <a:extLst>
            <a:ext uri="{FF2B5EF4-FFF2-40B4-BE49-F238E27FC236}">
              <a16:creationId xmlns:a16="http://schemas.microsoft.com/office/drawing/2014/main" id="{706C55E4-D278-408E-BCAF-54E734297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1" name="Picture 4050" descr="http://www.esourcecanada.com/images/spacer.gif">
          <a:extLst>
            <a:ext uri="{FF2B5EF4-FFF2-40B4-BE49-F238E27FC236}">
              <a16:creationId xmlns:a16="http://schemas.microsoft.com/office/drawing/2014/main" id="{B29A28C3-3A90-4A45-A6C6-49DCF94E5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2" name="Picture 4051" descr="http://www.esourcecanada.com/images/spacer.gif">
          <a:extLst>
            <a:ext uri="{FF2B5EF4-FFF2-40B4-BE49-F238E27FC236}">
              <a16:creationId xmlns:a16="http://schemas.microsoft.com/office/drawing/2014/main" id="{EE60FA38-2BE4-480A-87B5-297EB54F8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3" name="Picture 4052" descr="http://www.esourcecanada.com/images/spacer.gif">
          <a:extLst>
            <a:ext uri="{FF2B5EF4-FFF2-40B4-BE49-F238E27FC236}">
              <a16:creationId xmlns:a16="http://schemas.microsoft.com/office/drawing/2014/main" id="{4D40CBF6-7554-4841-8B85-09665CA08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4" name="Picture 4053" descr="http://www.esourcecanada.com/images/spacer.gif">
          <a:extLst>
            <a:ext uri="{FF2B5EF4-FFF2-40B4-BE49-F238E27FC236}">
              <a16:creationId xmlns:a16="http://schemas.microsoft.com/office/drawing/2014/main" id="{43BED691-33EF-40E8-8D4B-7509B0EBD2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5" name="Picture 4054" descr="http://www.esourcecanada.com/images/spacer.gif">
          <a:extLst>
            <a:ext uri="{FF2B5EF4-FFF2-40B4-BE49-F238E27FC236}">
              <a16:creationId xmlns:a16="http://schemas.microsoft.com/office/drawing/2014/main" id="{389F7208-633A-43B8-A41F-FA0E183D3A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6" name="Picture 4055" descr="http://www.esourcecanada.com/images/spacer.gif">
          <a:extLst>
            <a:ext uri="{FF2B5EF4-FFF2-40B4-BE49-F238E27FC236}">
              <a16:creationId xmlns:a16="http://schemas.microsoft.com/office/drawing/2014/main" id="{31C54001-65F7-4C13-B6E2-9D1A7D972A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7" name="Picture 4056" descr="http://www.esourcecanada.com/images/spacer.gif">
          <a:extLst>
            <a:ext uri="{FF2B5EF4-FFF2-40B4-BE49-F238E27FC236}">
              <a16:creationId xmlns:a16="http://schemas.microsoft.com/office/drawing/2014/main" id="{EF746664-E93E-45EA-BB60-EEDF2D13A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8" name="Picture 4057" descr="http://www.esourcecanada.com/images/spacer.gif">
          <a:extLst>
            <a:ext uri="{FF2B5EF4-FFF2-40B4-BE49-F238E27FC236}">
              <a16:creationId xmlns:a16="http://schemas.microsoft.com/office/drawing/2014/main" id="{B55C5BCC-8DB9-4D08-BE84-B5619C4424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9" name="Picture 4058" descr="http://www.esourcecanada.com/images/spacer.gif">
          <a:extLst>
            <a:ext uri="{FF2B5EF4-FFF2-40B4-BE49-F238E27FC236}">
              <a16:creationId xmlns:a16="http://schemas.microsoft.com/office/drawing/2014/main" id="{0C867BB1-6531-47FB-A2AF-2011FB4D4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0" name="Picture 4059" descr="http://www.esourcecanada.com/images/spacer.gif">
          <a:extLst>
            <a:ext uri="{FF2B5EF4-FFF2-40B4-BE49-F238E27FC236}">
              <a16:creationId xmlns:a16="http://schemas.microsoft.com/office/drawing/2014/main" id="{F62FD6F3-AFCF-4A8F-9D68-FDF5E87B72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1" name="Picture 4060" descr="http://www.esourcecanada.com/images/spacer.gif">
          <a:extLst>
            <a:ext uri="{FF2B5EF4-FFF2-40B4-BE49-F238E27FC236}">
              <a16:creationId xmlns:a16="http://schemas.microsoft.com/office/drawing/2014/main" id="{B564BE4D-CD24-4AD7-B3A8-D06179BFBA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2" name="Picture 4061" descr="http://www.esourcecanada.com/images/spacer.gif">
          <a:extLst>
            <a:ext uri="{FF2B5EF4-FFF2-40B4-BE49-F238E27FC236}">
              <a16:creationId xmlns:a16="http://schemas.microsoft.com/office/drawing/2014/main" id="{F26B0C32-04C2-4A3A-97DA-0B00AEF33B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3" name="Picture 4062" descr="http://www.esourcecanada.com/images/spacer.gif">
          <a:extLst>
            <a:ext uri="{FF2B5EF4-FFF2-40B4-BE49-F238E27FC236}">
              <a16:creationId xmlns:a16="http://schemas.microsoft.com/office/drawing/2014/main" id="{78AA5C6A-1FA1-4F3F-97A5-B9E6F0B9A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4" name="Picture 4063" descr="http://www.esourcecanada.com/images/spacer.gif">
          <a:extLst>
            <a:ext uri="{FF2B5EF4-FFF2-40B4-BE49-F238E27FC236}">
              <a16:creationId xmlns:a16="http://schemas.microsoft.com/office/drawing/2014/main" id="{B08E6B62-D107-4827-9568-ECA0267A44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5" name="Picture 4064" descr="http://www.esourcecanada.com/images/spacer.gif">
          <a:extLst>
            <a:ext uri="{FF2B5EF4-FFF2-40B4-BE49-F238E27FC236}">
              <a16:creationId xmlns:a16="http://schemas.microsoft.com/office/drawing/2014/main" id="{B285B51F-962A-4D13-9F23-E71DFC63F9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6" name="Picture 4065" descr="http://www.esourcecanada.com/images/spacer.gif">
          <a:extLst>
            <a:ext uri="{FF2B5EF4-FFF2-40B4-BE49-F238E27FC236}">
              <a16:creationId xmlns:a16="http://schemas.microsoft.com/office/drawing/2014/main" id="{78F9D915-4A5F-46E6-AC3F-33440EC46D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7" name="Picture 4066" descr="http://www.esourcecanada.com/images/spacer.gif">
          <a:extLst>
            <a:ext uri="{FF2B5EF4-FFF2-40B4-BE49-F238E27FC236}">
              <a16:creationId xmlns:a16="http://schemas.microsoft.com/office/drawing/2014/main" id="{072200F9-F6BF-4216-91A3-C021D50625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8" name="Picture 4067" descr="http://www.esourcecanada.com/images/spacer.gif">
          <a:extLst>
            <a:ext uri="{FF2B5EF4-FFF2-40B4-BE49-F238E27FC236}">
              <a16:creationId xmlns:a16="http://schemas.microsoft.com/office/drawing/2014/main" id="{1A27BAE5-033E-4CD4-A46B-894C29405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9" name="Picture 4068" descr="http://www.esourcecanada.com/images/spacer.gif">
          <a:extLst>
            <a:ext uri="{FF2B5EF4-FFF2-40B4-BE49-F238E27FC236}">
              <a16:creationId xmlns:a16="http://schemas.microsoft.com/office/drawing/2014/main" id="{B5FAA6B9-5290-4A9E-9ADB-6BCC78A8D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0" name="Picture 4069" descr="http://www.esourcecanada.com/images/spacer.gif">
          <a:extLst>
            <a:ext uri="{FF2B5EF4-FFF2-40B4-BE49-F238E27FC236}">
              <a16:creationId xmlns:a16="http://schemas.microsoft.com/office/drawing/2014/main" id="{7C73B080-485F-4E32-A75D-131FE07F27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1" name="Picture 4070" descr="http://www.esourcecanada.com/images/spacer.gif">
          <a:extLst>
            <a:ext uri="{FF2B5EF4-FFF2-40B4-BE49-F238E27FC236}">
              <a16:creationId xmlns:a16="http://schemas.microsoft.com/office/drawing/2014/main" id="{AB8F31BA-6DBF-4FBF-A885-1A0A8C5DBF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2" name="Picture 4071" descr="http://www.esourcecanada.com/images/spacer.gif">
          <a:extLst>
            <a:ext uri="{FF2B5EF4-FFF2-40B4-BE49-F238E27FC236}">
              <a16:creationId xmlns:a16="http://schemas.microsoft.com/office/drawing/2014/main" id="{B39A5EBE-2E71-435E-AA79-83878E3E3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3" name="Picture 4072" descr="http://www.esourcecanada.com/images/spacer.gif">
          <a:extLst>
            <a:ext uri="{FF2B5EF4-FFF2-40B4-BE49-F238E27FC236}">
              <a16:creationId xmlns:a16="http://schemas.microsoft.com/office/drawing/2014/main" id="{0F58C337-9CD1-4B0E-BBB1-EDAFED0AB0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4" name="Picture 4073" descr="http://www.esourcecanada.com/images/spacer.gif">
          <a:extLst>
            <a:ext uri="{FF2B5EF4-FFF2-40B4-BE49-F238E27FC236}">
              <a16:creationId xmlns:a16="http://schemas.microsoft.com/office/drawing/2014/main" id="{AD484B02-E3FE-4C04-9A56-CA416182E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5" name="Picture 4074" descr="http://www.esourcecanada.com/images/spacer.gif">
          <a:extLst>
            <a:ext uri="{FF2B5EF4-FFF2-40B4-BE49-F238E27FC236}">
              <a16:creationId xmlns:a16="http://schemas.microsoft.com/office/drawing/2014/main" id="{A48F0CE4-02C2-4540-AF95-4ACB7B7E2A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6" name="Picture 4075" descr="http://www.esourcecanada.com/images/spacer.gif">
          <a:extLst>
            <a:ext uri="{FF2B5EF4-FFF2-40B4-BE49-F238E27FC236}">
              <a16:creationId xmlns:a16="http://schemas.microsoft.com/office/drawing/2014/main" id="{622278BD-39E6-4681-9B5D-2E9DF1B2BB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7" name="Picture 4076" descr="http://www.esourcecanada.com/images/spacer.gif">
          <a:extLst>
            <a:ext uri="{FF2B5EF4-FFF2-40B4-BE49-F238E27FC236}">
              <a16:creationId xmlns:a16="http://schemas.microsoft.com/office/drawing/2014/main" id="{44188E87-18C2-4039-9773-062479B4F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8" name="Picture 4077" descr="http://www.esourcecanada.com/images/spacer.gif">
          <a:extLst>
            <a:ext uri="{FF2B5EF4-FFF2-40B4-BE49-F238E27FC236}">
              <a16:creationId xmlns:a16="http://schemas.microsoft.com/office/drawing/2014/main" id="{D000F143-51FF-4AC5-8407-C20D44CA48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9" name="Picture 4078" descr="http://www.esourcecanada.com/images/spacer.gif">
          <a:extLst>
            <a:ext uri="{FF2B5EF4-FFF2-40B4-BE49-F238E27FC236}">
              <a16:creationId xmlns:a16="http://schemas.microsoft.com/office/drawing/2014/main" id="{D356DC6E-054B-4BA7-9AB0-7D55072590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0" name="Picture 4079" descr="http://www.esourcecanada.com/images/spacer.gif">
          <a:extLst>
            <a:ext uri="{FF2B5EF4-FFF2-40B4-BE49-F238E27FC236}">
              <a16:creationId xmlns:a16="http://schemas.microsoft.com/office/drawing/2014/main" id="{E6EF3AE4-4421-4B0E-9BE4-0BB04EC1E4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1" name="Picture 4080" descr="http://www.esourcecanada.com/images/spacer.gif">
          <a:extLst>
            <a:ext uri="{FF2B5EF4-FFF2-40B4-BE49-F238E27FC236}">
              <a16:creationId xmlns:a16="http://schemas.microsoft.com/office/drawing/2014/main" id="{9595D909-ED32-4F88-B93B-3ABC7DAB56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2" name="Picture 4081" descr="http://www.esourcecanada.com/images/spacer.gif">
          <a:extLst>
            <a:ext uri="{FF2B5EF4-FFF2-40B4-BE49-F238E27FC236}">
              <a16:creationId xmlns:a16="http://schemas.microsoft.com/office/drawing/2014/main" id="{FAF3F8AA-8F34-4E84-80A0-C028590644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3" name="Picture 4082" descr="http://www.esourcecanada.com/images/spacer.gif">
          <a:extLst>
            <a:ext uri="{FF2B5EF4-FFF2-40B4-BE49-F238E27FC236}">
              <a16:creationId xmlns:a16="http://schemas.microsoft.com/office/drawing/2014/main" id="{58C0A47C-A722-41D5-8A0D-85DDF28847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4" name="Picture 4083" descr="http://www.esourcecanada.com/images/spacer.gif">
          <a:extLst>
            <a:ext uri="{FF2B5EF4-FFF2-40B4-BE49-F238E27FC236}">
              <a16:creationId xmlns:a16="http://schemas.microsoft.com/office/drawing/2014/main" id="{0B3F8EA7-60B8-4F3E-A065-1E2825E56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5" name="Picture 4084" descr="http://www.esourcecanada.com/images/spacer.gif">
          <a:extLst>
            <a:ext uri="{FF2B5EF4-FFF2-40B4-BE49-F238E27FC236}">
              <a16:creationId xmlns:a16="http://schemas.microsoft.com/office/drawing/2014/main" id="{2CFFC4B7-AAA8-453B-8C1C-28A0566E0C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6" name="Picture 4085" descr="http://www.esourcecanada.com/images/spacer.gif">
          <a:extLst>
            <a:ext uri="{FF2B5EF4-FFF2-40B4-BE49-F238E27FC236}">
              <a16:creationId xmlns:a16="http://schemas.microsoft.com/office/drawing/2014/main" id="{F0719AEA-DEA9-461F-9D39-28F04487A4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7" name="Picture 4086" descr="http://www.esourcecanada.com/images/spacer.gif">
          <a:extLst>
            <a:ext uri="{FF2B5EF4-FFF2-40B4-BE49-F238E27FC236}">
              <a16:creationId xmlns:a16="http://schemas.microsoft.com/office/drawing/2014/main" id="{5788CC59-C400-41DA-9A6F-8FFF9936BB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4088" name="Picture 4087" descr="http://www.esourcecanada.com/images/spacer.gif">
          <a:extLst>
            <a:ext uri="{FF2B5EF4-FFF2-40B4-BE49-F238E27FC236}">
              <a16:creationId xmlns:a16="http://schemas.microsoft.com/office/drawing/2014/main" id="{D23A88BC-A466-45B1-B55E-70AF94FA3C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4089" name="Picture 4088" descr="http://www.esourcecanada.com/images/spacer.gif">
          <a:extLst>
            <a:ext uri="{FF2B5EF4-FFF2-40B4-BE49-F238E27FC236}">
              <a16:creationId xmlns:a16="http://schemas.microsoft.com/office/drawing/2014/main" id="{86DEC5F3-AAFE-4484-84A4-0588A9F2B8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4090" name="Picture 4089" descr="http://www.esourcecanada.com/images/spacer.gif">
          <a:extLst>
            <a:ext uri="{FF2B5EF4-FFF2-40B4-BE49-F238E27FC236}">
              <a16:creationId xmlns:a16="http://schemas.microsoft.com/office/drawing/2014/main" id="{EC639714-50C2-44E0-9AB7-BAFD448544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4091" name="Picture 4090" descr="http://www.esourcecanada.com/images/spacer.gif">
          <a:extLst>
            <a:ext uri="{FF2B5EF4-FFF2-40B4-BE49-F238E27FC236}">
              <a16:creationId xmlns:a16="http://schemas.microsoft.com/office/drawing/2014/main" id="{E74EE187-505C-457C-85BA-C01EDD8794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4092" name="Picture 4091" descr="http://www.esourcecanada.com/images/spacer.gif">
          <a:extLst>
            <a:ext uri="{FF2B5EF4-FFF2-40B4-BE49-F238E27FC236}">
              <a16:creationId xmlns:a16="http://schemas.microsoft.com/office/drawing/2014/main" id="{ED08FD7A-2EA8-481E-8AA7-532FCBB4E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4093" name="Picture 4092" descr="http://www.esourcecanada.com/images/spacer.gif">
          <a:extLst>
            <a:ext uri="{FF2B5EF4-FFF2-40B4-BE49-F238E27FC236}">
              <a16:creationId xmlns:a16="http://schemas.microsoft.com/office/drawing/2014/main" id="{81D35A61-A057-4590-8C0A-4496024C5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4094" name="Picture 4093" descr="http://www.esourcecanada.com/images/spacer.gif">
          <a:extLst>
            <a:ext uri="{FF2B5EF4-FFF2-40B4-BE49-F238E27FC236}">
              <a16:creationId xmlns:a16="http://schemas.microsoft.com/office/drawing/2014/main" id="{C435B07D-83B0-4407-AE23-A533F687E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4095" name="Picture 4094" descr="http://www.esourcecanada.com/images/spacer.gif">
          <a:extLst>
            <a:ext uri="{FF2B5EF4-FFF2-40B4-BE49-F238E27FC236}">
              <a16:creationId xmlns:a16="http://schemas.microsoft.com/office/drawing/2014/main" id="{3E76043E-4260-4099-9D5C-15B16D432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4096" name="Picture 4095" descr="http://www.esourcecanada.com/images/spacer.gif">
          <a:extLst>
            <a:ext uri="{FF2B5EF4-FFF2-40B4-BE49-F238E27FC236}">
              <a16:creationId xmlns:a16="http://schemas.microsoft.com/office/drawing/2014/main" id="{9095901D-AC13-4B02-8B66-4B5B8F9F2B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4097" name="Picture 4096" descr="http://www.esourcecanada.com/images/spacer.gif">
          <a:extLst>
            <a:ext uri="{FF2B5EF4-FFF2-40B4-BE49-F238E27FC236}">
              <a16:creationId xmlns:a16="http://schemas.microsoft.com/office/drawing/2014/main" id="{6F30C720-1416-4C94-8E15-14E59A6BE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69215" cy="69215"/>
    <xdr:pic>
      <xdr:nvPicPr>
        <xdr:cNvPr id="4098" name="Picture 4097" descr="http://www.esourcecanada.com/images/spacer.gif">
          <a:extLst>
            <a:ext uri="{FF2B5EF4-FFF2-40B4-BE49-F238E27FC236}">
              <a16:creationId xmlns:a16="http://schemas.microsoft.com/office/drawing/2014/main" id="{A345A6AF-CC02-46BE-8D04-986A9CE14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99" name="Picture 4098" descr="http://www.esourcecanada.com/images/spacer.gif">
          <a:extLst>
            <a:ext uri="{FF2B5EF4-FFF2-40B4-BE49-F238E27FC236}">
              <a16:creationId xmlns:a16="http://schemas.microsoft.com/office/drawing/2014/main" id="{164DE51A-BE73-46D1-A4A7-4E56E70820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69215" cy="69215"/>
    <xdr:pic>
      <xdr:nvPicPr>
        <xdr:cNvPr id="4100" name="Picture 4099" descr="http://www.esourcecanada.com/images/spacer.gif">
          <a:extLst>
            <a:ext uri="{FF2B5EF4-FFF2-40B4-BE49-F238E27FC236}">
              <a16:creationId xmlns:a16="http://schemas.microsoft.com/office/drawing/2014/main" id="{F439B138-9C1C-48BB-9EF8-94F6CC0B7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1" name="Picture 4100" descr="http://www.esourcecanada.com/images/spacer.gif">
          <a:extLst>
            <a:ext uri="{FF2B5EF4-FFF2-40B4-BE49-F238E27FC236}">
              <a16:creationId xmlns:a16="http://schemas.microsoft.com/office/drawing/2014/main" id="{4E87EF45-72EA-4575-AB78-B367682010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2" name="Picture 4101" descr="http://www.esourcecanada.com/images/spacer.gif">
          <a:extLst>
            <a:ext uri="{FF2B5EF4-FFF2-40B4-BE49-F238E27FC236}">
              <a16:creationId xmlns:a16="http://schemas.microsoft.com/office/drawing/2014/main" id="{40F6C5E6-94CB-412F-9910-EA576EDFC8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3" name="Picture 4102" descr="http://www.esourcecanada.com/images/spacer.gif">
          <a:extLst>
            <a:ext uri="{FF2B5EF4-FFF2-40B4-BE49-F238E27FC236}">
              <a16:creationId xmlns:a16="http://schemas.microsoft.com/office/drawing/2014/main" id="{EE052E78-C18A-48E7-9F92-3FC100649D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4" name="Picture 4103" descr="http://www.esourcecanada.com/images/spacer.gif">
          <a:extLst>
            <a:ext uri="{FF2B5EF4-FFF2-40B4-BE49-F238E27FC236}">
              <a16:creationId xmlns:a16="http://schemas.microsoft.com/office/drawing/2014/main" id="{55177E77-373A-4673-B54C-931AFE215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5" name="Picture 4104" descr="http://www.esourcecanada.com/images/spacer.gif">
          <a:extLst>
            <a:ext uri="{FF2B5EF4-FFF2-40B4-BE49-F238E27FC236}">
              <a16:creationId xmlns:a16="http://schemas.microsoft.com/office/drawing/2014/main" id="{8F3B306A-9017-4DE9-8DCF-28401BB6B9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6" name="Picture 4105" descr="http://www.esourcecanada.com/images/spacer.gif">
          <a:extLst>
            <a:ext uri="{FF2B5EF4-FFF2-40B4-BE49-F238E27FC236}">
              <a16:creationId xmlns:a16="http://schemas.microsoft.com/office/drawing/2014/main" id="{3210CCC3-48C2-494C-BB1F-22F081ED8B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7" name="Picture 4106" descr="http://www.esourcecanada.com/images/spacer.gif">
          <a:extLst>
            <a:ext uri="{FF2B5EF4-FFF2-40B4-BE49-F238E27FC236}">
              <a16:creationId xmlns:a16="http://schemas.microsoft.com/office/drawing/2014/main" id="{E53411B2-E14E-4927-8F3E-98C4F4AE75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8" name="Picture 4107" descr="http://www.esourcecanada.com/images/spacer.gif">
          <a:extLst>
            <a:ext uri="{FF2B5EF4-FFF2-40B4-BE49-F238E27FC236}">
              <a16:creationId xmlns:a16="http://schemas.microsoft.com/office/drawing/2014/main" id="{56DF345A-56A1-4D43-9E7F-991C9F927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9" name="Picture 4108" descr="http://www.esourcecanada.com/images/spacer.gif">
          <a:extLst>
            <a:ext uri="{FF2B5EF4-FFF2-40B4-BE49-F238E27FC236}">
              <a16:creationId xmlns:a16="http://schemas.microsoft.com/office/drawing/2014/main" id="{43B80903-D89E-4D96-9F09-B8DF6FDA6C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0" name="Picture 4109" descr="http://www.esourcecanada.com/images/spacer.gif">
          <a:extLst>
            <a:ext uri="{FF2B5EF4-FFF2-40B4-BE49-F238E27FC236}">
              <a16:creationId xmlns:a16="http://schemas.microsoft.com/office/drawing/2014/main" id="{C71B631B-1EE6-462B-A24F-09B9E973E2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1" name="Picture 4110" descr="http://www.esourcecanada.com/images/spacer.gif">
          <a:extLst>
            <a:ext uri="{FF2B5EF4-FFF2-40B4-BE49-F238E27FC236}">
              <a16:creationId xmlns:a16="http://schemas.microsoft.com/office/drawing/2014/main" id="{9C720EB8-8559-4F7C-8E6B-ABBEA5EEF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2" name="Picture 4111" descr="http://www.esourcecanada.com/images/spacer.gif">
          <a:extLst>
            <a:ext uri="{FF2B5EF4-FFF2-40B4-BE49-F238E27FC236}">
              <a16:creationId xmlns:a16="http://schemas.microsoft.com/office/drawing/2014/main" id="{EE0FB2A2-E622-4A50-85C1-A985604D03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3" name="Picture 4112" descr="http://www.esourcecanada.com/images/spacer.gif">
          <a:extLst>
            <a:ext uri="{FF2B5EF4-FFF2-40B4-BE49-F238E27FC236}">
              <a16:creationId xmlns:a16="http://schemas.microsoft.com/office/drawing/2014/main" id="{5D6922C4-CBC8-4976-A1AA-DDFD5C17A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4" name="Picture 4113" descr="http://www.esourcecanada.com/images/spacer.gif">
          <a:extLst>
            <a:ext uri="{FF2B5EF4-FFF2-40B4-BE49-F238E27FC236}">
              <a16:creationId xmlns:a16="http://schemas.microsoft.com/office/drawing/2014/main" id="{1F721A85-BB55-49BB-AE82-9BB226470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5" name="Picture 4114" descr="http://www.esourcecanada.com/images/spacer.gif">
          <a:extLst>
            <a:ext uri="{FF2B5EF4-FFF2-40B4-BE49-F238E27FC236}">
              <a16:creationId xmlns:a16="http://schemas.microsoft.com/office/drawing/2014/main" id="{9DC9D860-F894-46CB-BD56-AEE6CBAFF2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6" name="Picture 4115" descr="http://www.esourcecanada.com/images/spacer.gif">
          <a:extLst>
            <a:ext uri="{FF2B5EF4-FFF2-40B4-BE49-F238E27FC236}">
              <a16:creationId xmlns:a16="http://schemas.microsoft.com/office/drawing/2014/main" id="{965A177E-5B88-48D9-AF0B-548110D54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7" name="Picture 4116" descr="http://www.esourcecanada.com/images/spacer.gif">
          <a:extLst>
            <a:ext uri="{FF2B5EF4-FFF2-40B4-BE49-F238E27FC236}">
              <a16:creationId xmlns:a16="http://schemas.microsoft.com/office/drawing/2014/main" id="{3BC3AE9F-8946-4112-9599-656ACC49B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8" name="Picture 4117" descr="http://www.esourcecanada.com/images/spacer.gif">
          <a:extLst>
            <a:ext uri="{FF2B5EF4-FFF2-40B4-BE49-F238E27FC236}">
              <a16:creationId xmlns:a16="http://schemas.microsoft.com/office/drawing/2014/main" id="{98B6674E-8FA4-4E42-954A-16A51F0E1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9" name="Picture 4118" descr="http://www.esourcecanada.com/images/spacer.gif">
          <a:extLst>
            <a:ext uri="{FF2B5EF4-FFF2-40B4-BE49-F238E27FC236}">
              <a16:creationId xmlns:a16="http://schemas.microsoft.com/office/drawing/2014/main" id="{E768C02F-1CCB-4726-944C-FD9B205A7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0" name="Picture 4119" descr="http://www.esourcecanada.com/images/spacer.gif">
          <a:extLst>
            <a:ext uri="{FF2B5EF4-FFF2-40B4-BE49-F238E27FC236}">
              <a16:creationId xmlns:a16="http://schemas.microsoft.com/office/drawing/2014/main" id="{E70F2B29-AFA0-4985-AA3D-24C31D143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1" name="Picture 4120" descr="http://www.esourcecanada.com/images/spacer.gif">
          <a:extLst>
            <a:ext uri="{FF2B5EF4-FFF2-40B4-BE49-F238E27FC236}">
              <a16:creationId xmlns:a16="http://schemas.microsoft.com/office/drawing/2014/main" id="{985D65A9-6082-4D5B-8895-F1F2835FA4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2" name="Picture 4121" descr="http://www.esourcecanada.com/images/spacer.gif">
          <a:extLst>
            <a:ext uri="{FF2B5EF4-FFF2-40B4-BE49-F238E27FC236}">
              <a16:creationId xmlns:a16="http://schemas.microsoft.com/office/drawing/2014/main" id="{A89AE456-7E57-4C66-89B1-ACB81FE904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3" name="Picture 4122" descr="http://www.esourcecanada.com/images/spacer.gif">
          <a:extLst>
            <a:ext uri="{FF2B5EF4-FFF2-40B4-BE49-F238E27FC236}">
              <a16:creationId xmlns:a16="http://schemas.microsoft.com/office/drawing/2014/main" id="{F262CAD9-5BD7-4FD1-A6C4-032A588BF3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4" name="Picture 4123" descr="http://www.esourcecanada.com/images/spacer.gif">
          <a:extLst>
            <a:ext uri="{FF2B5EF4-FFF2-40B4-BE49-F238E27FC236}">
              <a16:creationId xmlns:a16="http://schemas.microsoft.com/office/drawing/2014/main" id="{A4D239AB-066B-4387-8CC2-3CAB4E848D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5" name="Picture 4124" descr="http://www.esourcecanada.com/images/spacer.gif">
          <a:extLst>
            <a:ext uri="{FF2B5EF4-FFF2-40B4-BE49-F238E27FC236}">
              <a16:creationId xmlns:a16="http://schemas.microsoft.com/office/drawing/2014/main" id="{7715A583-F962-406D-AC5A-5B9BB83D9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6" name="Picture 4125" descr="http://www.esourcecanada.com/images/spacer.gif">
          <a:extLst>
            <a:ext uri="{FF2B5EF4-FFF2-40B4-BE49-F238E27FC236}">
              <a16:creationId xmlns:a16="http://schemas.microsoft.com/office/drawing/2014/main" id="{27BD892B-7674-4EC4-8D62-5D0D900D5F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7" name="Picture 4126" descr="http://www.esourcecanada.com/images/spacer.gif">
          <a:extLst>
            <a:ext uri="{FF2B5EF4-FFF2-40B4-BE49-F238E27FC236}">
              <a16:creationId xmlns:a16="http://schemas.microsoft.com/office/drawing/2014/main" id="{9DBDCC14-E079-494A-BFCA-16EC22A5FB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8" name="Picture 4127" descr="http://www.esourcecanada.com/images/spacer.gif">
          <a:extLst>
            <a:ext uri="{FF2B5EF4-FFF2-40B4-BE49-F238E27FC236}">
              <a16:creationId xmlns:a16="http://schemas.microsoft.com/office/drawing/2014/main" id="{33A5F79A-D502-4923-8C6E-CC3ACE2E6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9" name="Picture 4128" descr="http://www.esourcecanada.com/images/spacer.gif">
          <a:extLst>
            <a:ext uri="{FF2B5EF4-FFF2-40B4-BE49-F238E27FC236}">
              <a16:creationId xmlns:a16="http://schemas.microsoft.com/office/drawing/2014/main" id="{95E5D685-6B5E-476B-94E3-C82E2552BD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0" name="Picture 4129" descr="http://www.esourcecanada.com/images/spacer.gif">
          <a:extLst>
            <a:ext uri="{FF2B5EF4-FFF2-40B4-BE49-F238E27FC236}">
              <a16:creationId xmlns:a16="http://schemas.microsoft.com/office/drawing/2014/main" id="{5C33F8C9-8417-4823-A570-2FD047849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1" name="Picture 4130" descr="http://www.esourcecanada.com/images/spacer.gif">
          <a:extLst>
            <a:ext uri="{FF2B5EF4-FFF2-40B4-BE49-F238E27FC236}">
              <a16:creationId xmlns:a16="http://schemas.microsoft.com/office/drawing/2014/main" id="{EA6E283C-A627-4D72-8652-4FF6CAC3E6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2" name="Picture 4131" descr="http://www.esourcecanada.com/images/spacer.gif">
          <a:extLst>
            <a:ext uri="{FF2B5EF4-FFF2-40B4-BE49-F238E27FC236}">
              <a16:creationId xmlns:a16="http://schemas.microsoft.com/office/drawing/2014/main" id="{55E5C2FE-E9CC-4D28-B780-566CB9EFC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3" name="Picture 4132" descr="http://www.esourcecanada.com/images/spacer.gif">
          <a:extLst>
            <a:ext uri="{FF2B5EF4-FFF2-40B4-BE49-F238E27FC236}">
              <a16:creationId xmlns:a16="http://schemas.microsoft.com/office/drawing/2014/main" id="{FF6DE5E8-F760-4923-AE72-040D7C0E10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4" name="Picture 4133" descr="http://www.esourcecanada.com/images/spacer.gif">
          <a:extLst>
            <a:ext uri="{FF2B5EF4-FFF2-40B4-BE49-F238E27FC236}">
              <a16:creationId xmlns:a16="http://schemas.microsoft.com/office/drawing/2014/main" id="{4087132C-B8BC-476B-A656-246C5C019D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5" name="Picture 4134" descr="http://www.esourcecanada.com/images/spacer.gif">
          <a:extLst>
            <a:ext uri="{FF2B5EF4-FFF2-40B4-BE49-F238E27FC236}">
              <a16:creationId xmlns:a16="http://schemas.microsoft.com/office/drawing/2014/main" id="{AFE9E3A2-E92E-4D02-B337-7F5ED93D1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6" name="Picture 4135" descr="http://www.esourcecanada.com/images/spacer.gif">
          <a:extLst>
            <a:ext uri="{FF2B5EF4-FFF2-40B4-BE49-F238E27FC236}">
              <a16:creationId xmlns:a16="http://schemas.microsoft.com/office/drawing/2014/main" id="{CFD66E6E-1F82-479E-A22B-99581B31E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7" name="Picture 4136" descr="http://www.esourcecanada.com/images/spacer.gif">
          <a:extLst>
            <a:ext uri="{FF2B5EF4-FFF2-40B4-BE49-F238E27FC236}">
              <a16:creationId xmlns:a16="http://schemas.microsoft.com/office/drawing/2014/main" id="{C30E6777-C95C-4BD3-856C-720942DCE4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8" name="Picture 4137" descr="http://www.esourcecanada.com/images/spacer.gif">
          <a:extLst>
            <a:ext uri="{FF2B5EF4-FFF2-40B4-BE49-F238E27FC236}">
              <a16:creationId xmlns:a16="http://schemas.microsoft.com/office/drawing/2014/main" id="{0B764C6F-B880-4F2B-A558-B5C2ADE84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9" name="Picture 4138" descr="http://www.esourcecanada.com/images/spacer.gif">
          <a:extLst>
            <a:ext uri="{FF2B5EF4-FFF2-40B4-BE49-F238E27FC236}">
              <a16:creationId xmlns:a16="http://schemas.microsoft.com/office/drawing/2014/main" id="{D542E4C0-B393-4732-AC6F-E05F3BC88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40" name="Picture 4139" descr="http://www.esourcecanada.com/images/spacer.gif">
          <a:extLst>
            <a:ext uri="{FF2B5EF4-FFF2-40B4-BE49-F238E27FC236}">
              <a16:creationId xmlns:a16="http://schemas.microsoft.com/office/drawing/2014/main" id="{8A1F9F7B-9AE3-41AF-8FBF-B627D3750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41" name="Picture 4140" descr="http://www.esourcecanada.com/images/spacer.gif">
          <a:extLst>
            <a:ext uri="{FF2B5EF4-FFF2-40B4-BE49-F238E27FC236}">
              <a16:creationId xmlns:a16="http://schemas.microsoft.com/office/drawing/2014/main" id="{BC7C9EB4-7B87-442C-BF25-B6CD9F556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4142" name="Picture 4141" descr="http://www.esourcecanada.com/images/spacer.gif">
          <a:extLst>
            <a:ext uri="{FF2B5EF4-FFF2-40B4-BE49-F238E27FC236}">
              <a16:creationId xmlns:a16="http://schemas.microsoft.com/office/drawing/2014/main" id="{FDE52B18-F849-48F6-A166-D6ECCB8FA9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4143" name="Picture 4142" descr="http://www.esourcecanada.com/images/spacer.gif">
          <a:extLst>
            <a:ext uri="{FF2B5EF4-FFF2-40B4-BE49-F238E27FC236}">
              <a16:creationId xmlns:a16="http://schemas.microsoft.com/office/drawing/2014/main" id="{EFF54D76-EEA7-4BF4-A604-512F3C2EB2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4144" name="Picture 4143" descr="http://www.esourcecanada.com/images/spacer.gif">
          <a:extLst>
            <a:ext uri="{FF2B5EF4-FFF2-40B4-BE49-F238E27FC236}">
              <a16:creationId xmlns:a16="http://schemas.microsoft.com/office/drawing/2014/main" id="{7BA217D1-D5C7-4547-8982-E647FC168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4145" name="Picture 4144" descr="http://www.esourcecanada.com/images/spacer.gif">
          <a:extLst>
            <a:ext uri="{FF2B5EF4-FFF2-40B4-BE49-F238E27FC236}">
              <a16:creationId xmlns:a16="http://schemas.microsoft.com/office/drawing/2014/main" id="{7E8C2661-243E-4AF7-BE94-1290B9A3C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4146" name="Picture 4145" descr="http://www.esourcecanada.com/images/spacer.gif">
          <a:extLst>
            <a:ext uri="{FF2B5EF4-FFF2-40B4-BE49-F238E27FC236}">
              <a16:creationId xmlns:a16="http://schemas.microsoft.com/office/drawing/2014/main" id="{6462851B-51B8-439E-A654-50DCD03D22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4147" name="Picture 4146" descr="http://www.esourcecanada.com/images/spacer.gif">
          <a:extLst>
            <a:ext uri="{FF2B5EF4-FFF2-40B4-BE49-F238E27FC236}">
              <a16:creationId xmlns:a16="http://schemas.microsoft.com/office/drawing/2014/main" id="{03DFF42A-987F-4508-8175-36828C031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4148" name="Picture 4147" descr="http://www.esourcecanada.com/images/spacer.gif">
          <a:extLst>
            <a:ext uri="{FF2B5EF4-FFF2-40B4-BE49-F238E27FC236}">
              <a16:creationId xmlns:a16="http://schemas.microsoft.com/office/drawing/2014/main" id="{5453139E-D69E-449F-92D3-E9A3E465B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4149" name="Picture 4148" descr="http://www.esourcecanada.com/images/spacer.gif">
          <a:extLst>
            <a:ext uri="{FF2B5EF4-FFF2-40B4-BE49-F238E27FC236}">
              <a16:creationId xmlns:a16="http://schemas.microsoft.com/office/drawing/2014/main" id="{43A21BA9-D7BD-42F7-B372-5CC6DAF0B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4150" name="Picture 4149" descr="http://www.esourcecanada.com/images/spacer.gif">
          <a:extLst>
            <a:ext uri="{FF2B5EF4-FFF2-40B4-BE49-F238E27FC236}">
              <a16:creationId xmlns:a16="http://schemas.microsoft.com/office/drawing/2014/main" id="{A1802AAA-C957-4F5D-AC3D-7A52510B68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4151" name="Picture 4150" descr="http://www.esourcecanada.com/images/spacer.gif">
          <a:extLst>
            <a:ext uri="{FF2B5EF4-FFF2-40B4-BE49-F238E27FC236}">
              <a16:creationId xmlns:a16="http://schemas.microsoft.com/office/drawing/2014/main" id="{12FD7672-09DE-470D-921C-282ECE754B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69215" cy="69215"/>
    <xdr:pic>
      <xdr:nvPicPr>
        <xdr:cNvPr id="4152" name="Picture 4151" descr="http://www.esourcecanada.com/images/spacer.gif">
          <a:extLst>
            <a:ext uri="{FF2B5EF4-FFF2-40B4-BE49-F238E27FC236}">
              <a16:creationId xmlns:a16="http://schemas.microsoft.com/office/drawing/2014/main" id="{B9AE6152-D909-49EE-AA2D-8E3C84409D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53" name="Picture 4152" descr="http://www.esourcecanada.com/images/spacer.gif">
          <a:extLst>
            <a:ext uri="{FF2B5EF4-FFF2-40B4-BE49-F238E27FC236}">
              <a16:creationId xmlns:a16="http://schemas.microsoft.com/office/drawing/2014/main" id="{E2A5158C-8BBF-4E52-8B07-0D24391D75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69215" cy="69215"/>
    <xdr:pic>
      <xdr:nvPicPr>
        <xdr:cNvPr id="4154" name="Picture 4153" descr="http://www.esourcecanada.com/images/spacer.gif">
          <a:extLst>
            <a:ext uri="{FF2B5EF4-FFF2-40B4-BE49-F238E27FC236}">
              <a16:creationId xmlns:a16="http://schemas.microsoft.com/office/drawing/2014/main" id="{7BB497D1-047C-4DE5-8CC7-24F8F1EF3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55" name="Picture 4154" descr="http://www.esourcecanada.com/images/spacer.gif">
          <a:extLst>
            <a:ext uri="{FF2B5EF4-FFF2-40B4-BE49-F238E27FC236}">
              <a16:creationId xmlns:a16="http://schemas.microsoft.com/office/drawing/2014/main" id="{061B16D8-0D01-4D9A-9550-5E1A32E77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56" name="Picture 4155" descr="http://www.esourcecanada.com/images/spacer.gif">
          <a:extLst>
            <a:ext uri="{FF2B5EF4-FFF2-40B4-BE49-F238E27FC236}">
              <a16:creationId xmlns:a16="http://schemas.microsoft.com/office/drawing/2014/main" id="{84F75FBD-165D-4067-BE39-C8F97C2F0F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57" name="Picture 4156" descr="http://www.esourcecanada.com/images/spacer.gif">
          <a:extLst>
            <a:ext uri="{FF2B5EF4-FFF2-40B4-BE49-F238E27FC236}">
              <a16:creationId xmlns:a16="http://schemas.microsoft.com/office/drawing/2014/main" id="{19B8C22E-C962-42A7-8C5D-BBFB6BE97A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58" name="Picture 4157" descr="http://www.esourcecanada.com/images/spacer.gif">
          <a:extLst>
            <a:ext uri="{FF2B5EF4-FFF2-40B4-BE49-F238E27FC236}">
              <a16:creationId xmlns:a16="http://schemas.microsoft.com/office/drawing/2014/main" id="{0A80A94E-D7DE-4BE6-A20C-CE6A79ECC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59" name="Picture 4158" descr="http://www.esourcecanada.com/images/spacer.gif">
          <a:extLst>
            <a:ext uri="{FF2B5EF4-FFF2-40B4-BE49-F238E27FC236}">
              <a16:creationId xmlns:a16="http://schemas.microsoft.com/office/drawing/2014/main" id="{08016C78-90B2-414B-BBC1-6E4AE834B2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0" name="Picture 4159" descr="http://www.esourcecanada.com/images/spacer.gif">
          <a:extLst>
            <a:ext uri="{FF2B5EF4-FFF2-40B4-BE49-F238E27FC236}">
              <a16:creationId xmlns:a16="http://schemas.microsoft.com/office/drawing/2014/main" id="{DF9EFF66-2510-4458-9E51-8B9851CAE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1" name="Picture 4160" descr="http://www.esourcecanada.com/images/spacer.gif">
          <a:extLst>
            <a:ext uri="{FF2B5EF4-FFF2-40B4-BE49-F238E27FC236}">
              <a16:creationId xmlns:a16="http://schemas.microsoft.com/office/drawing/2014/main" id="{0CD4EC49-F67C-40D6-BF12-236FC91A2D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2" name="Picture 4161" descr="http://www.esourcecanada.com/images/spacer.gif">
          <a:extLst>
            <a:ext uri="{FF2B5EF4-FFF2-40B4-BE49-F238E27FC236}">
              <a16:creationId xmlns:a16="http://schemas.microsoft.com/office/drawing/2014/main" id="{9335AA96-4DA0-46A9-9F83-A8F2850DC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3" name="Picture 4162" descr="http://www.esourcecanada.com/images/spacer.gif">
          <a:extLst>
            <a:ext uri="{FF2B5EF4-FFF2-40B4-BE49-F238E27FC236}">
              <a16:creationId xmlns:a16="http://schemas.microsoft.com/office/drawing/2014/main" id="{37A6FC88-1FA4-4331-8F54-7B4D49028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4" name="Picture 4163" descr="http://www.esourcecanada.com/images/spacer.gif">
          <a:extLst>
            <a:ext uri="{FF2B5EF4-FFF2-40B4-BE49-F238E27FC236}">
              <a16:creationId xmlns:a16="http://schemas.microsoft.com/office/drawing/2014/main" id="{F2240537-8038-4B12-8E00-41528CC10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5" name="Picture 4164" descr="http://www.esourcecanada.com/images/spacer.gif">
          <a:extLst>
            <a:ext uri="{FF2B5EF4-FFF2-40B4-BE49-F238E27FC236}">
              <a16:creationId xmlns:a16="http://schemas.microsoft.com/office/drawing/2014/main" id="{B79FD027-B750-4A84-BD0B-CAC24BB63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6" name="Picture 4165" descr="http://www.esourcecanada.com/images/spacer.gif">
          <a:extLst>
            <a:ext uri="{FF2B5EF4-FFF2-40B4-BE49-F238E27FC236}">
              <a16:creationId xmlns:a16="http://schemas.microsoft.com/office/drawing/2014/main" id="{7D4ACE79-8BD6-4702-954E-F8F11ED952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7" name="Picture 4166" descr="http://www.esourcecanada.com/images/spacer.gif">
          <a:extLst>
            <a:ext uri="{FF2B5EF4-FFF2-40B4-BE49-F238E27FC236}">
              <a16:creationId xmlns:a16="http://schemas.microsoft.com/office/drawing/2014/main" id="{49923ADB-BC55-4E16-B347-952C8F254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8" name="Picture 4167" descr="http://www.esourcecanada.com/images/spacer.gif">
          <a:extLst>
            <a:ext uri="{FF2B5EF4-FFF2-40B4-BE49-F238E27FC236}">
              <a16:creationId xmlns:a16="http://schemas.microsoft.com/office/drawing/2014/main" id="{02839DBB-1F0F-496C-89DE-0263671FC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9" name="Picture 4168" descr="http://www.esourcecanada.com/images/spacer.gif">
          <a:extLst>
            <a:ext uri="{FF2B5EF4-FFF2-40B4-BE49-F238E27FC236}">
              <a16:creationId xmlns:a16="http://schemas.microsoft.com/office/drawing/2014/main" id="{73F5517A-24E5-4658-838C-5252ED6F62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0" name="Picture 4169" descr="http://www.esourcecanada.com/images/spacer.gif">
          <a:extLst>
            <a:ext uri="{FF2B5EF4-FFF2-40B4-BE49-F238E27FC236}">
              <a16:creationId xmlns:a16="http://schemas.microsoft.com/office/drawing/2014/main" id="{2B76D5FE-63C1-4CFD-AE44-4E5D66C43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1" name="Picture 4170" descr="http://www.esourcecanada.com/images/spacer.gif">
          <a:extLst>
            <a:ext uri="{FF2B5EF4-FFF2-40B4-BE49-F238E27FC236}">
              <a16:creationId xmlns:a16="http://schemas.microsoft.com/office/drawing/2014/main" id="{D2ADAABF-44D2-4CCB-B7D4-822901E7E1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2" name="Picture 4171" descr="http://www.esourcecanada.com/images/spacer.gif">
          <a:extLst>
            <a:ext uri="{FF2B5EF4-FFF2-40B4-BE49-F238E27FC236}">
              <a16:creationId xmlns:a16="http://schemas.microsoft.com/office/drawing/2014/main" id="{4FD8A18A-BD53-46C6-AB6F-1B43152E58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3" name="Picture 4172" descr="http://www.esourcecanada.com/images/spacer.gif">
          <a:extLst>
            <a:ext uri="{FF2B5EF4-FFF2-40B4-BE49-F238E27FC236}">
              <a16:creationId xmlns:a16="http://schemas.microsoft.com/office/drawing/2014/main" id="{6A8A5915-E567-4426-A0FA-17D17B4300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4" name="Picture 4173" descr="http://www.esourcecanada.com/images/spacer.gif">
          <a:extLst>
            <a:ext uri="{FF2B5EF4-FFF2-40B4-BE49-F238E27FC236}">
              <a16:creationId xmlns:a16="http://schemas.microsoft.com/office/drawing/2014/main" id="{80C9D00C-FF78-4013-847C-3CA73D902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5" name="Picture 4174" descr="http://www.esourcecanada.com/images/spacer.gif">
          <a:extLst>
            <a:ext uri="{FF2B5EF4-FFF2-40B4-BE49-F238E27FC236}">
              <a16:creationId xmlns:a16="http://schemas.microsoft.com/office/drawing/2014/main" id="{E654AEE8-B210-43DE-8A52-8ECB41CA42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6" name="Picture 4175" descr="http://www.esourcecanada.com/images/spacer.gif">
          <a:extLst>
            <a:ext uri="{FF2B5EF4-FFF2-40B4-BE49-F238E27FC236}">
              <a16:creationId xmlns:a16="http://schemas.microsoft.com/office/drawing/2014/main" id="{F4DC9A79-B4F8-4BB9-8334-D0E2A9418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7" name="Picture 4176" descr="http://www.esourcecanada.com/images/spacer.gif">
          <a:extLst>
            <a:ext uri="{FF2B5EF4-FFF2-40B4-BE49-F238E27FC236}">
              <a16:creationId xmlns:a16="http://schemas.microsoft.com/office/drawing/2014/main" id="{664049CC-F190-409B-A7F1-ACF330F3BD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8" name="Picture 4177" descr="http://www.esourcecanada.com/images/spacer.gif">
          <a:extLst>
            <a:ext uri="{FF2B5EF4-FFF2-40B4-BE49-F238E27FC236}">
              <a16:creationId xmlns:a16="http://schemas.microsoft.com/office/drawing/2014/main" id="{D57646EF-F5D3-4BD9-8395-1D71F54EB1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9" name="Picture 4178" descr="http://www.esourcecanada.com/images/spacer.gif">
          <a:extLst>
            <a:ext uri="{FF2B5EF4-FFF2-40B4-BE49-F238E27FC236}">
              <a16:creationId xmlns:a16="http://schemas.microsoft.com/office/drawing/2014/main" id="{053B235C-F266-4627-AB8B-4153B2BB84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0" name="Picture 4179" descr="http://www.esourcecanada.com/images/spacer.gif">
          <a:extLst>
            <a:ext uri="{FF2B5EF4-FFF2-40B4-BE49-F238E27FC236}">
              <a16:creationId xmlns:a16="http://schemas.microsoft.com/office/drawing/2014/main" id="{8877941C-10BA-4ACD-AD5B-0B92A015E3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1" name="Picture 4180" descr="http://www.esourcecanada.com/images/spacer.gif">
          <a:extLst>
            <a:ext uri="{FF2B5EF4-FFF2-40B4-BE49-F238E27FC236}">
              <a16:creationId xmlns:a16="http://schemas.microsoft.com/office/drawing/2014/main" id="{B25E6DD3-92FD-44B3-A223-5B86EB8F2E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2" name="Picture 4181" descr="http://www.esourcecanada.com/images/spacer.gif">
          <a:extLst>
            <a:ext uri="{FF2B5EF4-FFF2-40B4-BE49-F238E27FC236}">
              <a16:creationId xmlns:a16="http://schemas.microsoft.com/office/drawing/2014/main" id="{954CB4F4-5138-464A-BA17-B8ED510C3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3" name="Picture 4182" descr="http://www.esourcecanada.com/images/spacer.gif">
          <a:extLst>
            <a:ext uri="{FF2B5EF4-FFF2-40B4-BE49-F238E27FC236}">
              <a16:creationId xmlns:a16="http://schemas.microsoft.com/office/drawing/2014/main" id="{9FFE7B68-FC03-46B8-B1BD-75A8700658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4" name="Picture 4183" descr="http://www.esourcecanada.com/images/spacer.gif">
          <a:extLst>
            <a:ext uri="{FF2B5EF4-FFF2-40B4-BE49-F238E27FC236}">
              <a16:creationId xmlns:a16="http://schemas.microsoft.com/office/drawing/2014/main" id="{54148914-4EFE-4683-8E74-7D71D90BB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5" name="Picture 4184" descr="http://www.esourcecanada.com/images/spacer.gif">
          <a:extLst>
            <a:ext uri="{FF2B5EF4-FFF2-40B4-BE49-F238E27FC236}">
              <a16:creationId xmlns:a16="http://schemas.microsoft.com/office/drawing/2014/main" id="{A5CAD84A-5ABB-4683-A87D-3483FB2C4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6" name="Picture 4185" descr="http://www.esourcecanada.com/images/spacer.gif">
          <a:extLst>
            <a:ext uri="{FF2B5EF4-FFF2-40B4-BE49-F238E27FC236}">
              <a16:creationId xmlns:a16="http://schemas.microsoft.com/office/drawing/2014/main" id="{6CF4F700-B764-4BB0-ACBC-A6E57BF82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7" name="Picture 4186" descr="http://www.esourcecanada.com/images/spacer.gif">
          <a:extLst>
            <a:ext uri="{FF2B5EF4-FFF2-40B4-BE49-F238E27FC236}">
              <a16:creationId xmlns:a16="http://schemas.microsoft.com/office/drawing/2014/main" id="{74040991-7FDB-4273-9A28-DDE522D62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8" name="Picture 4187" descr="http://www.esourcecanada.com/images/spacer.gif">
          <a:extLst>
            <a:ext uri="{FF2B5EF4-FFF2-40B4-BE49-F238E27FC236}">
              <a16:creationId xmlns:a16="http://schemas.microsoft.com/office/drawing/2014/main" id="{18A9BEE3-786B-4055-975C-BECF8E3982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9" name="Picture 4188" descr="http://www.esourcecanada.com/images/spacer.gif">
          <a:extLst>
            <a:ext uri="{FF2B5EF4-FFF2-40B4-BE49-F238E27FC236}">
              <a16:creationId xmlns:a16="http://schemas.microsoft.com/office/drawing/2014/main" id="{CF244394-CC62-4C8C-85D1-03CD6BA78F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90" name="Picture 4189" descr="http://www.esourcecanada.com/images/spacer.gif">
          <a:extLst>
            <a:ext uri="{FF2B5EF4-FFF2-40B4-BE49-F238E27FC236}">
              <a16:creationId xmlns:a16="http://schemas.microsoft.com/office/drawing/2014/main" id="{D8C79541-FFFF-4850-BC6E-4A9FE37C2F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91" name="Picture 4190" descr="http://www.esourcecanada.com/images/spacer.gif">
          <a:extLst>
            <a:ext uri="{FF2B5EF4-FFF2-40B4-BE49-F238E27FC236}">
              <a16:creationId xmlns:a16="http://schemas.microsoft.com/office/drawing/2014/main" id="{94B24CD2-17A2-4BFD-96D0-0EDB1CA4C9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92" name="Picture 4191" descr="http://www.esourcecanada.com/images/spacer.gif">
          <a:extLst>
            <a:ext uri="{FF2B5EF4-FFF2-40B4-BE49-F238E27FC236}">
              <a16:creationId xmlns:a16="http://schemas.microsoft.com/office/drawing/2014/main" id="{45D367E6-6984-4E4C-B1B2-38A9CCD6F6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93" name="Picture 4192" descr="http://www.esourcecanada.com/images/spacer.gif">
          <a:extLst>
            <a:ext uri="{FF2B5EF4-FFF2-40B4-BE49-F238E27FC236}">
              <a16:creationId xmlns:a16="http://schemas.microsoft.com/office/drawing/2014/main" id="{F76EBBE2-77C7-4049-BD83-28AC305E2E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94" name="Picture 4193" descr="http://www.esourcecanada.com/images/spacer.gif">
          <a:extLst>
            <a:ext uri="{FF2B5EF4-FFF2-40B4-BE49-F238E27FC236}">
              <a16:creationId xmlns:a16="http://schemas.microsoft.com/office/drawing/2014/main" id="{645761A3-1EAB-42A6-9E70-17C4EAD3D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95" name="Picture 4194" descr="http://www.esourcecanada.com/images/spacer.gif">
          <a:extLst>
            <a:ext uri="{FF2B5EF4-FFF2-40B4-BE49-F238E27FC236}">
              <a16:creationId xmlns:a16="http://schemas.microsoft.com/office/drawing/2014/main" id="{7322DAC2-58DB-4E4F-A678-C56081327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4196" name="Picture 4195" descr="http://www.esourcecanada.com/images/spacer.gif">
          <a:extLst>
            <a:ext uri="{FF2B5EF4-FFF2-40B4-BE49-F238E27FC236}">
              <a16:creationId xmlns:a16="http://schemas.microsoft.com/office/drawing/2014/main" id="{18B5EC25-3E6A-448C-9F25-ED681C99B9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4197" name="Picture 4196" descr="http://www.esourcecanada.com/images/spacer.gif">
          <a:extLst>
            <a:ext uri="{FF2B5EF4-FFF2-40B4-BE49-F238E27FC236}">
              <a16:creationId xmlns:a16="http://schemas.microsoft.com/office/drawing/2014/main" id="{6DC58A2D-6984-4048-89AF-AEDF7E585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4198" name="Picture 4197" descr="http://www.esourcecanada.com/images/spacer.gif">
          <a:extLst>
            <a:ext uri="{FF2B5EF4-FFF2-40B4-BE49-F238E27FC236}">
              <a16:creationId xmlns:a16="http://schemas.microsoft.com/office/drawing/2014/main" id="{7A0E7990-A053-45FC-8DF9-AF77658709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4199" name="Picture 4198" descr="http://www.esourcecanada.com/images/spacer.gif">
          <a:extLst>
            <a:ext uri="{FF2B5EF4-FFF2-40B4-BE49-F238E27FC236}">
              <a16:creationId xmlns:a16="http://schemas.microsoft.com/office/drawing/2014/main" id="{6094BA09-5E48-4A49-9863-017D5BA1DF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4200" name="Picture 4199" descr="http://www.esourcecanada.com/images/spacer.gif">
          <a:extLst>
            <a:ext uri="{FF2B5EF4-FFF2-40B4-BE49-F238E27FC236}">
              <a16:creationId xmlns:a16="http://schemas.microsoft.com/office/drawing/2014/main" id="{5DF69410-9E0B-4D20-8BE8-B493AC6CA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4201" name="Picture 4200" descr="http://www.esourcecanada.com/images/spacer.gif">
          <a:extLst>
            <a:ext uri="{FF2B5EF4-FFF2-40B4-BE49-F238E27FC236}">
              <a16:creationId xmlns:a16="http://schemas.microsoft.com/office/drawing/2014/main" id="{44C578BB-3333-41F4-AB5E-25CAA7BA65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4202" name="Picture 4201" descr="http://www.esourcecanada.com/images/spacer.gif">
          <a:extLst>
            <a:ext uri="{FF2B5EF4-FFF2-40B4-BE49-F238E27FC236}">
              <a16:creationId xmlns:a16="http://schemas.microsoft.com/office/drawing/2014/main" id="{48D4E7AC-9181-4489-BD42-C08069F164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152</xdr:row>
      <xdr:rowOff>0</xdr:rowOff>
    </xdr:from>
    <xdr:ext cx="57150" cy="57150"/>
    <xdr:pic>
      <xdr:nvPicPr>
        <xdr:cNvPr id="4203" name="Picture 4202" descr="http://www.esourcecanada.com/images/spacer.gif">
          <a:extLst>
            <a:ext uri="{FF2B5EF4-FFF2-40B4-BE49-F238E27FC236}">
              <a16:creationId xmlns:a16="http://schemas.microsoft.com/office/drawing/2014/main" id="{606BB3B6-CDF2-49E0-9081-2F67B7AC66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4204" name="Picture 4203" descr="http://www.esourcecanada.com/images/spacer.gif">
          <a:extLst>
            <a:ext uri="{FF2B5EF4-FFF2-40B4-BE49-F238E27FC236}">
              <a16:creationId xmlns:a16="http://schemas.microsoft.com/office/drawing/2014/main" id="{1B003537-DCE7-4139-944C-697086520A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152</xdr:row>
      <xdr:rowOff>0</xdr:rowOff>
    </xdr:from>
    <xdr:ext cx="57150" cy="57150"/>
    <xdr:pic>
      <xdr:nvPicPr>
        <xdr:cNvPr id="4205" name="Picture 4204" descr="http://www.esourcecanada.com/images/spacer.gif">
          <a:extLst>
            <a:ext uri="{FF2B5EF4-FFF2-40B4-BE49-F238E27FC236}">
              <a16:creationId xmlns:a16="http://schemas.microsoft.com/office/drawing/2014/main" id="{C9A82B3D-DD14-4329-9894-8459840CB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333</xdr:row>
      <xdr:rowOff>0</xdr:rowOff>
    </xdr:from>
    <xdr:ext cx="57150" cy="57150"/>
    <xdr:pic>
      <xdr:nvPicPr>
        <xdr:cNvPr id="4206" name="Picture 4205" descr="http://www.esourcecanada.com/images/spacer.gif">
          <a:extLst>
            <a:ext uri="{FF2B5EF4-FFF2-40B4-BE49-F238E27FC236}">
              <a16:creationId xmlns:a16="http://schemas.microsoft.com/office/drawing/2014/main" id="{2A4E2D58-7C7A-4CA4-84E8-57DE9FC0B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333</xdr:row>
      <xdr:rowOff>0</xdr:rowOff>
    </xdr:from>
    <xdr:ext cx="57150" cy="57150"/>
    <xdr:pic>
      <xdr:nvPicPr>
        <xdr:cNvPr id="4207" name="Picture 4206" descr="http://www.esourcecanada.com/images/spacer.gif">
          <a:extLst>
            <a:ext uri="{FF2B5EF4-FFF2-40B4-BE49-F238E27FC236}">
              <a16:creationId xmlns:a16="http://schemas.microsoft.com/office/drawing/2014/main" id="{4F335091-6D21-4271-B834-AC78F4B03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08" name="Picture 4207" descr="http://www.esourcecanada.com/images/spacer.gif">
          <a:extLst>
            <a:ext uri="{FF2B5EF4-FFF2-40B4-BE49-F238E27FC236}">
              <a16:creationId xmlns:a16="http://schemas.microsoft.com/office/drawing/2014/main" id="{2E569FB6-9989-40C8-9D9C-B7B8F83F46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09" name="Picture 4208" descr="http://www.esourcecanada.com/images/spacer.gif">
          <a:extLst>
            <a:ext uri="{FF2B5EF4-FFF2-40B4-BE49-F238E27FC236}">
              <a16:creationId xmlns:a16="http://schemas.microsoft.com/office/drawing/2014/main" id="{C6B92D29-9AEF-4BB2-AEB1-0CE07F1845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0" name="Picture 4209" descr="http://www.esourcecanada.com/images/spacer.gif">
          <a:extLst>
            <a:ext uri="{FF2B5EF4-FFF2-40B4-BE49-F238E27FC236}">
              <a16:creationId xmlns:a16="http://schemas.microsoft.com/office/drawing/2014/main" id="{0BDF5923-4F69-489E-81F8-05E8765EC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1" name="Picture 4210" descr="http://www.esourcecanada.com/images/spacer.gif">
          <a:extLst>
            <a:ext uri="{FF2B5EF4-FFF2-40B4-BE49-F238E27FC236}">
              <a16:creationId xmlns:a16="http://schemas.microsoft.com/office/drawing/2014/main" id="{1F14B934-8742-4A7B-A8BD-1571BCF65F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2" name="Picture 4211" descr="http://www.esourcecanada.com/images/spacer.gif">
          <a:extLst>
            <a:ext uri="{FF2B5EF4-FFF2-40B4-BE49-F238E27FC236}">
              <a16:creationId xmlns:a16="http://schemas.microsoft.com/office/drawing/2014/main" id="{50E38358-D699-4EF3-A9E4-F7BA86BED8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3" name="Picture 4212" descr="http://www.esourcecanada.com/images/spacer.gif">
          <a:extLst>
            <a:ext uri="{FF2B5EF4-FFF2-40B4-BE49-F238E27FC236}">
              <a16:creationId xmlns:a16="http://schemas.microsoft.com/office/drawing/2014/main" id="{365D0F7A-A6A3-4CD9-8E7B-D3FBE4E1E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4" name="Picture 4213" descr="http://www.esourcecanada.com/images/spacer.gif">
          <a:extLst>
            <a:ext uri="{FF2B5EF4-FFF2-40B4-BE49-F238E27FC236}">
              <a16:creationId xmlns:a16="http://schemas.microsoft.com/office/drawing/2014/main" id="{42D390FF-4F4D-4DD0-B3BA-D2302F7EAB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5" name="Picture 4214" descr="http://www.esourcecanada.com/images/spacer.gif">
          <a:extLst>
            <a:ext uri="{FF2B5EF4-FFF2-40B4-BE49-F238E27FC236}">
              <a16:creationId xmlns:a16="http://schemas.microsoft.com/office/drawing/2014/main" id="{EF6D1714-CBF4-4BD6-BB30-86DECAC8D4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6" name="Picture 4215" descr="http://www.esourcecanada.com/images/spacer.gif">
          <a:extLst>
            <a:ext uri="{FF2B5EF4-FFF2-40B4-BE49-F238E27FC236}">
              <a16:creationId xmlns:a16="http://schemas.microsoft.com/office/drawing/2014/main" id="{9B6B4306-D749-449D-97DF-D68C2C04C8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7" name="Picture 4216" descr="http://www.esourcecanada.com/images/spacer.gif">
          <a:extLst>
            <a:ext uri="{FF2B5EF4-FFF2-40B4-BE49-F238E27FC236}">
              <a16:creationId xmlns:a16="http://schemas.microsoft.com/office/drawing/2014/main" id="{C7CE3737-84E2-4B7D-9090-1CFBFD6070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8" name="Picture 4217" descr="http://www.esourcecanada.com/images/spacer.gif">
          <a:extLst>
            <a:ext uri="{FF2B5EF4-FFF2-40B4-BE49-F238E27FC236}">
              <a16:creationId xmlns:a16="http://schemas.microsoft.com/office/drawing/2014/main" id="{24AE631E-E066-4EF4-9CF4-E6805845B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9" name="Picture 4218" descr="http://www.esourcecanada.com/images/spacer.gif">
          <a:extLst>
            <a:ext uri="{FF2B5EF4-FFF2-40B4-BE49-F238E27FC236}">
              <a16:creationId xmlns:a16="http://schemas.microsoft.com/office/drawing/2014/main" id="{99279FAF-CB81-409F-A756-AA9CFB8FC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0" name="Picture 4219" descr="http://www.esourcecanada.com/images/spacer.gif">
          <a:extLst>
            <a:ext uri="{FF2B5EF4-FFF2-40B4-BE49-F238E27FC236}">
              <a16:creationId xmlns:a16="http://schemas.microsoft.com/office/drawing/2014/main" id="{FB3460DC-D234-4974-B336-22021E86B4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1" name="Picture 4220" descr="http://www.esourcecanada.com/images/spacer.gif">
          <a:extLst>
            <a:ext uri="{FF2B5EF4-FFF2-40B4-BE49-F238E27FC236}">
              <a16:creationId xmlns:a16="http://schemas.microsoft.com/office/drawing/2014/main" id="{228D3D03-FD67-4F8A-9CB3-45AC0269C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2" name="Picture 4221" descr="http://www.esourcecanada.com/images/spacer.gif">
          <a:extLst>
            <a:ext uri="{FF2B5EF4-FFF2-40B4-BE49-F238E27FC236}">
              <a16:creationId xmlns:a16="http://schemas.microsoft.com/office/drawing/2014/main" id="{EFDAF2EA-7E09-4D90-9942-07AC183CB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3" name="Picture 4222" descr="http://www.esourcecanada.com/images/spacer.gif">
          <a:extLst>
            <a:ext uri="{FF2B5EF4-FFF2-40B4-BE49-F238E27FC236}">
              <a16:creationId xmlns:a16="http://schemas.microsoft.com/office/drawing/2014/main" id="{9AC2A582-6FED-4311-A6E0-37481A7002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4" name="Picture 4223" descr="http://www.esourcecanada.com/images/spacer.gif">
          <a:extLst>
            <a:ext uri="{FF2B5EF4-FFF2-40B4-BE49-F238E27FC236}">
              <a16:creationId xmlns:a16="http://schemas.microsoft.com/office/drawing/2014/main" id="{7E32EE01-66CF-4F39-AFE5-8ED532742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5" name="Picture 4224" descr="http://www.esourcecanada.com/images/spacer.gif">
          <a:extLst>
            <a:ext uri="{FF2B5EF4-FFF2-40B4-BE49-F238E27FC236}">
              <a16:creationId xmlns:a16="http://schemas.microsoft.com/office/drawing/2014/main" id="{8A9E344A-834F-47F1-B16E-AD73651211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6" name="Picture 4225" descr="http://www.esourcecanada.com/images/spacer.gif">
          <a:extLst>
            <a:ext uri="{FF2B5EF4-FFF2-40B4-BE49-F238E27FC236}">
              <a16:creationId xmlns:a16="http://schemas.microsoft.com/office/drawing/2014/main" id="{B12A1BE4-692A-45F7-8EEF-D1658563B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7" name="Picture 4226" descr="http://www.esourcecanada.com/images/spacer.gif">
          <a:extLst>
            <a:ext uri="{FF2B5EF4-FFF2-40B4-BE49-F238E27FC236}">
              <a16:creationId xmlns:a16="http://schemas.microsoft.com/office/drawing/2014/main" id="{327564A0-5BC2-4567-94C1-9476A59FE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8" name="Picture 4227" descr="http://www.esourcecanada.com/images/spacer.gif">
          <a:extLst>
            <a:ext uri="{FF2B5EF4-FFF2-40B4-BE49-F238E27FC236}">
              <a16:creationId xmlns:a16="http://schemas.microsoft.com/office/drawing/2014/main" id="{F9FB091C-C878-45B9-8666-43F3507F58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9" name="Picture 4228" descr="http://www.esourcecanada.com/images/spacer.gif">
          <a:extLst>
            <a:ext uri="{FF2B5EF4-FFF2-40B4-BE49-F238E27FC236}">
              <a16:creationId xmlns:a16="http://schemas.microsoft.com/office/drawing/2014/main" id="{A0A2F123-52A7-4412-A8A7-9BBFDAA6A8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0" name="Picture 4229" descr="http://www.esourcecanada.com/images/spacer.gif">
          <a:extLst>
            <a:ext uri="{FF2B5EF4-FFF2-40B4-BE49-F238E27FC236}">
              <a16:creationId xmlns:a16="http://schemas.microsoft.com/office/drawing/2014/main" id="{7B7A9647-964F-42BF-A3A3-CB922234A2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1" name="Picture 4230" descr="http://www.esourcecanada.com/images/spacer.gif">
          <a:extLst>
            <a:ext uri="{FF2B5EF4-FFF2-40B4-BE49-F238E27FC236}">
              <a16:creationId xmlns:a16="http://schemas.microsoft.com/office/drawing/2014/main" id="{BDAF00FC-DDD3-4474-835A-DA2C6CBA0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2" name="Picture 4231" descr="http://www.esourcecanada.com/images/spacer.gif">
          <a:extLst>
            <a:ext uri="{FF2B5EF4-FFF2-40B4-BE49-F238E27FC236}">
              <a16:creationId xmlns:a16="http://schemas.microsoft.com/office/drawing/2014/main" id="{AF30EC9A-199D-46DE-845B-BF17B991EA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3" name="Picture 4232" descr="http://www.esourcecanada.com/images/spacer.gif">
          <a:extLst>
            <a:ext uri="{FF2B5EF4-FFF2-40B4-BE49-F238E27FC236}">
              <a16:creationId xmlns:a16="http://schemas.microsoft.com/office/drawing/2014/main" id="{27AD5960-5834-459B-B763-0BB0B2F43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4" name="Picture 4233" descr="http://www.esourcecanada.com/images/spacer.gif">
          <a:extLst>
            <a:ext uri="{FF2B5EF4-FFF2-40B4-BE49-F238E27FC236}">
              <a16:creationId xmlns:a16="http://schemas.microsoft.com/office/drawing/2014/main" id="{F88140B6-C414-4474-BE27-FF7E872ADE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5" name="Picture 4234" descr="http://www.esourcecanada.com/images/spacer.gif">
          <a:extLst>
            <a:ext uri="{FF2B5EF4-FFF2-40B4-BE49-F238E27FC236}">
              <a16:creationId xmlns:a16="http://schemas.microsoft.com/office/drawing/2014/main" id="{08D5B1F3-0067-4B54-AFC1-E3120ACDC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6" name="Picture 4235" descr="http://www.esourcecanada.com/images/spacer.gif">
          <a:extLst>
            <a:ext uri="{FF2B5EF4-FFF2-40B4-BE49-F238E27FC236}">
              <a16:creationId xmlns:a16="http://schemas.microsoft.com/office/drawing/2014/main" id="{794DAEA0-881C-452E-A418-BC414E5EC0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7" name="Picture 4236" descr="http://www.esourcecanada.com/images/spacer.gif">
          <a:extLst>
            <a:ext uri="{FF2B5EF4-FFF2-40B4-BE49-F238E27FC236}">
              <a16:creationId xmlns:a16="http://schemas.microsoft.com/office/drawing/2014/main" id="{F9E0280D-322B-4950-91FB-3CE5548AB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8" name="Picture 4237" descr="http://www.esourcecanada.com/images/spacer.gif">
          <a:extLst>
            <a:ext uri="{FF2B5EF4-FFF2-40B4-BE49-F238E27FC236}">
              <a16:creationId xmlns:a16="http://schemas.microsoft.com/office/drawing/2014/main" id="{6D17AAAE-FAD8-448B-8FD9-425AB3216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9" name="Picture 4238" descr="http://www.esourcecanada.com/images/spacer.gif">
          <a:extLst>
            <a:ext uri="{FF2B5EF4-FFF2-40B4-BE49-F238E27FC236}">
              <a16:creationId xmlns:a16="http://schemas.microsoft.com/office/drawing/2014/main" id="{96BAD301-425D-4D70-B37E-6DB63177A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0" name="Picture 4239" descr="http://www.esourcecanada.com/images/spacer.gif">
          <a:extLst>
            <a:ext uri="{FF2B5EF4-FFF2-40B4-BE49-F238E27FC236}">
              <a16:creationId xmlns:a16="http://schemas.microsoft.com/office/drawing/2014/main" id="{1CED1982-BC05-499D-978B-4D221D3ABD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1" name="Picture 4240" descr="http://www.esourcecanada.com/images/spacer.gif">
          <a:extLst>
            <a:ext uri="{FF2B5EF4-FFF2-40B4-BE49-F238E27FC236}">
              <a16:creationId xmlns:a16="http://schemas.microsoft.com/office/drawing/2014/main" id="{1265CE8C-E3F5-456A-87D7-C6F9AD629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2" name="Picture 4241" descr="http://www.esourcecanada.com/images/spacer.gif">
          <a:extLst>
            <a:ext uri="{FF2B5EF4-FFF2-40B4-BE49-F238E27FC236}">
              <a16:creationId xmlns:a16="http://schemas.microsoft.com/office/drawing/2014/main" id="{A54B0ED4-8686-4F56-90FA-29C29B6468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3" name="Picture 4242" descr="http://www.esourcecanada.com/images/spacer.gif">
          <a:extLst>
            <a:ext uri="{FF2B5EF4-FFF2-40B4-BE49-F238E27FC236}">
              <a16:creationId xmlns:a16="http://schemas.microsoft.com/office/drawing/2014/main" id="{065BAF63-5513-48BB-8491-D2FD8EE4F7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4" name="Picture 4243" descr="http://www.esourcecanada.com/images/spacer.gif">
          <a:extLst>
            <a:ext uri="{FF2B5EF4-FFF2-40B4-BE49-F238E27FC236}">
              <a16:creationId xmlns:a16="http://schemas.microsoft.com/office/drawing/2014/main" id="{8488B22F-FECD-4506-BDA5-DFA2D3E5BD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5" name="Picture 4244" descr="http://www.esourcecanada.com/images/spacer.gif">
          <a:extLst>
            <a:ext uri="{FF2B5EF4-FFF2-40B4-BE49-F238E27FC236}">
              <a16:creationId xmlns:a16="http://schemas.microsoft.com/office/drawing/2014/main" id="{FD4C7817-A5D8-4FA4-A0B1-83F891893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6" name="Picture 4245" descr="http://www.esourcecanada.com/images/spacer.gif">
          <a:extLst>
            <a:ext uri="{FF2B5EF4-FFF2-40B4-BE49-F238E27FC236}">
              <a16:creationId xmlns:a16="http://schemas.microsoft.com/office/drawing/2014/main" id="{AFC402EA-5455-42A5-BAC7-194C905CE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7" name="Picture 4246" descr="http://www.esourcecanada.com/images/spacer.gif">
          <a:extLst>
            <a:ext uri="{FF2B5EF4-FFF2-40B4-BE49-F238E27FC236}">
              <a16:creationId xmlns:a16="http://schemas.microsoft.com/office/drawing/2014/main" id="{6F308A45-56D1-4FDC-B309-1E2DB5C25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8" name="Picture 4247" descr="http://www.esourcecanada.com/images/spacer.gif">
          <a:extLst>
            <a:ext uri="{FF2B5EF4-FFF2-40B4-BE49-F238E27FC236}">
              <a16:creationId xmlns:a16="http://schemas.microsoft.com/office/drawing/2014/main" id="{404BE887-1620-41A8-8B0D-8524FACCB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9" name="Picture 4248" descr="http://www.esourcecanada.com/images/spacer.gif">
          <a:extLst>
            <a:ext uri="{FF2B5EF4-FFF2-40B4-BE49-F238E27FC236}">
              <a16:creationId xmlns:a16="http://schemas.microsoft.com/office/drawing/2014/main" id="{E6BEF362-F372-4D14-BD6B-25D23EFF03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54</xdr:row>
      <xdr:rowOff>0</xdr:rowOff>
    </xdr:from>
    <xdr:ext cx="57150" cy="57150"/>
    <xdr:pic>
      <xdr:nvPicPr>
        <xdr:cNvPr id="4250" name="Picture 4249" descr="http://www.esourcecanada.com/images/spacer.gif">
          <a:extLst>
            <a:ext uri="{FF2B5EF4-FFF2-40B4-BE49-F238E27FC236}">
              <a16:creationId xmlns:a16="http://schemas.microsoft.com/office/drawing/2014/main" id="{AC851D88-E772-48DA-A592-9D79227EDB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54</xdr:row>
      <xdr:rowOff>0</xdr:rowOff>
    </xdr:from>
    <xdr:ext cx="57150" cy="57150"/>
    <xdr:pic>
      <xdr:nvPicPr>
        <xdr:cNvPr id="4251" name="Picture 4250" descr="http://www.esourcecanada.com/images/spacer.gif">
          <a:extLst>
            <a:ext uri="{FF2B5EF4-FFF2-40B4-BE49-F238E27FC236}">
              <a16:creationId xmlns:a16="http://schemas.microsoft.com/office/drawing/2014/main" id="{F08E973B-BA30-4413-88EF-E33BCF98C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62</xdr:row>
      <xdr:rowOff>0</xdr:rowOff>
    </xdr:from>
    <xdr:ext cx="57150" cy="57150"/>
    <xdr:pic>
      <xdr:nvPicPr>
        <xdr:cNvPr id="4252" name="Picture 4251" descr="http://www.esourcecanada.com/images/spacer.gif">
          <a:extLst>
            <a:ext uri="{FF2B5EF4-FFF2-40B4-BE49-F238E27FC236}">
              <a16:creationId xmlns:a16="http://schemas.microsoft.com/office/drawing/2014/main" id="{93D81197-B360-4E55-8DBE-6A68F2F15A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54</xdr:row>
      <xdr:rowOff>0</xdr:rowOff>
    </xdr:from>
    <xdr:ext cx="57150" cy="57150"/>
    <xdr:pic>
      <xdr:nvPicPr>
        <xdr:cNvPr id="4253" name="Picture 4252" descr="http://www.esourcecanada.com/images/spacer.gif">
          <a:extLst>
            <a:ext uri="{FF2B5EF4-FFF2-40B4-BE49-F238E27FC236}">
              <a16:creationId xmlns:a16="http://schemas.microsoft.com/office/drawing/2014/main" id="{FC18E289-9801-4F84-AD64-CB68349C70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62</xdr:row>
      <xdr:rowOff>0</xdr:rowOff>
    </xdr:from>
    <xdr:ext cx="57150" cy="57150"/>
    <xdr:pic>
      <xdr:nvPicPr>
        <xdr:cNvPr id="4254" name="Picture 4253" descr="http://www.esourcecanada.com/images/spacer.gif">
          <a:extLst>
            <a:ext uri="{FF2B5EF4-FFF2-40B4-BE49-F238E27FC236}">
              <a16:creationId xmlns:a16="http://schemas.microsoft.com/office/drawing/2014/main" id="{1AF36D7E-0911-4738-9FAF-00268BAFDD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4255" name="Picture 4254" descr="http://www.esourcecanada.com/images/spacer.gif">
          <a:extLst>
            <a:ext uri="{FF2B5EF4-FFF2-40B4-BE49-F238E27FC236}">
              <a16:creationId xmlns:a16="http://schemas.microsoft.com/office/drawing/2014/main" id="{72708D99-93CF-4556-B078-FD85F5A072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4256" name="Picture 4255" descr="http://www.esourcecanada.com/images/spacer.gif">
          <a:extLst>
            <a:ext uri="{FF2B5EF4-FFF2-40B4-BE49-F238E27FC236}">
              <a16:creationId xmlns:a16="http://schemas.microsoft.com/office/drawing/2014/main" id="{633A5224-AEE7-4BA5-ADD9-317039FBDC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4257" name="Picture 4256" descr="http://www.esourcecanada.com/images/spacer.gif">
          <a:extLst>
            <a:ext uri="{FF2B5EF4-FFF2-40B4-BE49-F238E27FC236}">
              <a16:creationId xmlns:a16="http://schemas.microsoft.com/office/drawing/2014/main" id="{7868F74A-A652-4BB7-AB3D-D2A8F7EE9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4258" name="Picture 4257" descr="http://www.esourcecanada.com/images/spacer.gif">
          <a:extLst>
            <a:ext uri="{FF2B5EF4-FFF2-40B4-BE49-F238E27FC236}">
              <a16:creationId xmlns:a16="http://schemas.microsoft.com/office/drawing/2014/main" id="{D1C28B4F-C825-4237-B7C3-320B0DAF7F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4259" name="Picture 4258" descr="http://www.esourcecanada.com/images/spacer.gif">
          <a:extLst>
            <a:ext uri="{FF2B5EF4-FFF2-40B4-BE49-F238E27FC236}">
              <a16:creationId xmlns:a16="http://schemas.microsoft.com/office/drawing/2014/main" id="{A88ADC01-2C31-4AC6-8016-0E91909EE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69215" cy="69215"/>
    <xdr:pic>
      <xdr:nvPicPr>
        <xdr:cNvPr id="4260" name="Picture 4259" descr="http://www.esourcecanada.com/images/spacer.gif">
          <a:extLst>
            <a:ext uri="{FF2B5EF4-FFF2-40B4-BE49-F238E27FC236}">
              <a16:creationId xmlns:a16="http://schemas.microsoft.com/office/drawing/2014/main" id="{73D94193-03DE-44DB-A2EF-71BCEE718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1" name="Picture 4260" descr="http://www.esourcecanada.com/images/spacer.gif">
          <a:extLst>
            <a:ext uri="{FF2B5EF4-FFF2-40B4-BE49-F238E27FC236}">
              <a16:creationId xmlns:a16="http://schemas.microsoft.com/office/drawing/2014/main" id="{8C1E0BC0-A462-4C64-8E22-2AD274C7C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69215" cy="69215"/>
    <xdr:pic>
      <xdr:nvPicPr>
        <xdr:cNvPr id="4262" name="Picture 4261" descr="http://www.esourcecanada.com/images/spacer.gif">
          <a:extLst>
            <a:ext uri="{FF2B5EF4-FFF2-40B4-BE49-F238E27FC236}">
              <a16:creationId xmlns:a16="http://schemas.microsoft.com/office/drawing/2014/main" id="{28AD69BA-81CB-4ADD-A6D1-1B344A4DF6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3" name="Picture 4262" descr="http://www.esourcecanada.com/images/spacer.gif">
          <a:extLst>
            <a:ext uri="{FF2B5EF4-FFF2-40B4-BE49-F238E27FC236}">
              <a16:creationId xmlns:a16="http://schemas.microsoft.com/office/drawing/2014/main" id="{430F7832-C606-414E-8D6D-BB7FDE381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4" name="Picture 4263" descr="http://www.esourcecanada.com/images/spacer.gif">
          <a:extLst>
            <a:ext uri="{FF2B5EF4-FFF2-40B4-BE49-F238E27FC236}">
              <a16:creationId xmlns:a16="http://schemas.microsoft.com/office/drawing/2014/main" id="{93C70558-B44E-488E-A3BE-6D2E539168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5" name="Picture 4264" descr="http://www.esourcecanada.com/images/spacer.gif">
          <a:extLst>
            <a:ext uri="{FF2B5EF4-FFF2-40B4-BE49-F238E27FC236}">
              <a16:creationId xmlns:a16="http://schemas.microsoft.com/office/drawing/2014/main" id="{9AEB04C1-EB4B-4E51-9630-93D3507D5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6" name="Picture 4265" descr="http://www.esourcecanada.com/images/spacer.gif">
          <a:extLst>
            <a:ext uri="{FF2B5EF4-FFF2-40B4-BE49-F238E27FC236}">
              <a16:creationId xmlns:a16="http://schemas.microsoft.com/office/drawing/2014/main" id="{60968C0B-3BCD-43C2-8290-24EE96A565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7" name="Picture 4266" descr="http://www.esourcecanada.com/images/spacer.gif">
          <a:extLst>
            <a:ext uri="{FF2B5EF4-FFF2-40B4-BE49-F238E27FC236}">
              <a16:creationId xmlns:a16="http://schemas.microsoft.com/office/drawing/2014/main" id="{DBE0AAD2-5DA3-432E-91D2-1639ADBDB0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8" name="Picture 4267" descr="http://www.esourcecanada.com/images/spacer.gif">
          <a:extLst>
            <a:ext uri="{FF2B5EF4-FFF2-40B4-BE49-F238E27FC236}">
              <a16:creationId xmlns:a16="http://schemas.microsoft.com/office/drawing/2014/main" id="{4FF43B06-9406-47EF-B0E9-01353DA0F0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9" name="Picture 4268" descr="http://www.esourcecanada.com/images/spacer.gif">
          <a:extLst>
            <a:ext uri="{FF2B5EF4-FFF2-40B4-BE49-F238E27FC236}">
              <a16:creationId xmlns:a16="http://schemas.microsoft.com/office/drawing/2014/main" id="{BCEDA06C-2DA9-4354-BD37-44CD243C76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0" name="Picture 4269" descr="http://www.esourcecanada.com/images/spacer.gif">
          <a:extLst>
            <a:ext uri="{FF2B5EF4-FFF2-40B4-BE49-F238E27FC236}">
              <a16:creationId xmlns:a16="http://schemas.microsoft.com/office/drawing/2014/main" id="{07EB0A72-794A-45BE-B855-EE6EDC2F83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1" name="Picture 4270" descr="http://www.esourcecanada.com/images/spacer.gif">
          <a:extLst>
            <a:ext uri="{FF2B5EF4-FFF2-40B4-BE49-F238E27FC236}">
              <a16:creationId xmlns:a16="http://schemas.microsoft.com/office/drawing/2014/main" id="{9DAA413F-BC08-4050-85DD-35A0D42EE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2" name="Picture 4271" descr="http://www.esourcecanada.com/images/spacer.gif">
          <a:extLst>
            <a:ext uri="{FF2B5EF4-FFF2-40B4-BE49-F238E27FC236}">
              <a16:creationId xmlns:a16="http://schemas.microsoft.com/office/drawing/2014/main" id="{F00884EC-6DE8-452E-AA4F-58BA6FE6C2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3" name="Picture 4272" descr="http://www.esourcecanada.com/images/spacer.gif">
          <a:extLst>
            <a:ext uri="{FF2B5EF4-FFF2-40B4-BE49-F238E27FC236}">
              <a16:creationId xmlns:a16="http://schemas.microsoft.com/office/drawing/2014/main" id="{50E20372-1AE8-4E1E-92C8-FAF582ED0D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4" name="Picture 4273" descr="http://www.esourcecanada.com/images/spacer.gif">
          <a:extLst>
            <a:ext uri="{FF2B5EF4-FFF2-40B4-BE49-F238E27FC236}">
              <a16:creationId xmlns:a16="http://schemas.microsoft.com/office/drawing/2014/main" id="{E1D81F5A-B17F-483A-BCCC-93938B758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5" name="Picture 4274" descr="http://www.esourcecanada.com/images/spacer.gif">
          <a:extLst>
            <a:ext uri="{FF2B5EF4-FFF2-40B4-BE49-F238E27FC236}">
              <a16:creationId xmlns:a16="http://schemas.microsoft.com/office/drawing/2014/main" id="{69A0539D-1EB2-4636-BB2D-8D46BCEBA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6" name="Picture 4275" descr="http://www.esourcecanada.com/images/spacer.gif">
          <a:extLst>
            <a:ext uri="{FF2B5EF4-FFF2-40B4-BE49-F238E27FC236}">
              <a16:creationId xmlns:a16="http://schemas.microsoft.com/office/drawing/2014/main" id="{EF8AFFFB-0E31-4FF1-9617-696EBDF0FC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7" name="Picture 4276" descr="http://www.esourcecanada.com/images/spacer.gif">
          <a:extLst>
            <a:ext uri="{FF2B5EF4-FFF2-40B4-BE49-F238E27FC236}">
              <a16:creationId xmlns:a16="http://schemas.microsoft.com/office/drawing/2014/main" id="{F9786B8A-A947-4CA1-BC66-C6FD8A2941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8" name="Picture 4277" descr="http://www.esourcecanada.com/images/spacer.gif">
          <a:extLst>
            <a:ext uri="{FF2B5EF4-FFF2-40B4-BE49-F238E27FC236}">
              <a16:creationId xmlns:a16="http://schemas.microsoft.com/office/drawing/2014/main" id="{F5C01B9B-C2D4-441C-89FE-A4499155C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9" name="Picture 4278" descr="http://www.esourcecanada.com/images/spacer.gif">
          <a:extLst>
            <a:ext uri="{FF2B5EF4-FFF2-40B4-BE49-F238E27FC236}">
              <a16:creationId xmlns:a16="http://schemas.microsoft.com/office/drawing/2014/main" id="{E4C1DD63-E73D-4563-B0B8-33F27EB18A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0" name="Picture 4279" descr="http://www.esourcecanada.com/images/spacer.gif">
          <a:extLst>
            <a:ext uri="{FF2B5EF4-FFF2-40B4-BE49-F238E27FC236}">
              <a16:creationId xmlns:a16="http://schemas.microsoft.com/office/drawing/2014/main" id="{4E3C9250-164E-4B80-84CF-08CB5D547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1" name="Picture 4280" descr="http://www.esourcecanada.com/images/spacer.gif">
          <a:extLst>
            <a:ext uri="{FF2B5EF4-FFF2-40B4-BE49-F238E27FC236}">
              <a16:creationId xmlns:a16="http://schemas.microsoft.com/office/drawing/2014/main" id="{BDDD2A66-D959-476F-BDD9-26B7B9A931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2" name="Picture 4281" descr="http://www.esourcecanada.com/images/spacer.gif">
          <a:extLst>
            <a:ext uri="{FF2B5EF4-FFF2-40B4-BE49-F238E27FC236}">
              <a16:creationId xmlns:a16="http://schemas.microsoft.com/office/drawing/2014/main" id="{8C3AC7C7-111C-40A9-B83F-679844FA3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3" name="Picture 4282" descr="http://www.esourcecanada.com/images/spacer.gif">
          <a:extLst>
            <a:ext uri="{FF2B5EF4-FFF2-40B4-BE49-F238E27FC236}">
              <a16:creationId xmlns:a16="http://schemas.microsoft.com/office/drawing/2014/main" id="{57A22C82-29E0-4DB3-94F5-55E0F6BDC5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4" name="Picture 4283" descr="http://www.esourcecanada.com/images/spacer.gif">
          <a:extLst>
            <a:ext uri="{FF2B5EF4-FFF2-40B4-BE49-F238E27FC236}">
              <a16:creationId xmlns:a16="http://schemas.microsoft.com/office/drawing/2014/main" id="{E172E04E-B136-4F19-B1D0-56F338E0EE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5" name="Picture 4284" descr="http://www.esourcecanada.com/images/spacer.gif">
          <a:extLst>
            <a:ext uri="{FF2B5EF4-FFF2-40B4-BE49-F238E27FC236}">
              <a16:creationId xmlns:a16="http://schemas.microsoft.com/office/drawing/2014/main" id="{BB7EAFCA-7872-495E-884D-69DBCD5B08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6" name="Picture 4285" descr="http://www.esourcecanada.com/images/spacer.gif">
          <a:extLst>
            <a:ext uri="{FF2B5EF4-FFF2-40B4-BE49-F238E27FC236}">
              <a16:creationId xmlns:a16="http://schemas.microsoft.com/office/drawing/2014/main" id="{90DAA57C-16DE-4368-B8A5-F9A7C2798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7" name="Picture 4286" descr="http://www.esourcecanada.com/images/spacer.gif">
          <a:extLst>
            <a:ext uri="{FF2B5EF4-FFF2-40B4-BE49-F238E27FC236}">
              <a16:creationId xmlns:a16="http://schemas.microsoft.com/office/drawing/2014/main" id="{4109DE2F-CDC3-4FA6-A809-9D8820447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8" name="Picture 4287" descr="http://www.esourcecanada.com/images/spacer.gif">
          <a:extLst>
            <a:ext uri="{FF2B5EF4-FFF2-40B4-BE49-F238E27FC236}">
              <a16:creationId xmlns:a16="http://schemas.microsoft.com/office/drawing/2014/main" id="{D030EF24-E501-4C5A-84A2-522B5F0EBE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9" name="Picture 4288" descr="http://www.esourcecanada.com/images/spacer.gif">
          <a:extLst>
            <a:ext uri="{FF2B5EF4-FFF2-40B4-BE49-F238E27FC236}">
              <a16:creationId xmlns:a16="http://schemas.microsoft.com/office/drawing/2014/main" id="{BA173EA6-0CA8-4583-BFDC-FA2C082B7F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0" name="Picture 4289" descr="http://www.esourcecanada.com/images/spacer.gif">
          <a:extLst>
            <a:ext uri="{FF2B5EF4-FFF2-40B4-BE49-F238E27FC236}">
              <a16:creationId xmlns:a16="http://schemas.microsoft.com/office/drawing/2014/main" id="{3035322E-F083-42B7-A7E6-97F9EB4BB6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1" name="Picture 4290" descr="http://www.esourcecanada.com/images/spacer.gif">
          <a:extLst>
            <a:ext uri="{FF2B5EF4-FFF2-40B4-BE49-F238E27FC236}">
              <a16:creationId xmlns:a16="http://schemas.microsoft.com/office/drawing/2014/main" id="{AADC55C3-045A-4E50-8E7F-1FB91D2CA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2" name="Picture 4291" descr="http://www.esourcecanada.com/images/spacer.gif">
          <a:extLst>
            <a:ext uri="{FF2B5EF4-FFF2-40B4-BE49-F238E27FC236}">
              <a16:creationId xmlns:a16="http://schemas.microsoft.com/office/drawing/2014/main" id="{C69CA8C1-72B6-49D6-9CC1-058F23D9DA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3" name="Picture 4292" descr="http://www.esourcecanada.com/images/spacer.gif">
          <a:extLst>
            <a:ext uri="{FF2B5EF4-FFF2-40B4-BE49-F238E27FC236}">
              <a16:creationId xmlns:a16="http://schemas.microsoft.com/office/drawing/2014/main" id="{22DACF64-7046-43E9-92F0-3690E4A8A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4" name="Picture 4293" descr="http://www.esourcecanada.com/images/spacer.gif">
          <a:extLst>
            <a:ext uri="{FF2B5EF4-FFF2-40B4-BE49-F238E27FC236}">
              <a16:creationId xmlns:a16="http://schemas.microsoft.com/office/drawing/2014/main" id="{3B0F5E54-BBBE-4479-BC57-7B56F0F06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5" name="Picture 4294" descr="http://www.esourcecanada.com/images/spacer.gif">
          <a:extLst>
            <a:ext uri="{FF2B5EF4-FFF2-40B4-BE49-F238E27FC236}">
              <a16:creationId xmlns:a16="http://schemas.microsoft.com/office/drawing/2014/main" id="{4D8B40FB-005F-4516-B357-272AF312BD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6" name="Picture 4295" descr="http://www.esourcecanada.com/images/spacer.gif">
          <a:extLst>
            <a:ext uri="{FF2B5EF4-FFF2-40B4-BE49-F238E27FC236}">
              <a16:creationId xmlns:a16="http://schemas.microsoft.com/office/drawing/2014/main" id="{FAFB00A2-A941-4101-84DD-9A44123887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7" name="Picture 4296" descr="http://www.esourcecanada.com/images/spacer.gif">
          <a:extLst>
            <a:ext uri="{FF2B5EF4-FFF2-40B4-BE49-F238E27FC236}">
              <a16:creationId xmlns:a16="http://schemas.microsoft.com/office/drawing/2014/main" id="{1B556E06-8BF7-4C79-8769-BA5FA547C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8" name="Picture 4297" descr="http://www.esourcecanada.com/images/spacer.gif">
          <a:extLst>
            <a:ext uri="{FF2B5EF4-FFF2-40B4-BE49-F238E27FC236}">
              <a16:creationId xmlns:a16="http://schemas.microsoft.com/office/drawing/2014/main" id="{E8A78558-B920-4AA6-A050-1FA5F544D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9" name="Picture 4298" descr="http://www.esourcecanada.com/images/spacer.gif">
          <a:extLst>
            <a:ext uri="{FF2B5EF4-FFF2-40B4-BE49-F238E27FC236}">
              <a16:creationId xmlns:a16="http://schemas.microsoft.com/office/drawing/2014/main" id="{617D5CFE-8D45-4EFF-AF99-BC9E961AA7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00" name="Picture 4299" descr="http://www.esourcecanada.com/images/spacer.gif">
          <a:extLst>
            <a:ext uri="{FF2B5EF4-FFF2-40B4-BE49-F238E27FC236}">
              <a16:creationId xmlns:a16="http://schemas.microsoft.com/office/drawing/2014/main" id="{3876D09C-EC93-4CC6-94AA-52C2CD79DD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01" name="Picture 4300" descr="http://www.esourcecanada.com/images/spacer.gif">
          <a:extLst>
            <a:ext uri="{FF2B5EF4-FFF2-40B4-BE49-F238E27FC236}">
              <a16:creationId xmlns:a16="http://schemas.microsoft.com/office/drawing/2014/main" id="{5F9854BB-03CF-4BE2-AAB1-147C25AC2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02" name="Picture 4301" descr="http://www.esourcecanada.com/images/spacer.gif">
          <a:extLst>
            <a:ext uri="{FF2B5EF4-FFF2-40B4-BE49-F238E27FC236}">
              <a16:creationId xmlns:a16="http://schemas.microsoft.com/office/drawing/2014/main" id="{1B60B393-4BE8-4187-8B85-6923CBC0D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03" name="Picture 4302" descr="http://www.esourcecanada.com/images/spacer.gif">
          <a:extLst>
            <a:ext uri="{FF2B5EF4-FFF2-40B4-BE49-F238E27FC236}">
              <a16:creationId xmlns:a16="http://schemas.microsoft.com/office/drawing/2014/main" id="{57F02587-CB3E-43DA-BD87-F1F5FEB0D4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4304" name="Picture 4303" descr="http://www.esourcecanada.com/images/spacer.gif">
          <a:extLst>
            <a:ext uri="{FF2B5EF4-FFF2-40B4-BE49-F238E27FC236}">
              <a16:creationId xmlns:a16="http://schemas.microsoft.com/office/drawing/2014/main" id="{2A256EE3-A6A5-497A-8F9E-75999F250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4305" name="Picture 4304" descr="http://www.esourcecanada.com/images/spacer.gif">
          <a:extLst>
            <a:ext uri="{FF2B5EF4-FFF2-40B4-BE49-F238E27FC236}">
              <a16:creationId xmlns:a16="http://schemas.microsoft.com/office/drawing/2014/main" id="{8317F025-8AF1-48C1-B284-3CBA2AFB21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4306" name="Picture 4305" descr="http://www.esourcecanada.com/images/spacer.gif">
          <a:extLst>
            <a:ext uri="{FF2B5EF4-FFF2-40B4-BE49-F238E27FC236}">
              <a16:creationId xmlns:a16="http://schemas.microsoft.com/office/drawing/2014/main" id="{CDB05BD6-7EE0-46DC-A188-B5ECAB6EAF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4307" name="Picture 4306" descr="http://www.esourcecanada.com/images/spacer.gif">
          <a:extLst>
            <a:ext uri="{FF2B5EF4-FFF2-40B4-BE49-F238E27FC236}">
              <a16:creationId xmlns:a16="http://schemas.microsoft.com/office/drawing/2014/main" id="{2B1BDF63-E0AC-4AB8-8FB4-82AE6C6162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4308" name="Picture 4307" descr="http://www.esourcecanada.com/images/spacer.gif">
          <a:extLst>
            <a:ext uri="{FF2B5EF4-FFF2-40B4-BE49-F238E27FC236}">
              <a16:creationId xmlns:a16="http://schemas.microsoft.com/office/drawing/2014/main" id="{1D6854E5-609C-4401-AA05-96F12B21D6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4309" name="Picture 4308" descr="http://www.esourcecanada.com/images/spacer.gif">
          <a:extLst>
            <a:ext uri="{FF2B5EF4-FFF2-40B4-BE49-F238E27FC236}">
              <a16:creationId xmlns:a16="http://schemas.microsoft.com/office/drawing/2014/main" id="{79B04832-24FC-4E66-A601-9F90C3389E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4310" name="Picture 4309" descr="http://www.esourcecanada.com/images/spacer.gif">
          <a:extLst>
            <a:ext uri="{FF2B5EF4-FFF2-40B4-BE49-F238E27FC236}">
              <a16:creationId xmlns:a16="http://schemas.microsoft.com/office/drawing/2014/main" id="{03118FD2-3F1A-46DE-AD84-31C898388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4311" name="Picture 4310" descr="http://www.esourcecanada.com/images/spacer.gif">
          <a:extLst>
            <a:ext uri="{FF2B5EF4-FFF2-40B4-BE49-F238E27FC236}">
              <a16:creationId xmlns:a16="http://schemas.microsoft.com/office/drawing/2014/main" id="{9DF3DFC0-A015-4B62-8688-5210B9A74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4312" name="Picture 4311" descr="http://www.esourcecanada.com/images/spacer.gif">
          <a:extLst>
            <a:ext uri="{FF2B5EF4-FFF2-40B4-BE49-F238E27FC236}">
              <a16:creationId xmlns:a16="http://schemas.microsoft.com/office/drawing/2014/main" id="{05BF966F-BE0F-40BE-903B-9D2C4769FA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4313" name="Picture 4312" descr="http://www.esourcecanada.com/images/spacer.gif">
          <a:extLst>
            <a:ext uri="{FF2B5EF4-FFF2-40B4-BE49-F238E27FC236}">
              <a16:creationId xmlns:a16="http://schemas.microsoft.com/office/drawing/2014/main" id="{B29BBD01-961F-4E87-8379-6F31F64A21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69215" cy="69215"/>
    <xdr:pic>
      <xdr:nvPicPr>
        <xdr:cNvPr id="4314" name="Picture 4313" descr="http://www.esourcecanada.com/images/spacer.gif">
          <a:extLst>
            <a:ext uri="{FF2B5EF4-FFF2-40B4-BE49-F238E27FC236}">
              <a16:creationId xmlns:a16="http://schemas.microsoft.com/office/drawing/2014/main" id="{A60193A4-EB6C-4BC4-AE66-ECA3FEA116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15" name="Picture 4314" descr="http://www.esourcecanada.com/images/spacer.gif">
          <a:extLst>
            <a:ext uri="{FF2B5EF4-FFF2-40B4-BE49-F238E27FC236}">
              <a16:creationId xmlns:a16="http://schemas.microsoft.com/office/drawing/2014/main" id="{6517CA89-C12E-4CF5-9636-5A334D46C9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69215" cy="69215"/>
    <xdr:pic>
      <xdr:nvPicPr>
        <xdr:cNvPr id="4316" name="Picture 4315" descr="http://www.esourcecanada.com/images/spacer.gif">
          <a:extLst>
            <a:ext uri="{FF2B5EF4-FFF2-40B4-BE49-F238E27FC236}">
              <a16:creationId xmlns:a16="http://schemas.microsoft.com/office/drawing/2014/main" id="{1C385634-6BE2-447F-B9B1-D530A17567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17" name="Picture 4316" descr="http://www.esourcecanada.com/images/spacer.gif">
          <a:extLst>
            <a:ext uri="{FF2B5EF4-FFF2-40B4-BE49-F238E27FC236}">
              <a16:creationId xmlns:a16="http://schemas.microsoft.com/office/drawing/2014/main" id="{B6933017-76D5-4DD5-BA5E-D59329EEC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18" name="Picture 4317" descr="http://www.esourcecanada.com/images/spacer.gif">
          <a:extLst>
            <a:ext uri="{FF2B5EF4-FFF2-40B4-BE49-F238E27FC236}">
              <a16:creationId xmlns:a16="http://schemas.microsoft.com/office/drawing/2014/main" id="{3ECC49D0-81FB-4DB3-A24D-0B297C438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19" name="Picture 4318" descr="http://www.esourcecanada.com/images/spacer.gif">
          <a:extLst>
            <a:ext uri="{FF2B5EF4-FFF2-40B4-BE49-F238E27FC236}">
              <a16:creationId xmlns:a16="http://schemas.microsoft.com/office/drawing/2014/main" id="{7D265C19-5512-4404-B3F4-9320665818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0" name="Picture 4319" descr="http://www.esourcecanada.com/images/spacer.gif">
          <a:extLst>
            <a:ext uri="{FF2B5EF4-FFF2-40B4-BE49-F238E27FC236}">
              <a16:creationId xmlns:a16="http://schemas.microsoft.com/office/drawing/2014/main" id="{D0948681-E0AB-482F-AA7A-91F0B33F8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1" name="Picture 4320" descr="http://www.esourcecanada.com/images/spacer.gif">
          <a:extLst>
            <a:ext uri="{FF2B5EF4-FFF2-40B4-BE49-F238E27FC236}">
              <a16:creationId xmlns:a16="http://schemas.microsoft.com/office/drawing/2014/main" id="{C512E584-F646-45D3-A5C7-036EB92B32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2" name="Picture 4321" descr="http://www.esourcecanada.com/images/spacer.gif">
          <a:extLst>
            <a:ext uri="{FF2B5EF4-FFF2-40B4-BE49-F238E27FC236}">
              <a16:creationId xmlns:a16="http://schemas.microsoft.com/office/drawing/2014/main" id="{CABC0046-25DB-40AF-825E-E0F9551213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3" name="Picture 4322" descr="http://www.esourcecanada.com/images/spacer.gif">
          <a:extLst>
            <a:ext uri="{FF2B5EF4-FFF2-40B4-BE49-F238E27FC236}">
              <a16:creationId xmlns:a16="http://schemas.microsoft.com/office/drawing/2014/main" id="{F55C8F94-64FE-42F9-A8D5-904FE85854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4" name="Picture 4323" descr="http://www.esourcecanada.com/images/spacer.gif">
          <a:extLst>
            <a:ext uri="{FF2B5EF4-FFF2-40B4-BE49-F238E27FC236}">
              <a16:creationId xmlns:a16="http://schemas.microsoft.com/office/drawing/2014/main" id="{A27BA3CC-E38C-4D7A-BA3B-0487579AE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5" name="Picture 4324" descr="http://www.esourcecanada.com/images/spacer.gif">
          <a:extLst>
            <a:ext uri="{FF2B5EF4-FFF2-40B4-BE49-F238E27FC236}">
              <a16:creationId xmlns:a16="http://schemas.microsoft.com/office/drawing/2014/main" id="{A5C224AF-B166-433D-8947-D339F41002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6" name="Picture 4325" descr="http://www.esourcecanada.com/images/spacer.gif">
          <a:extLst>
            <a:ext uri="{FF2B5EF4-FFF2-40B4-BE49-F238E27FC236}">
              <a16:creationId xmlns:a16="http://schemas.microsoft.com/office/drawing/2014/main" id="{AF96EDC8-381E-408D-A1A2-03831F914E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7" name="Picture 4326" descr="http://www.esourcecanada.com/images/spacer.gif">
          <a:extLst>
            <a:ext uri="{FF2B5EF4-FFF2-40B4-BE49-F238E27FC236}">
              <a16:creationId xmlns:a16="http://schemas.microsoft.com/office/drawing/2014/main" id="{E0402245-BB81-4668-AE20-767C30187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8" name="Picture 4327" descr="http://www.esourcecanada.com/images/spacer.gif">
          <a:extLst>
            <a:ext uri="{FF2B5EF4-FFF2-40B4-BE49-F238E27FC236}">
              <a16:creationId xmlns:a16="http://schemas.microsoft.com/office/drawing/2014/main" id="{A6B0F18E-5264-4CA4-AA8D-90DAB04557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9" name="Picture 4328" descr="http://www.esourcecanada.com/images/spacer.gif">
          <a:extLst>
            <a:ext uri="{FF2B5EF4-FFF2-40B4-BE49-F238E27FC236}">
              <a16:creationId xmlns:a16="http://schemas.microsoft.com/office/drawing/2014/main" id="{179CA1DE-7998-4DF1-9D54-72A5D2D0B1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0" name="Picture 4329" descr="http://www.esourcecanada.com/images/spacer.gif">
          <a:extLst>
            <a:ext uri="{FF2B5EF4-FFF2-40B4-BE49-F238E27FC236}">
              <a16:creationId xmlns:a16="http://schemas.microsoft.com/office/drawing/2014/main" id="{98367ED8-CFFA-4479-A59D-3265F2B50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1" name="Picture 4330" descr="http://www.esourcecanada.com/images/spacer.gif">
          <a:extLst>
            <a:ext uri="{FF2B5EF4-FFF2-40B4-BE49-F238E27FC236}">
              <a16:creationId xmlns:a16="http://schemas.microsoft.com/office/drawing/2014/main" id="{A53A58AA-0644-422E-BB4A-2D655C4A9E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2" name="Picture 4331" descr="http://www.esourcecanada.com/images/spacer.gif">
          <a:extLst>
            <a:ext uri="{FF2B5EF4-FFF2-40B4-BE49-F238E27FC236}">
              <a16:creationId xmlns:a16="http://schemas.microsoft.com/office/drawing/2014/main" id="{AF01D4A7-2A2B-419E-B1C0-15DAAE41AB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3" name="Picture 4332" descr="http://www.esourcecanada.com/images/spacer.gif">
          <a:extLst>
            <a:ext uri="{FF2B5EF4-FFF2-40B4-BE49-F238E27FC236}">
              <a16:creationId xmlns:a16="http://schemas.microsoft.com/office/drawing/2014/main" id="{93FF14F4-F699-4FD6-9CC3-011638965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4" name="Picture 4333" descr="http://www.esourcecanada.com/images/spacer.gif">
          <a:extLst>
            <a:ext uri="{FF2B5EF4-FFF2-40B4-BE49-F238E27FC236}">
              <a16:creationId xmlns:a16="http://schemas.microsoft.com/office/drawing/2014/main" id="{DF31E162-C163-411B-81AF-28D8B9BC3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5" name="Picture 4334" descr="http://www.esourcecanada.com/images/spacer.gif">
          <a:extLst>
            <a:ext uri="{FF2B5EF4-FFF2-40B4-BE49-F238E27FC236}">
              <a16:creationId xmlns:a16="http://schemas.microsoft.com/office/drawing/2014/main" id="{1FFBCA93-B605-4960-8FA2-ABBEF8679C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6" name="Picture 4335" descr="http://www.esourcecanada.com/images/spacer.gif">
          <a:extLst>
            <a:ext uri="{FF2B5EF4-FFF2-40B4-BE49-F238E27FC236}">
              <a16:creationId xmlns:a16="http://schemas.microsoft.com/office/drawing/2014/main" id="{132B54B3-872F-469F-BAC8-2051D4486B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7" name="Picture 4336" descr="http://www.esourcecanada.com/images/spacer.gif">
          <a:extLst>
            <a:ext uri="{FF2B5EF4-FFF2-40B4-BE49-F238E27FC236}">
              <a16:creationId xmlns:a16="http://schemas.microsoft.com/office/drawing/2014/main" id="{F8C318E8-D9EA-4D97-BA71-2BA25B971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8" name="Picture 4337" descr="http://www.esourcecanada.com/images/spacer.gif">
          <a:extLst>
            <a:ext uri="{FF2B5EF4-FFF2-40B4-BE49-F238E27FC236}">
              <a16:creationId xmlns:a16="http://schemas.microsoft.com/office/drawing/2014/main" id="{CCB5C04A-317D-4257-81F7-2F79F9491C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9" name="Picture 4338" descr="http://www.esourcecanada.com/images/spacer.gif">
          <a:extLst>
            <a:ext uri="{FF2B5EF4-FFF2-40B4-BE49-F238E27FC236}">
              <a16:creationId xmlns:a16="http://schemas.microsoft.com/office/drawing/2014/main" id="{897004A8-C3BE-43F6-B3D6-82A04F8E9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0" name="Picture 4339" descr="http://www.esourcecanada.com/images/spacer.gif">
          <a:extLst>
            <a:ext uri="{FF2B5EF4-FFF2-40B4-BE49-F238E27FC236}">
              <a16:creationId xmlns:a16="http://schemas.microsoft.com/office/drawing/2014/main" id="{B4686AB3-64F1-4E1D-AD02-C9F3033E1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1" name="Picture 4340" descr="http://www.esourcecanada.com/images/spacer.gif">
          <a:extLst>
            <a:ext uri="{FF2B5EF4-FFF2-40B4-BE49-F238E27FC236}">
              <a16:creationId xmlns:a16="http://schemas.microsoft.com/office/drawing/2014/main" id="{78932CB5-CAD0-4A47-8FB5-A59946FD85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2" name="Picture 4341" descr="http://www.esourcecanada.com/images/spacer.gif">
          <a:extLst>
            <a:ext uri="{FF2B5EF4-FFF2-40B4-BE49-F238E27FC236}">
              <a16:creationId xmlns:a16="http://schemas.microsoft.com/office/drawing/2014/main" id="{BC9F9056-C625-40EB-8CC0-B76B8EBF2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3" name="Picture 4342" descr="http://www.esourcecanada.com/images/spacer.gif">
          <a:extLst>
            <a:ext uri="{FF2B5EF4-FFF2-40B4-BE49-F238E27FC236}">
              <a16:creationId xmlns:a16="http://schemas.microsoft.com/office/drawing/2014/main" id="{4AC153C2-C715-4732-A6DA-6E9AD4E748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4" name="Picture 4343" descr="http://www.esourcecanada.com/images/spacer.gif">
          <a:extLst>
            <a:ext uri="{FF2B5EF4-FFF2-40B4-BE49-F238E27FC236}">
              <a16:creationId xmlns:a16="http://schemas.microsoft.com/office/drawing/2014/main" id="{51124375-2FE6-44C9-B2AA-DDA89BB082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5" name="Picture 4344" descr="http://www.esourcecanada.com/images/spacer.gif">
          <a:extLst>
            <a:ext uri="{FF2B5EF4-FFF2-40B4-BE49-F238E27FC236}">
              <a16:creationId xmlns:a16="http://schemas.microsoft.com/office/drawing/2014/main" id="{DDA7E518-5045-4947-8469-9A09E31273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6" name="Picture 4345" descr="http://www.esourcecanada.com/images/spacer.gif">
          <a:extLst>
            <a:ext uri="{FF2B5EF4-FFF2-40B4-BE49-F238E27FC236}">
              <a16:creationId xmlns:a16="http://schemas.microsoft.com/office/drawing/2014/main" id="{F85B0489-0793-4696-822F-1949BA4B5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7" name="Picture 4346" descr="http://www.esourcecanada.com/images/spacer.gif">
          <a:extLst>
            <a:ext uri="{FF2B5EF4-FFF2-40B4-BE49-F238E27FC236}">
              <a16:creationId xmlns:a16="http://schemas.microsoft.com/office/drawing/2014/main" id="{CFB2D574-0E35-40F4-9A1A-A1214A3EC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8" name="Picture 4347" descr="http://www.esourcecanada.com/images/spacer.gif">
          <a:extLst>
            <a:ext uri="{FF2B5EF4-FFF2-40B4-BE49-F238E27FC236}">
              <a16:creationId xmlns:a16="http://schemas.microsoft.com/office/drawing/2014/main" id="{B3CC8ABC-7741-4CBD-B69E-8BBC5DB6B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9" name="Picture 4348" descr="http://www.esourcecanada.com/images/spacer.gif">
          <a:extLst>
            <a:ext uri="{FF2B5EF4-FFF2-40B4-BE49-F238E27FC236}">
              <a16:creationId xmlns:a16="http://schemas.microsoft.com/office/drawing/2014/main" id="{049FB567-F881-4195-A7E7-C527604EA8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0" name="Picture 4349" descr="http://www.esourcecanada.com/images/spacer.gif">
          <a:extLst>
            <a:ext uri="{FF2B5EF4-FFF2-40B4-BE49-F238E27FC236}">
              <a16:creationId xmlns:a16="http://schemas.microsoft.com/office/drawing/2014/main" id="{83068B29-850B-47E8-B5DD-B354FB527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1" name="Picture 4350" descr="http://www.esourcecanada.com/images/spacer.gif">
          <a:extLst>
            <a:ext uri="{FF2B5EF4-FFF2-40B4-BE49-F238E27FC236}">
              <a16:creationId xmlns:a16="http://schemas.microsoft.com/office/drawing/2014/main" id="{1083E7EA-835E-4BFC-B7F6-8BBD7D1F2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2" name="Picture 4351" descr="http://www.esourcecanada.com/images/spacer.gif">
          <a:extLst>
            <a:ext uri="{FF2B5EF4-FFF2-40B4-BE49-F238E27FC236}">
              <a16:creationId xmlns:a16="http://schemas.microsoft.com/office/drawing/2014/main" id="{25EF4A86-B5BD-4CBF-8F05-314C259AB4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3" name="Picture 4352" descr="http://www.esourcecanada.com/images/spacer.gif">
          <a:extLst>
            <a:ext uri="{FF2B5EF4-FFF2-40B4-BE49-F238E27FC236}">
              <a16:creationId xmlns:a16="http://schemas.microsoft.com/office/drawing/2014/main" id="{6714D977-8ABA-4983-919B-AA716C129E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4" name="Picture 4353" descr="http://www.esourcecanada.com/images/spacer.gif">
          <a:extLst>
            <a:ext uri="{FF2B5EF4-FFF2-40B4-BE49-F238E27FC236}">
              <a16:creationId xmlns:a16="http://schemas.microsoft.com/office/drawing/2014/main" id="{BE93D152-0739-44B6-9D4C-9F1DEE2661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5" name="Picture 4354" descr="http://www.esourcecanada.com/images/spacer.gif">
          <a:extLst>
            <a:ext uri="{FF2B5EF4-FFF2-40B4-BE49-F238E27FC236}">
              <a16:creationId xmlns:a16="http://schemas.microsoft.com/office/drawing/2014/main" id="{615A2876-76FF-4F66-94B6-2342E575C8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6" name="Picture 4355" descr="http://www.esourcecanada.com/images/spacer.gif">
          <a:extLst>
            <a:ext uri="{FF2B5EF4-FFF2-40B4-BE49-F238E27FC236}">
              <a16:creationId xmlns:a16="http://schemas.microsoft.com/office/drawing/2014/main" id="{5E220849-E381-49C0-8D7F-4723B33C3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7" name="Picture 4356" descr="http://www.esourcecanada.com/images/spacer.gif">
          <a:extLst>
            <a:ext uri="{FF2B5EF4-FFF2-40B4-BE49-F238E27FC236}">
              <a16:creationId xmlns:a16="http://schemas.microsoft.com/office/drawing/2014/main" id="{7533CFB8-7818-4609-B004-0407647E0E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75</xdr:row>
      <xdr:rowOff>0</xdr:rowOff>
    </xdr:from>
    <xdr:ext cx="57150" cy="57150"/>
    <xdr:pic>
      <xdr:nvPicPr>
        <xdr:cNvPr id="4358" name="Picture 4357" descr="http://www.esourcecanada.com/images/spacer.gif">
          <a:extLst>
            <a:ext uri="{FF2B5EF4-FFF2-40B4-BE49-F238E27FC236}">
              <a16:creationId xmlns:a16="http://schemas.microsoft.com/office/drawing/2014/main" id="{B31A1327-8845-4487-ABC1-9F82AFD063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75</xdr:row>
      <xdr:rowOff>0</xdr:rowOff>
    </xdr:from>
    <xdr:ext cx="57150" cy="57150"/>
    <xdr:pic>
      <xdr:nvPicPr>
        <xdr:cNvPr id="4359" name="Picture 4358" descr="http://www.esourcecanada.com/images/spacer.gif">
          <a:extLst>
            <a:ext uri="{FF2B5EF4-FFF2-40B4-BE49-F238E27FC236}">
              <a16:creationId xmlns:a16="http://schemas.microsoft.com/office/drawing/2014/main" id="{B770FDDE-D72D-438A-B094-93AD869F0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4360" name="Picture 4359" descr="http://www.esourcecanada.com/images/spacer.gif">
          <a:extLst>
            <a:ext uri="{FF2B5EF4-FFF2-40B4-BE49-F238E27FC236}">
              <a16:creationId xmlns:a16="http://schemas.microsoft.com/office/drawing/2014/main" id="{FE980C30-6EDF-4265-B801-D01EC072D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75</xdr:row>
      <xdr:rowOff>0</xdr:rowOff>
    </xdr:from>
    <xdr:ext cx="57150" cy="57150"/>
    <xdr:pic>
      <xdr:nvPicPr>
        <xdr:cNvPr id="4361" name="Picture 4360" descr="http://www.esourcecanada.com/images/spacer.gif">
          <a:extLst>
            <a:ext uri="{FF2B5EF4-FFF2-40B4-BE49-F238E27FC236}">
              <a16:creationId xmlns:a16="http://schemas.microsoft.com/office/drawing/2014/main" id="{8F3E75EC-9328-4F4A-9140-65909A2999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4362" name="Picture 4361" descr="http://www.esourcecanada.com/images/spacer.gif">
          <a:extLst>
            <a:ext uri="{FF2B5EF4-FFF2-40B4-BE49-F238E27FC236}">
              <a16:creationId xmlns:a16="http://schemas.microsoft.com/office/drawing/2014/main" id="{C4741B27-0B55-4A87-91B0-2C8A91AA19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125</xdr:row>
      <xdr:rowOff>0</xdr:rowOff>
    </xdr:from>
    <xdr:ext cx="57150" cy="57150"/>
    <xdr:pic>
      <xdr:nvPicPr>
        <xdr:cNvPr id="4363" name="Picture 4362" descr="http://www.esourcecanada.com/images/spacer.gif">
          <a:extLst>
            <a:ext uri="{FF2B5EF4-FFF2-40B4-BE49-F238E27FC236}">
              <a16:creationId xmlns:a16="http://schemas.microsoft.com/office/drawing/2014/main" id="{829524BD-71B4-4CD0-8ED8-ED6199CD8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125</xdr:row>
      <xdr:rowOff>0</xdr:rowOff>
    </xdr:from>
    <xdr:ext cx="57150" cy="57150"/>
    <xdr:pic>
      <xdr:nvPicPr>
        <xdr:cNvPr id="4364" name="Picture 4363" descr="http://www.esourcecanada.com/images/spacer.gif">
          <a:extLst>
            <a:ext uri="{FF2B5EF4-FFF2-40B4-BE49-F238E27FC236}">
              <a16:creationId xmlns:a16="http://schemas.microsoft.com/office/drawing/2014/main" id="{68D23915-0EF3-47D2-B97D-5210118F8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4365" name="Picture 4364" descr="http://www.esourcecanada.com/images/spacer.gif">
          <a:extLst>
            <a:ext uri="{FF2B5EF4-FFF2-40B4-BE49-F238E27FC236}">
              <a16:creationId xmlns:a16="http://schemas.microsoft.com/office/drawing/2014/main" id="{36B29FE3-13E0-4A45-B529-9A5C623BA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125</xdr:row>
      <xdr:rowOff>0</xdr:rowOff>
    </xdr:from>
    <xdr:ext cx="57150" cy="57150"/>
    <xdr:pic>
      <xdr:nvPicPr>
        <xdr:cNvPr id="4366" name="Picture 4365" descr="http://www.esourcecanada.com/images/spacer.gif">
          <a:extLst>
            <a:ext uri="{FF2B5EF4-FFF2-40B4-BE49-F238E27FC236}">
              <a16:creationId xmlns:a16="http://schemas.microsoft.com/office/drawing/2014/main" id="{19882A40-1120-4FB8-AD26-12A1CC4D42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4367" name="Picture 4366" descr="http://www.esourcecanada.com/images/spacer.gif">
          <a:extLst>
            <a:ext uri="{FF2B5EF4-FFF2-40B4-BE49-F238E27FC236}">
              <a16:creationId xmlns:a16="http://schemas.microsoft.com/office/drawing/2014/main" id="{D6B99EE3-3D40-4DCD-8E27-031822D79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69215" cy="69215"/>
    <xdr:pic>
      <xdr:nvPicPr>
        <xdr:cNvPr id="4368" name="Picture 4367" descr="http://www.esourcecanada.com/images/spacer.gif">
          <a:extLst>
            <a:ext uri="{FF2B5EF4-FFF2-40B4-BE49-F238E27FC236}">
              <a16:creationId xmlns:a16="http://schemas.microsoft.com/office/drawing/2014/main" id="{9A5F78FF-E356-40EE-AF2B-F8A677FB73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69" name="Picture 4368" descr="http://www.esourcecanada.com/images/spacer.gif">
          <a:extLst>
            <a:ext uri="{FF2B5EF4-FFF2-40B4-BE49-F238E27FC236}">
              <a16:creationId xmlns:a16="http://schemas.microsoft.com/office/drawing/2014/main" id="{B17F372A-B157-4CEE-8EDA-DA1D30282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69215" cy="69215"/>
    <xdr:pic>
      <xdr:nvPicPr>
        <xdr:cNvPr id="4370" name="Picture 4369" descr="http://www.esourcecanada.com/images/spacer.gif">
          <a:extLst>
            <a:ext uri="{FF2B5EF4-FFF2-40B4-BE49-F238E27FC236}">
              <a16:creationId xmlns:a16="http://schemas.microsoft.com/office/drawing/2014/main" id="{3B894675-CDDF-436A-B998-A8098BAE4B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1" name="Picture 4370" descr="http://www.esourcecanada.com/images/spacer.gif">
          <a:extLst>
            <a:ext uri="{FF2B5EF4-FFF2-40B4-BE49-F238E27FC236}">
              <a16:creationId xmlns:a16="http://schemas.microsoft.com/office/drawing/2014/main" id="{166F7199-55E3-4662-BD36-AAB2655B9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2" name="Picture 4371" descr="http://www.esourcecanada.com/images/spacer.gif">
          <a:extLst>
            <a:ext uri="{FF2B5EF4-FFF2-40B4-BE49-F238E27FC236}">
              <a16:creationId xmlns:a16="http://schemas.microsoft.com/office/drawing/2014/main" id="{4D7DA34B-8B3D-4C85-AB71-0BD9D0629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3" name="Picture 4372" descr="http://www.esourcecanada.com/images/spacer.gif">
          <a:extLst>
            <a:ext uri="{FF2B5EF4-FFF2-40B4-BE49-F238E27FC236}">
              <a16:creationId xmlns:a16="http://schemas.microsoft.com/office/drawing/2014/main" id="{43779D2C-17F8-4BFE-B060-7B68ED0CC6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4" name="Picture 4373" descr="http://www.esourcecanada.com/images/spacer.gif">
          <a:extLst>
            <a:ext uri="{FF2B5EF4-FFF2-40B4-BE49-F238E27FC236}">
              <a16:creationId xmlns:a16="http://schemas.microsoft.com/office/drawing/2014/main" id="{0E5361E5-173A-49CC-929A-7800D82B1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5" name="Picture 4374" descr="http://www.esourcecanada.com/images/spacer.gif">
          <a:extLst>
            <a:ext uri="{FF2B5EF4-FFF2-40B4-BE49-F238E27FC236}">
              <a16:creationId xmlns:a16="http://schemas.microsoft.com/office/drawing/2014/main" id="{A5C386A2-2810-437B-9716-AC12C54F98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6" name="Picture 4375" descr="http://www.esourcecanada.com/images/spacer.gif">
          <a:extLst>
            <a:ext uri="{FF2B5EF4-FFF2-40B4-BE49-F238E27FC236}">
              <a16:creationId xmlns:a16="http://schemas.microsoft.com/office/drawing/2014/main" id="{0A9EF834-24B3-479C-8B35-561493DEE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7" name="Picture 4376" descr="http://www.esourcecanada.com/images/spacer.gif">
          <a:extLst>
            <a:ext uri="{FF2B5EF4-FFF2-40B4-BE49-F238E27FC236}">
              <a16:creationId xmlns:a16="http://schemas.microsoft.com/office/drawing/2014/main" id="{CE954CA0-C955-4F47-8063-09E2FC13C7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8" name="Picture 4377" descr="http://www.esourcecanada.com/images/spacer.gif">
          <a:extLst>
            <a:ext uri="{FF2B5EF4-FFF2-40B4-BE49-F238E27FC236}">
              <a16:creationId xmlns:a16="http://schemas.microsoft.com/office/drawing/2014/main" id="{65B282F1-19BA-448C-90D2-17870CABAE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9" name="Picture 4378" descr="http://www.esourcecanada.com/images/spacer.gif">
          <a:extLst>
            <a:ext uri="{FF2B5EF4-FFF2-40B4-BE49-F238E27FC236}">
              <a16:creationId xmlns:a16="http://schemas.microsoft.com/office/drawing/2014/main" id="{AC8325C8-3C3C-4AD0-889E-F9AA56041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0" name="Picture 4379" descr="http://www.esourcecanada.com/images/spacer.gif">
          <a:extLst>
            <a:ext uri="{FF2B5EF4-FFF2-40B4-BE49-F238E27FC236}">
              <a16:creationId xmlns:a16="http://schemas.microsoft.com/office/drawing/2014/main" id="{0861E55D-0902-4856-8AF9-AE8248C69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1" name="Picture 4380" descr="http://www.esourcecanada.com/images/spacer.gif">
          <a:extLst>
            <a:ext uri="{FF2B5EF4-FFF2-40B4-BE49-F238E27FC236}">
              <a16:creationId xmlns:a16="http://schemas.microsoft.com/office/drawing/2014/main" id="{E45C500C-9D4A-4D0B-A6F6-BBD2430207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2" name="Picture 4381" descr="http://www.esourcecanada.com/images/spacer.gif">
          <a:extLst>
            <a:ext uri="{FF2B5EF4-FFF2-40B4-BE49-F238E27FC236}">
              <a16:creationId xmlns:a16="http://schemas.microsoft.com/office/drawing/2014/main" id="{92A59A2B-4A41-483B-9019-145AF40A1D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3" name="Picture 4382" descr="http://www.esourcecanada.com/images/spacer.gif">
          <a:extLst>
            <a:ext uri="{FF2B5EF4-FFF2-40B4-BE49-F238E27FC236}">
              <a16:creationId xmlns:a16="http://schemas.microsoft.com/office/drawing/2014/main" id="{6148E032-FD40-44EC-8ECD-E4A794DB4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4" name="Picture 4383" descr="http://www.esourcecanada.com/images/spacer.gif">
          <a:extLst>
            <a:ext uri="{FF2B5EF4-FFF2-40B4-BE49-F238E27FC236}">
              <a16:creationId xmlns:a16="http://schemas.microsoft.com/office/drawing/2014/main" id="{C154DAB0-E1ED-4DE6-9FC6-9032ADC294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5" name="Picture 4384" descr="http://www.esourcecanada.com/images/spacer.gif">
          <a:extLst>
            <a:ext uri="{FF2B5EF4-FFF2-40B4-BE49-F238E27FC236}">
              <a16:creationId xmlns:a16="http://schemas.microsoft.com/office/drawing/2014/main" id="{6B30A732-9EFE-47A7-958A-F64A3B5BCB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6" name="Picture 4385" descr="http://www.esourcecanada.com/images/spacer.gif">
          <a:extLst>
            <a:ext uri="{FF2B5EF4-FFF2-40B4-BE49-F238E27FC236}">
              <a16:creationId xmlns:a16="http://schemas.microsoft.com/office/drawing/2014/main" id="{9BED8345-516F-421D-9A8F-33D4034C9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7" name="Picture 4386" descr="http://www.esourcecanada.com/images/spacer.gif">
          <a:extLst>
            <a:ext uri="{FF2B5EF4-FFF2-40B4-BE49-F238E27FC236}">
              <a16:creationId xmlns:a16="http://schemas.microsoft.com/office/drawing/2014/main" id="{D14C3DD3-DA97-4E68-94EC-8BF0B56BC2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8" name="Picture 4387" descr="http://www.esourcecanada.com/images/spacer.gif">
          <a:extLst>
            <a:ext uri="{FF2B5EF4-FFF2-40B4-BE49-F238E27FC236}">
              <a16:creationId xmlns:a16="http://schemas.microsoft.com/office/drawing/2014/main" id="{AA2FF9A3-22A5-4C54-897F-B563F8AA7D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9" name="Picture 4388" descr="http://www.esourcecanada.com/images/spacer.gif">
          <a:extLst>
            <a:ext uri="{FF2B5EF4-FFF2-40B4-BE49-F238E27FC236}">
              <a16:creationId xmlns:a16="http://schemas.microsoft.com/office/drawing/2014/main" id="{7994B639-4D7D-45F3-8F6C-E20FB6F67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0" name="Picture 4389" descr="http://www.esourcecanada.com/images/spacer.gif">
          <a:extLst>
            <a:ext uri="{FF2B5EF4-FFF2-40B4-BE49-F238E27FC236}">
              <a16:creationId xmlns:a16="http://schemas.microsoft.com/office/drawing/2014/main" id="{8EA95581-A593-40E7-8EDE-EBE6BD3598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1" name="Picture 4390" descr="http://www.esourcecanada.com/images/spacer.gif">
          <a:extLst>
            <a:ext uri="{FF2B5EF4-FFF2-40B4-BE49-F238E27FC236}">
              <a16:creationId xmlns:a16="http://schemas.microsoft.com/office/drawing/2014/main" id="{3E4F3381-D3B0-48D1-975E-05F30477B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2" name="Picture 4391" descr="http://www.esourcecanada.com/images/spacer.gif">
          <a:extLst>
            <a:ext uri="{FF2B5EF4-FFF2-40B4-BE49-F238E27FC236}">
              <a16:creationId xmlns:a16="http://schemas.microsoft.com/office/drawing/2014/main" id="{DA82018F-3DE0-4A10-8290-6E77A1685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3" name="Picture 4392" descr="http://www.esourcecanada.com/images/spacer.gif">
          <a:extLst>
            <a:ext uri="{FF2B5EF4-FFF2-40B4-BE49-F238E27FC236}">
              <a16:creationId xmlns:a16="http://schemas.microsoft.com/office/drawing/2014/main" id="{7E17ACB2-336D-472F-8887-FF1C3308F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4" name="Picture 4393" descr="http://www.esourcecanada.com/images/spacer.gif">
          <a:extLst>
            <a:ext uri="{FF2B5EF4-FFF2-40B4-BE49-F238E27FC236}">
              <a16:creationId xmlns:a16="http://schemas.microsoft.com/office/drawing/2014/main" id="{E4DBDE3F-6643-4F5D-95ED-7B7BAFFBD7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5" name="Picture 4394" descr="http://www.esourcecanada.com/images/spacer.gif">
          <a:extLst>
            <a:ext uri="{FF2B5EF4-FFF2-40B4-BE49-F238E27FC236}">
              <a16:creationId xmlns:a16="http://schemas.microsoft.com/office/drawing/2014/main" id="{7B570498-5ED2-49B4-A972-C845555D69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6" name="Picture 4395" descr="http://www.esourcecanada.com/images/spacer.gif">
          <a:extLst>
            <a:ext uri="{FF2B5EF4-FFF2-40B4-BE49-F238E27FC236}">
              <a16:creationId xmlns:a16="http://schemas.microsoft.com/office/drawing/2014/main" id="{8F3134C7-4E60-4300-AF4A-FA360872AC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7" name="Picture 4396" descr="http://www.esourcecanada.com/images/spacer.gif">
          <a:extLst>
            <a:ext uri="{FF2B5EF4-FFF2-40B4-BE49-F238E27FC236}">
              <a16:creationId xmlns:a16="http://schemas.microsoft.com/office/drawing/2014/main" id="{80EE37A2-B0AB-4E8F-BB56-A7724FF368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8" name="Picture 4397" descr="http://www.esourcecanada.com/images/spacer.gif">
          <a:extLst>
            <a:ext uri="{FF2B5EF4-FFF2-40B4-BE49-F238E27FC236}">
              <a16:creationId xmlns:a16="http://schemas.microsoft.com/office/drawing/2014/main" id="{767CF771-B5CD-48CB-BF85-CBA427E770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9" name="Picture 4398" descr="http://www.esourcecanada.com/images/spacer.gif">
          <a:extLst>
            <a:ext uri="{FF2B5EF4-FFF2-40B4-BE49-F238E27FC236}">
              <a16:creationId xmlns:a16="http://schemas.microsoft.com/office/drawing/2014/main" id="{C7ACB1E4-D5A9-42AE-BFD6-FF9D6A0F21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0" name="Picture 4399" descr="http://www.esourcecanada.com/images/spacer.gif">
          <a:extLst>
            <a:ext uri="{FF2B5EF4-FFF2-40B4-BE49-F238E27FC236}">
              <a16:creationId xmlns:a16="http://schemas.microsoft.com/office/drawing/2014/main" id="{223E3AA6-E8E9-403C-B1C6-3202347337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1" name="Picture 4400" descr="http://www.esourcecanada.com/images/spacer.gif">
          <a:extLst>
            <a:ext uri="{FF2B5EF4-FFF2-40B4-BE49-F238E27FC236}">
              <a16:creationId xmlns:a16="http://schemas.microsoft.com/office/drawing/2014/main" id="{5DB53229-F52D-45A6-8C9A-2092E60BD4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2" name="Picture 4401" descr="http://www.esourcecanada.com/images/spacer.gif">
          <a:extLst>
            <a:ext uri="{FF2B5EF4-FFF2-40B4-BE49-F238E27FC236}">
              <a16:creationId xmlns:a16="http://schemas.microsoft.com/office/drawing/2014/main" id="{1EB621F7-AAC6-4881-8931-24CD59D2F0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3" name="Picture 4402" descr="http://www.esourcecanada.com/images/spacer.gif">
          <a:extLst>
            <a:ext uri="{FF2B5EF4-FFF2-40B4-BE49-F238E27FC236}">
              <a16:creationId xmlns:a16="http://schemas.microsoft.com/office/drawing/2014/main" id="{FE7A8B18-040B-4038-A9A8-85C0D025A4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4" name="Picture 4403" descr="http://www.esourcecanada.com/images/spacer.gif">
          <a:extLst>
            <a:ext uri="{FF2B5EF4-FFF2-40B4-BE49-F238E27FC236}">
              <a16:creationId xmlns:a16="http://schemas.microsoft.com/office/drawing/2014/main" id="{D641B3D8-9E0B-404B-BCDA-96B8A6F74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5" name="Picture 4404" descr="http://www.esourcecanada.com/images/spacer.gif">
          <a:extLst>
            <a:ext uri="{FF2B5EF4-FFF2-40B4-BE49-F238E27FC236}">
              <a16:creationId xmlns:a16="http://schemas.microsoft.com/office/drawing/2014/main" id="{B72F290E-CFD7-4F5A-A823-6E61876238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6" name="Picture 4405" descr="http://www.esourcecanada.com/images/spacer.gif">
          <a:extLst>
            <a:ext uri="{FF2B5EF4-FFF2-40B4-BE49-F238E27FC236}">
              <a16:creationId xmlns:a16="http://schemas.microsoft.com/office/drawing/2014/main" id="{4E97A9A0-B266-45F9-8498-F7C8424071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7" name="Picture 4406" descr="http://www.esourcecanada.com/images/spacer.gif">
          <a:extLst>
            <a:ext uri="{FF2B5EF4-FFF2-40B4-BE49-F238E27FC236}">
              <a16:creationId xmlns:a16="http://schemas.microsoft.com/office/drawing/2014/main" id="{4B46C971-8330-44CA-B140-D3E0C534D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8" name="Picture 4407" descr="http://www.esourcecanada.com/images/spacer.gif">
          <a:extLst>
            <a:ext uri="{FF2B5EF4-FFF2-40B4-BE49-F238E27FC236}">
              <a16:creationId xmlns:a16="http://schemas.microsoft.com/office/drawing/2014/main" id="{F9A0A4EB-EA0B-4382-A7A4-402A132FF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9" name="Picture 4408" descr="http://www.esourcecanada.com/images/spacer.gif">
          <a:extLst>
            <a:ext uri="{FF2B5EF4-FFF2-40B4-BE49-F238E27FC236}">
              <a16:creationId xmlns:a16="http://schemas.microsoft.com/office/drawing/2014/main" id="{3D567FEE-BD9C-48FE-86EA-4026A2E603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10" name="Picture 4409" descr="http://www.esourcecanada.com/images/spacer.gif">
          <a:extLst>
            <a:ext uri="{FF2B5EF4-FFF2-40B4-BE49-F238E27FC236}">
              <a16:creationId xmlns:a16="http://schemas.microsoft.com/office/drawing/2014/main" id="{ED8C7145-95B0-41F3-931C-FEE7911CFD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11" name="Picture 4410" descr="http://www.esourcecanada.com/images/spacer.gif">
          <a:extLst>
            <a:ext uri="{FF2B5EF4-FFF2-40B4-BE49-F238E27FC236}">
              <a16:creationId xmlns:a16="http://schemas.microsoft.com/office/drawing/2014/main" id="{8A8F1DAE-B24F-4E05-A3AF-DF04876856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4412" name="Picture 4411" descr="http://www.esourcecanada.com/images/spacer.gif">
          <a:extLst>
            <a:ext uri="{FF2B5EF4-FFF2-40B4-BE49-F238E27FC236}">
              <a16:creationId xmlns:a16="http://schemas.microsoft.com/office/drawing/2014/main" id="{81CD6F61-1677-4EB5-AC84-77A53907C5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4413" name="Picture 4412" descr="http://www.esourcecanada.com/images/spacer.gif">
          <a:extLst>
            <a:ext uri="{FF2B5EF4-FFF2-40B4-BE49-F238E27FC236}">
              <a16:creationId xmlns:a16="http://schemas.microsoft.com/office/drawing/2014/main" id="{2CDCCF70-B4DB-4CEA-A782-529F9CF620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4414" name="Picture 4413" descr="http://www.esourcecanada.com/images/spacer.gif">
          <a:extLst>
            <a:ext uri="{FF2B5EF4-FFF2-40B4-BE49-F238E27FC236}">
              <a16:creationId xmlns:a16="http://schemas.microsoft.com/office/drawing/2014/main" id="{371F2CD1-5669-4CC4-A072-FE91B667D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4415" name="Picture 4414" descr="http://www.esourcecanada.com/images/spacer.gif">
          <a:extLst>
            <a:ext uri="{FF2B5EF4-FFF2-40B4-BE49-F238E27FC236}">
              <a16:creationId xmlns:a16="http://schemas.microsoft.com/office/drawing/2014/main" id="{B06E7142-9F80-4358-BA4A-C1A08091C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4416" name="Picture 4415" descr="http://www.esourcecanada.com/images/spacer.gif">
          <a:extLst>
            <a:ext uri="{FF2B5EF4-FFF2-40B4-BE49-F238E27FC236}">
              <a16:creationId xmlns:a16="http://schemas.microsoft.com/office/drawing/2014/main" id="{D3493085-C4BB-4DE6-AED3-A4EB5BB98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4417" name="Picture 4416" descr="http://www.esourcecanada.com/images/spacer.gif">
          <a:extLst>
            <a:ext uri="{FF2B5EF4-FFF2-40B4-BE49-F238E27FC236}">
              <a16:creationId xmlns:a16="http://schemas.microsoft.com/office/drawing/2014/main" id="{4E49A5ED-FF34-4C3C-B209-A2FE490A69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4418" name="Picture 4417" descr="http://www.esourcecanada.com/images/spacer.gif">
          <a:extLst>
            <a:ext uri="{FF2B5EF4-FFF2-40B4-BE49-F238E27FC236}">
              <a16:creationId xmlns:a16="http://schemas.microsoft.com/office/drawing/2014/main" id="{E82EF03D-51BF-4512-874F-D19F0A9299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153</xdr:row>
      <xdr:rowOff>0</xdr:rowOff>
    </xdr:from>
    <xdr:ext cx="57150" cy="57150"/>
    <xdr:pic>
      <xdr:nvPicPr>
        <xdr:cNvPr id="4419" name="Picture 4418" descr="http://www.esourcecanada.com/images/spacer.gif">
          <a:extLst>
            <a:ext uri="{FF2B5EF4-FFF2-40B4-BE49-F238E27FC236}">
              <a16:creationId xmlns:a16="http://schemas.microsoft.com/office/drawing/2014/main" id="{B21ADAC3-47F5-4A4D-A7CA-ACC02573F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4420" name="Picture 4419" descr="http://www.esourcecanada.com/images/spacer.gif">
          <a:extLst>
            <a:ext uri="{FF2B5EF4-FFF2-40B4-BE49-F238E27FC236}">
              <a16:creationId xmlns:a16="http://schemas.microsoft.com/office/drawing/2014/main" id="{E3772BE5-C295-4513-95FD-0BB2E79B44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153</xdr:row>
      <xdr:rowOff>0</xdr:rowOff>
    </xdr:from>
    <xdr:ext cx="57150" cy="57150"/>
    <xdr:pic>
      <xdr:nvPicPr>
        <xdr:cNvPr id="4421" name="Picture 4420" descr="http://www.esourcecanada.com/images/spacer.gif">
          <a:extLst>
            <a:ext uri="{FF2B5EF4-FFF2-40B4-BE49-F238E27FC236}">
              <a16:creationId xmlns:a16="http://schemas.microsoft.com/office/drawing/2014/main" id="{959DC4AE-15A3-49E4-9F7B-609305855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2" name="Picture 4421" descr="http://www.esourcecanada.com/images/spacer.gif">
          <a:extLst>
            <a:ext uri="{FF2B5EF4-FFF2-40B4-BE49-F238E27FC236}">
              <a16:creationId xmlns:a16="http://schemas.microsoft.com/office/drawing/2014/main" id="{EAA72A9F-A077-404F-B631-A625BCDC3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3" name="Picture 4422" descr="http://www.esourcecanada.com/images/spacer.gif">
          <a:extLst>
            <a:ext uri="{FF2B5EF4-FFF2-40B4-BE49-F238E27FC236}">
              <a16:creationId xmlns:a16="http://schemas.microsoft.com/office/drawing/2014/main" id="{538AB592-84B4-4A94-9D71-9560C9FC5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4" name="Picture 4423" descr="http://www.esourcecanada.com/images/spacer.gif">
          <a:extLst>
            <a:ext uri="{FF2B5EF4-FFF2-40B4-BE49-F238E27FC236}">
              <a16:creationId xmlns:a16="http://schemas.microsoft.com/office/drawing/2014/main" id="{4E426CF2-11BA-4FA8-AC27-85E8C42CE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5" name="Picture 4424" descr="http://www.esourcecanada.com/images/spacer.gif">
          <a:extLst>
            <a:ext uri="{FF2B5EF4-FFF2-40B4-BE49-F238E27FC236}">
              <a16:creationId xmlns:a16="http://schemas.microsoft.com/office/drawing/2014/main" id="{1A689896-C4E6-4BDF-9140-5B46374174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6" name="Picture 4425" descr="http://www.esourcecanada.com/images/spacer.gif">
          <a:extLst>
            <a:ext uri="{FF2B5EF4-FFF2-40B4-BE49-F238E27FC236}">
              <a16:creationId xmlns:a16="http://schemas.microsoft.com/office/drawing/2014/main" id="{52D1425B-EE77-432C-A78A-13E330848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7" name="Picture 4426" descr="http://www.esourcecanada.com/images/spacer.gif">
          <a:extLst>
            <a:ext uri="{FF2B5EF4-FFF2-40B4-BE49-F238E27FC236}">
              <a16:creationId xmlns:a16="http://schemas.microsoft.com/office/drawing/2014/main" id="{2F9AA1EF-0D64-4299-BF27-9554B7802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8" name="Picture 4427" descr="http://www.esourcecanada.com/images/spacer.gif">
          <a:extLst>
            <a:ext uri="{FF2B5EF4-FFF2-40B4-BE49-F238E27FC236}">
              <a16:creationId xmlns:a16="http://schemas.microsoft.com/office/drawing/2014/main" id="{3DEA9FDE-E88A-4154-A9C5-6AFE8DC760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9" name="Picture 4428" descr="http://www.esourcecanada.com/images/spacer.gif">
          <a:extLst>
            <a:ext uri="{FF2B5EF4-FFF2-40B4-BE49-F238E27FC236}">
              <a16:creationId xmlns:a16="http://schemas.microsoft.com/office/drawing/2014/main" id="{CA38CD7F-E474-4F76-AC32-72A2E16824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0" name="Picture 4429" descr="http://www.esourcecanada.com/images/spacer.gif">
          <a:extLst>
            <a:ext uri="{FF2B5EF4-FFF2-40B4-BE49-F238E27FC236}">
              <a16:creationId xmlns:a16="http://schemas.microsoft.com/office/drawing/2014/main" id="{6EA0CD55-D175-4CC1-B24F-05D2D8585F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338</xdr:row>
      <xdr:rowOff>296333</xdr:rowOff>
    </xdr:from>
    <xdr:ext cx="57150" cy="57150"/>
    <xdr:pic>
      <xdr:nvPicPr>
        <xdr:cNvPr id="4431" name="Picture 4430" descr="http://www.esourcecanada.com/images/spacer.gif">
          <a:extLst>
            <a:ext uri="{FF2B5EF4-FFF2-40B4-BE49-F238E27FC236}">
              <a16:creationId xmlns:a16="http://schemas.microsoft.com/office/drawing/2014/main" id="{FE21F36B-A4FD-4A2E-BC1A-820652D4C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2" name="Picture 4431" descr="http://www.esourcecanada.com/images/spacer.gif">
          <a:extLst>
            <a:ext uri="{FF2B5EF4-FFF2-40B4-BE49-F238E27FC236}">
              <a16:creationId xmlns:a16="http://schemas.microsoft.com/office/drawing/2014/main" id="{6D32059A-1BCA-4F10-A3F9-09D9EB899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3" name="Picture 4432" descr="http://www.esourcecanada.com/images/spacer.gif">
          <a:extLst>
            <a:ext uri="{FF2B5EF4-FFF2-40B4-BE49-F238E27FC236}">
              <a16:creationId xmlns:a16="http://schemas.microsoft.com/office/drawing/2014/main" id="{DC5C09DB-A7D7-490C-8254-ED8A7855F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4" name="Picture 4433" descr="http://www.esourcecanada.com/images/spacer.gif">
          <a:extLst>
            <a:ext uri="{FF2B5EF4-FFF2-40B4-BE49-F238E27FC236}">
              <a16:creationId xmlns:a16="http://schemas.microsoft.com/office/drawing/2014/main" id="{BCF78B51-360B-4E15-ABE7-CCB91D520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5" name="Picture 4434" descr="http://www.esourcecanada.com/images/spacer.gif">
          <a:extLst>
            <a:ext uri="{FF2B5EF4-FFF2-40B4-BE49-F238E27FC236}">
              <a16:creationId xmlns:a16="http://schemas.microsoft.com/office/drawing/2014/main" id="{E4B2A9DE-0059-4275-B265-B94512C8E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6" name="Picture 4435" descr="http://www.esourcecanada.com/images/spacer.gif">
          <a:extLst>
            <a:ext uri="{FF2B5EF4-FFF2-40B4-BE49-F238E27FC236}">
              <a16:creationId xmlns:a16="http://schemas.microsoft.com/office/drawing/2014/main" id="{182FFE98-7369-40F0-A767-5BCDD6CB90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7" name="Picture 4436" descr="http://www.esourcecanada.com/images/spacer.gif">
          <a:extLst>
            <a:ext uri="{FF2B5EF4-FFF2-40B4-BE49-F238E27FC236}">
              <a16:creationId xmlns:a16="http://schemas.microsoft.com/office/drawing/2014/main" id="{5259E4A0-791B-47CF-86FE-1077B68209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8" name="Picture 4437" descr="http://www.esourcecanada.com/images/spacer.gif">
          <a:extLst>
            <a:ext uri="{FF2B5EF4-FFF2-40B4-BE49-F238E27FC236}">
              <a16:creationId xmlns:a16="http://schemas.microsoft.com/office/drawing/2014/main" id="{AA0F9E76-DAF1-4921-ABCD-A7725E7BB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9" name="Picture 4438" descr="http://www.esourcecanada.com/images/spacer.gif">
          <a:extLst>
            <a:ext uri="{FF2B5EF4-FFF2-40B4-BE49-F238E27FC236}">
              <a16:creationId xmlns:a16="http://schemas.microsoft.com/office/drawing/2014/main" id="{5442EFE8-FA78-41A2-BDBA-3E6A3A9A8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0" name="Picture 4439" descr="http://www.esourcecanada.com/images/spacer.gif">
          <a:extLst>
            <a:ext uri="{FF2B5EF4-FFF2-40B4-BE49-F238E27FC236}">
              <a16:creationId xmlns:a16="http://schemas.microsoft.com/office/drawing/2014/main" id="{C7960C04-9CD1-4A41-885E-9D4A0048B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1" name="Picture 4440" descr="http://www.esourcecanada.com/images/spacer.gif">
          <a:extLst>
            <a:ext uri="{FF2B5EF4-FFF2-40B4-BE49-F238E27FC236}">
              <a16:creationId xmlns:a16="http://schemas.microsoft.com/office/drawing/2014/main" id="{A7146A13-B047-4AB4-AC1F-9D6458095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2" name="Picture 4441" descr="http://www.esourcecanada.com/images/spacer.gif">
          <a:extLst>
            <a:ext uri="{FF2B5EF4-FFF2-40B4-BE49-F238E27FC236}">
              <a16:creationId xmlns:a16="http://schemas.microsoft.com/office/drawing/2014/main" id="{8017762B-77AF-4E2A-85B0-36EF630554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3" name="Picture 4442" descr="http://www.esourcecanada.com/images/spacer.gif">
          <a:extLst>
            <a:ext uri="{FF2B5EF4-FFF2-40B4-BE49-F238E27FC236}">
              <a16:creationId xmlns:a16="http://schemas.microsoft.com/office/drawing/2014/main" id="{65CD7479-80A1-4740-89CA-2712BFEE3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4" name="Picture 4443" descr="http://www.esourcecanada.com/images/spacer.gif">
          <a:extLst>
            <a:ext uri="{FF2B5EF4-FFF2-40B4-BE49-F238E27FC236}">
              <a16:creationId xmlns:a16="http://schemas.microsoft.com/office/drawing/2014/main" id="{1B0EAA7C-3A72-4736-BBCD-2F6F04260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5" name="Picture 4444" descr="http://www.esourcecanada.com/images/spacer.gif">
          <a:extLst>
            <a:ext uri="{FF2B5EF4-FFF2-40B4-BE49-F238E27FC236}">
              <a16:creationId xmlns:a16="http://schemas.microsoft.com/office/drawing/2014/main" id="{E90C717F-AFD7-40B7-9884-0AA5401C3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6" name="Picture 4445" descr="http://www.esourcecanada.com/images/spacer.gif">
          <a:extLst>
            <a:ext uri="{FF2B5EF4-FFF2-40B4-BE49-F238E27FC236}">
              <a16:creationId xmlns:a16="http://schemas.microsoft.com/office/drawing/2014/main" id="{067CBDE4-348A-49B6-8B09-352D72BD7A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7" name="Picture 4446" descr="http://www.esourcecanada.com/images/spacer.gif">
          <a:extLst>
            <a:ext uri="{FF2B5EF4-FFF2-40B4-BE49-F238E27FC236}">
              <a16:creationId xmlns:a16="http://schemas.microsoft.com/office/drawing/2014/main" id="{6195A5A8-4D99-4B92-8651-C9B982609B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8" name="Picture 4447" descr="http://www.esourcecanada.com/images/spacer.gif">
          <a:extLst>
            <a:ext uri="{FF2B5EF4-FFF2-40B4-BE49-F238E27FC236}">
              <a16:creationId xmlns:a16="http://schemas.microsoft.com/office/drawing/2014/main" id="{5C0B8CBC-2F94-4501-A344-66BC5B6F98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9" name="Picture 4448" descr="http://www.esourcecanada.com/images/spacer.gif">
          <a:extLst>
            <a:ext uri="{FF2B5EF4-FFF2-40B4-BE49-F238E27FC236}">
              <a16:creationId xmlns:a16="http://schemas.microsoft.com/office/drawing/2014/main" id="{7C2D893E-A771-4D81-BFFA-07BA3C717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0" name="Picture 4449" descr="http://www.esourcecanada.com/images/spacer.gif">
          <a:extLst>
            <a:ext uri="{FF2B5EF4-FFF2-40B4-BE49-F238E27FC236}">
              <a16:creationId xmlns:a16="http://schemas.microsoft.com/office/drawing/2014/main" id="{5741186D-729B-4821-86CC-F688382CC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1" name="Picture 4450" descr="http://www.esourcecanada.com/images/spacer.gif">
          <a:extLst>
            <a:ext uri="{FF2B5EF4-FFF2-40B4-BE49-F238E27FC236}">
              <a16:creationId xmlns:a16="http://schemas.microsoft.com/office/drawing/2014/main" id="{82D19C7E-3439-45C6-89E7-CA4D28A481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2" name="Picture 4451" descr="http://www.esourcecanada.com/images/spacer.gif">
          <a:extLst>
            <a:ext uri="{FF2B5EF4-FFF2-40B4-BE49-F238E27FC236}">
              <a16:creationId xmlns:a16="http://schemas.microsoft.com/office/drawing/2014/main" id="{3263DD13-74D9-4C0C-B11F-66098D054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3" name="Picture 4452" descr="http://www.esourcecanada.com/images/spacer.gif">
          <a:extLst>
            <a:ext uri="{FF2B5EF4-FFF2-40B4-BE49-F238E27FC236}">
              <a16:creationId xmlns:a16="http://schemas.microsoft.com/office/drawing/2014/main" id="{C48B93D1-3D9D-4DEE-96C6-223F1BA80F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4" name="Picture 4453" descr="http://www.esourcecanada.com/images/spacer.gif">
          <a:extLst>
            <a:ext uri="{FF2B5EF4-FFF2-40B4-BE49-F238E27FC236}">
              <a16:creationId xmlns:a16="http://schemas.microsoft.com/office/drawing/2014/main" id="{F68563FF-20DD-422B-A306-A48ECA62B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5" name="Picture 4454" descr="http://www.esourcecanada.com/images/spacer.gif">
          <a:extLst>
            <a:ext uri="{FF2B5EF4-FFF2-40B4-BE49-F238E27FC236}">
              <a16:creationId xmlns:a16="http://schemas.microsoft.com/office/drawing/2014/main" id="{2BB19F28-64A6-4901-9B0D-C21B038A4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6" name="Picture 4455" descr="http://www.esourcecanada.com/images/spacer.gif">
          <a:extLst>
            <a:ext uri="{FF2B5EF4-FFF2-40B4-BE49-F238E27FC236}">
              <a16:creationId xmlns:a16="http://schemas.microsoft.com/office/drawing/2014/main" id="{FF309FBE-A08E-419C-BE19-A63842F565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7" name="Picture 4456" descr="http://www.esourcecanada.com/images/spacer.gif">
          <a:extLst>
            <a:ext uri="{FF2B5EF4-FFF2-40B4-BE49-F238E27FC236}">
              <a16:creationId xmlns:a16="http://schemas.microsoft.com/office/drawing/2014/main" id="{8AD9186A-DA75-4D16-B7D0-3369155160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8" name="Picture 4457" descr="http://www.esourcecanada.com/images/spacer.gif">
          <a:extLst>
            <a:ext uri="{FF2B5EF4-FFF2-40B4-BE49-F238E27FC236}">
              <a16:creationId xmlns:a16="http://schemas.microsoft.com/office/drawing/2014/main" id="{6D99D731-0274-4E75-9118-FDFFF41B5B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9" name="Picture 4458" descr="http://www.esourcecanada.com/images/spacer.gif">
          <a:extLst>
            <a:ext uri="{FF2B5EF4-FFF2-40B4-BE49-F238E27FC236}">
              <a16:creationId xmlns:a16="http://schemas.microsoft.com/office/drawing/2014/main" id="{1FFD42C3-651E-4EDD-B0F1-2B166CB3EE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60" name="Picture 4459" descr="http://www.esourcecanada.com/images/spacer.gif">
          <a:extLst>
            <a:ext uri="{FF2B5EF4-FFF2-40B4-BE49-F238E27FC236}">
              <a16:creationId xmlns:a16="http://schemas.microsoft.com/office/drawing/2014/main" id="{439CFE7A-A718-4D01-AE2B-470DE8B41C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61" name="Picture 4460" descr="http://www.esourcecanada.com/images/spacer.gif">
          <a:extLst>
            <a:ext uri="{FF2B5EF4-FFF2-40B4-BE49-F238E27FC236}">
              <a16:creationId xmlns:a16="http://schemas.microsoft.com/office/drawing/2014/main" id="{88E95F68-818F-45B9-8D21-A96E8174BD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62" name="Picture 4461" descr="http://www.esourcecanada.com/images/spacer.gif">
          <a:extLst>
            <a:ext uri="{FF2B5EF4-FFF2-40B4-BE49-F238E27FC236}">
              <a16:creationId xmlns:a16="http://schemas.microsoft.com/office/drawing/2014/main" id="{207C04F6-62A1-4312-8EE2-15ED2BCDE8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63" name="Picture 4462" descr="http://www.esourcecanada.com/images/spacer.gif">
          <a:extLst>
            <a:ext uri="{FF2B5EF4-FFF2-40B4-BE49-F238E27FC236}">
              <a16:creationId xmlns:a16="http://schemas.microsoft.com/office/drawing/2014/main" id="{F37666D9-075D-43C2-8FFF-295CCFEEB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64" name="Picture 4463" descr="http://www.esourcecanada.com/images/spacer.gif">
          <a:extLst>
            <a:ext uri="{FF2B5EF4-FFF2-40B4-BE49-F238E27FC236}">
              <a16:creationId xmlns:a16="http://schemas.microsoft.com/office/drawing/2014/main" id="{FAD4DF46-8ED6-4D2A-92F9-47AF558E1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4465" name="Picture 4464" descr="http://www.esourcecanada.com/images/spacer.gif">
          <a:extLst>
            <a:ext uri="{FF2B5EF4-FFF2-40B4-BE49-F238E27FC236}">
              <a16:creationId xmlns:a16="http://schemas.microsoft.com/office/drawing/2014/main" id="{FE0533C5-7DA0-4CAC-8495-001B3A2A8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4466" name="Picture 4465" descr="http://www.esourcecanada.com/images/spacer.gif">
          <a:extLst>
            <a:ext uri="{FF2B5EF4-FFF2-40B4-BE49-F238E27FC236}">
              <a16:creationId xmlns:a16="http://schemas.microsoft.com/office/drawing/2014/main" id="{F4EF967E-BB98-4951-9BAF-7042C12BB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4467" name="Picture 4466" descr="http://www.esourcecanada.com/images/spacer.gif">
          <a:extLst>
            <a:ext uri="{FF2B5EF4-FFF2-40B4-BE49-F238E27FC236}">
              <a16:creationId xmlns:a16="http://schemas.microsoft.com/office/drawing/2014/main" id="{7E352F0B-A66B-408B-9C25-475413379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4468" name="Picture 4467" descr="http://www.esourcecanada.com/images/spacer.gif">
          <a:extLst>
            <a:ext uri="{FF2B5EF4-FFF2-40B4-BE49-F238E27FC236}">
              <a16:creationId xmlns:a16="http://schemas.microsoft.com/office/drawing/2014/main" id="{21903B75-3A14-4849-A56A-05C5C4504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4469" name="Picture 4468" descr="http://www.esourcecanada.com/images/spacer.gif">
          <a:extLst>
            <a:ext uri="{FF2B5EF4-FFF2-40B4-BE49-F238E27FC236}">
              <a16:creationId xmlns:a16="http://schemas.microsoft.com/office/drawing/2014/main" id="{6D9C35BF-2781-437F-8CA9-0C766AF488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4470" name="Picture 4469" descr="http://www.esourcecanada.com/images/spacer.gif">
          <a:extLst>
            <a:ext uri="{FF2B5EF4-FFF2-40B4-BE49-F238E27FC236}">
              <a16:creationId xmlns:a16="http://schemas.microsoft.com/office/drawing/2014/main" id="{E01F48BE-973C-4C8C-B8A7-45E6DAA00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4471" name="Picture 4470" descr="http://www.esourcecanada.com/images/spacer.gif">
          <a:extLst>
            <a:ext uri="{FF2B5EF4-FFF2-40B4-BE49-F238E27FC236}">
              <a16:creationId xmlns:a16="http://schemas.microsoft.com/office/drawing/2014/main" id="{D951FB1E-7ED6-4187-A7D3-FF15D98B5D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4472" name="Picture 4471" descr="http://www.esourcecanada.com/images/spacer.gif">
          <a:extLst>
            <a:ext uri="{FF2B5EF4-FFF2-40B4-BE49-F238E27FC236}">
              <a16:creationId xmlns:a16="http://schemas.microsoft.com/office/drawing/2014/main" id="{7C003AB8-30ED-4971-97FB-BC8F8FF0C1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4473" name="Picture 4472" descr="http://www.esourcecanada.com/images/spacer.gif">
          <a:extLst>
            <a:ext uri="{FF2B5EF4-FFF2-40B4-BE49-F238E27FC236}">
              <a16:creationId xmlns:a16="http://schemas.microsoft.com/office/drawing/2014/main" id="{4E52E9A2-241A-4A16-8F4C-5326A88A07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4474" name="Picture 4473" descr="http://www.esourcecanada.com/images/spacer.gif">
          <a:extLst>
            <a:ext uri="{FF2B5EF4-FFF2-40B4-BE49-F238E27FC236}">
              <a16:creationId xmlns:a16="http://schemas.microsoft.com/office/drawing/2014/main" id="{5A32BCEC-1489-483C-8640-4FF9FBC00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4475" name="Picture 4474" descr="http://www.esourcecanada.com/images/spacer.gif">
          <a:extLst>
            <a:ext uri="{FF2B5EF4-FFF2-40B4-BE49-F238E27FC236}">
              <a16:creationId xmlns:a16="http://schemas.microsoft.com/office/drawing/2014/main" id="{8B3F2A4A-56BA-42B3-B7BB-70E84AE92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76" name="Picture 4475" descr="http://www.esourcecanada.com/images/spacer.gif">
          <a:extLst>
            <a:ext uri="{FF2B5EF4-FFF2-40B4-BE49-F238E27FC236}">
              <a16:creationId xmlns:a16="http://schemas.microsoft.com/office/drawing/2014/main" id="{810C9E9C-86F5-4635-9339-CE0D51D1E2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4477" name="Picture 4476" descr="http://www.esourcecanada.com/images/spacer.gif">
          <a:extLst>
            <a:ext uri="{FF2B5EF4-FFF2-40B4-BE49-F238E27FC236}">
              <a16:creationId xmlns:a16="http://schemas.microsoft.com/office/drawing/2014/main" id="{9C3712FA-75AB-406E-8E84-A4E596FD0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78" name="Picture 4477" descr="http://www.esourcecanada.com/images/spacer.gif">
          <a:extLst>
            <a:ext uri="{FF2B5EF4-FFF2-40B4-BE49-F238E27FC236}">
              <a16:creationId xmlns:a16="http://schemas.microsoft.com/office/drawing/2014/main" id="{7541EE9C-8232-47C4-B9E2-64BCF515C1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79" name="Picture 4478" descr="http://www.esourcecanada.com/images/spacer.gif">
          <a:extLst>
            <a:ext uri="{FF2B5EF4-FFF2-40B4-BE49-F238E27FC236}">
              <a16:creationId xmlns:a16="http://schemas.microsoft.com/office/drawing/2014/main" id="{65749507-3EC9-41C5-8D6F-1164A544A1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0" name="Picture 4479" descr="http://www.esourcecanada.com/images/spacer.gif">
          <a:extLst>
            <a:ext uri="{FF2B5EF4-FFF2-40B4-BE49-F238E27FC236}">
              <a16:creationId xmlns:a16="http://schemas.microsoft.com/office/drawing/2014/main" id="{F8B954F0-27C9-4BC7-B5AB-6BB16320C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1" name="Picture 4480" descr="http://www.esourcecanada.com/images/spacer.gif">
          <a:extLst>
            <a:ext uri="{FF2B5EF4-FFF2-40B4-BE49-F238E27FC236}">
              <a16:creationId xmlns:a16="http://schemas.microsoft.com/office/drawing/2014/main" id="{2ADC5FE9-CEF5-4E27-A7C2-59697F155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2" name="Picture 4481" descr="http://www.esourcecanada.com/images/spacer.gif">
          <a:extLst>
            <a:ext uri="{FF2B5EF4-FFF2-40B4-BE49-F238E27FC236}">
              <a16:creationId xmlns:a16="http://schemas.microsoft.com/office/drawing/2014/main" id="{256A7043-6AFD-4509-A69C-3262CC065C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3" name="Picture 4482" descr="http://www.esourcecanada.com/images/spacer.gif">
          <a:extLst>
            <a:ext uri="{FF2B5EF4-FFF2-40B4-BE49-F238E27FC236}">
              <a16:creationId xmlns:a16="http://schemas.microsoft.com/office/drawing/2014/main" id="{0DC29C76-9949-4930-87C9-6B3EAF64A3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4" name="Picture 4483" descr="http://www.esourcecanada.com/images/spacer.gif">
          <a:extLst>
            <a:ext uri="{FF2B5EF4-FFF2-40B4-BE49-F238E27FC236}">
              <a16:creationId xmlns:a16="http://schemas.microsoft.com/office/drawing/2014/main" id="{0FC4815F-B3FC-45E1-9BF4-CD6F08D195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5" name="Picture 4484" descr="http://www.esourcecanada.com/images/spacer.gif">
          <a:extLst>
            <a:ext uri="{FF2B5EF4-FFF2-40B4-BE49-F238E27FC236}">
              <a16:creationId xmlns:a16="http://schemas.microsoft.com/office/drawing/2014/main" id="{5AC32C87-9D42-4F3F-92E8-D1FE32CDB5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6" name="Picture 4485" descr="http://www.esourcecanada.com/images/spacer.gif">
          <a:extLst>
            <a:ext uri="{FF2B5EF4-FFF2-40B4-BE49-F238E27FC236}">
              <a16:creationId xmlns:a16="http://schemas.microsoft.com/office/drawing/2014/main" id="{687C239B-A82D-4958-A762-18FD8F5B04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7" name="Picture 4486" descr="http://www.esourcecanada.com/images/spacer.gif">
          <a:extLst>
            <a:ext uri="{FF2B5EF4-FFF2-40B4-BE49-F238E27FC236}">
              <a16:creationId xmlns:a16="http://schemas.microsoft.com/office/drawing/2014/main" id="{E5DEA346-CFF4-4716-B0EA-11C609770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8" name="Picture 4487" descr="http://www.esourcecanada.com/images/spacer.gif">
          <a:extLst>
            <a:ext uri="{FF2B5EF4-FFF2-40B4-BE49-F238E27FC236}">
              <a16:creationId xmlns:a16="http://schemas.microsoft.com/office/drawing/2014/main" id="{6025F186-1460-44D4-9EFD-FAAF706B4A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9" name="Picture 4488" descr="http://www.esourcecanada.com/images/spacer.gif">
          <a:extLst>
            <a:ext uri="{FF2B5EF4-FFF2-40B4-BE49-F238E27FC236}">
              <a16:creationId xmlns:a16="http://schemas.microsoft.com/office/drawing/2014/main" id="{232B3CA1-2F8D-498B-9786-A6C800CE0F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0" name="Picture 4489" descr="http://www.esourcecanada.com/images/spacer.gif">
          <a:extLst>
            <a:ext uri="{FF2B5EF4-FFF2-40B4-BE49-F238E27FC236}">
              <a16:creationId xmlns:a16="http://schemas.microsoft.com/office/drawing/2014/main" id="{7384BEDB-A9E1-455A-9B16-37E0D4C1E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1" name="Picture 4490" descr="http://www.esourcecanada.com/images/spacer.gif">
          <a:extLst>
            <a:ext uri="{FF2B5EF4-FFF2-40B4-BE49-F238E27FC236}">
              <a16:creationId xmlns:a16="http://schemas.microsoft.com/office/drawing/2014/main" id="{ED3EFD44-9237-48F9-B4BF-251E07CC78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2" name="Picture 4491" descr="http://www.esourcecanada.com/images/spacer.gif">
          <a:extLst>
            <a:ext uri="{FF2B5EF4-FFF2-40B4-BE49-F238E27FC236}">
              <a16:creationId xmlns:a16="http://schemas.microsoft.com/office/drawing/2014/main" id="{D3C8C35B-DF53-435C-AF21-4ABDEC93BB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3" name="Picture 4492" descr="http://www.esourcecanada.com/images/spacer.gif">
          <a:extLst>
            <a:ext uri="{FF2B5EF4-FFF2-40B4-BE49-F238E27FC236}">
              <a16:creationId xmlns:a16="http://schemas.microsoft.com/office/drawing/2014/main" id="{9FBFBCDD-6FCA-41E5-8A9C-05D81B974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4" name="Picture 4493" descr="http://www.esourcecanada.com/images/spacer.gif">
          <a:extLst>
            <a:ext uri="{FF2B5EF4-FFF2-40B4-BE49-F238E27FC236}">
              <a16:creationId xmlns:a16="http://schemas.microsoft.com/office/drawing/2014/main" id="{AD47330D-B00B-4F71-9A31-16387BCAED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5" name="Picture 4494" descr="http://www.esourcecanada.com/images/spacer.gif">
          <a:extLst>
            <a:ext uri="{FF2B5EF4-FFF2-40B4-BE49-F238E27FC236}">
              <a16:creationId xmlns:a16="http://schemas.microsoft.com/office/drawing/2014/main" id="{7F101D38-5F2A-4DED-A07B-AD3ACA985E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6" name="Picture 4495" descr="http://www.esourcecanada.com/images/spacer.gif">
          <a:extLst>
            <a:ext uri="{FF2B5EF4-FFF2-40B4-BE49-F238E27FC236}">
              <a16:creationId xmlns:a16="http://schemas.microsoft.com/office/drawing/2014/main" id="{C778FD68-4677-481D-A18C-996787C7D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7" name="Picture 4496" descr="http://www.esourcecanada.com/images/spacer.gif">
          <a:extLst>
            <a:ext uri="{FF2B5EF4-FFF2-40B4-BE49-F238E27FC236}">
              <a16:creationId xmlns:a16="http://schemas.microsoft.com/office/drawing/2014/main" id="{2204986D-205B-4FD4-9482-C2E8F10EBE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8" name="Picture 4497" descr="http://www.esourcecanada.com/images/spacer.gif">
          <a:extLst>
            <a:ext uri="{FF2B5EF4-FFF2-40B4-BE49-F238E27FC236}">
              <a16:creationId xmlns:a16="http://schemas.microsoft.com/office/drawing/2014/main" id="{7907D501-7068-4AB6-9801-B522FA167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9" name="Picture 4498" descr="http://www.esourcecanada.com/images/spacer.gif">
          <a:extLst>
            <a:ext uri="{FF2B5EF4-FFF2-40B4-BE49-F238E27FC236}">
              <a16:creationId xmlns:a16="http://schemas.microsoft.com/office/drawing/2014/main" id="{72AE9060-AB9B-4119-8ED1-79E6D9104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0" name="Picture 4499" descr="http://www.esourcecanada.com/images/spacer.gif">
          <a:extLst>
            <a:ext uri="{FF2B5EF4-FFF2-40B4-BE49-F238E27FC236}">
              <a16:creationId xmlns:a16="http://schemas.microsoft.com/office/drawing/2014/main" id="{BB0FD204-E4C5-4190-BC06-D1513F379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1" name="Picture 4500" descr="http://www.esourcecanada.com/images/spacer.gif">
          <a:extLst>
            <a:ext uri="{FF2B5EF4-FFF2-40B4-BE49-F238E27FC236}">
              <a16:creationId xmlns:a16="http://schemas.microsoft.com/office/drawing/2014/main" id="{C37661CD-64BC-4162-B8D0-8A39CB341F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2" name="Picture 4501" descr="http://www.esourcecanada.com/images/spacer.gif">
          <a:extLst>
            <a:ext uri="{FF2B5EF4-FFF2-40B4-BE49-F238E27FC236}">
              <a16:creationId xmlns:a16="http://schemas.microsoft.com/office/drawing/2014/main" id="{56AC496B-0603-453B-B7A7-080DE2EFB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3" name="Picture 4502" descr="http://www.esourcecanada.com/images/spacer.gif">
          <a:extLst>
            <a:ext uri="{FF2B5EF4-FFF2-40B4-BE49-F238E27FC236}">
              <a16:creationId xmlns:a16="http://schemas.microsoft.com/office/drawing/2014/main" id="{2DDDDC8F-D72A-49E9-AAFC-21200AFBA6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4" name="Picture 4503" descr="http://www.esourcecanada.com/images/spacer.gif">
          <a:extLst>
            <a:ext uri="{FF2B5EF4-FFF2-40B4-BE49-F238E27FC236}">
              <a16:creationId xmlns:a16="http://schemas.microsoft.com/office/drawing/2014/main" id="{9E8BF8FC-4B99-4253-807A-3BAF7D99B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5" name="Picture 4504" descr="http://www.esourcecanada.com/images/spacer.gif">
          <a:extLst>
            <a:ext uri="{FF2B5EF4-FFF2-40B4-BE49-F238E27FC236}">
              <a16:creationId xmlns:a16="http://schemas.microsoft.com/office/drawing/2014/main" id="{2AA4EDA6-573E-4A63-B1D2-406C2BD565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6" name="Picture 4505" descr="http://www.esourcecanada.com/images/spacer.gif">
          <a:extLst>
            <a:ext uri="{FF2B5EF4-FFF2-40B4-BE49-F238E27FC236}">
              <a16:creationId xmlns:a16="http://schemas.microsoft.com/office/drawing/2014/main" id="{1E56E9CE-9F80-4C05-88B8-773E3F274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7" name="Picture 4506" descr="http://www.esourcecanada.com/images/spacer.gif">
          <a:extLst>
            <a:ext uri="{FF2B5EF4-FFF2-40B4-BE49-F238E27FC236}">
              <a16:creationId xmlns:a16="http://schemas.microsoft.com/office/drawing/2014/main" id="{C3A91B44-F47D-4BD1-ADF9-7C1E11EB4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8" name="Picture 4507" descr="http://www.esourcecanada.com/images/spacer.gif">
          <a:extLst>
            <a:ext uri="{FF2B5EF4-FFF2-40B4-BE49-F238E27FC236}">
              <a16:creationId xmlns:a16="http://schemas.microsoft.com/office/drawing/2014/main" id="{8C143287-8EE8-4BDD-A8C7-7F64FDD98E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9" name="Picture 4508" descr="http://www.esourcecanada.com/images/spacer.gif">
          <a:extLst>
            <a:ext uri="{FF2B5EF4-FFF2-40B4-BE49-F238E27FC236}">
              <a16:creationId xmlns:a16="http://schemas.microsoft.com/office/drawing/2014/main" id="{5E43096F-8644-4BF3-BC01-10645673EF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0" name="Picture 4509" descr="http://www.esourcecanada.com/images/spacer.gif">
          <a:extLst>
            <a:ext uri="{FF2B5EF4-FFF2-40B4-BE49-F238E27FC236}">
              <a16:creationId xmlns:a16="http://schemas.microsoft.com/office/drawing/2014/main" id="{4DD86584-8721-49F1-8CD6-0E39E99A51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1" name="Picture 4510" descr="http://www.esourcecanada.com/images/spacer.gif">
          <a:extLst>
            <a:ext uri="{FF2B5EF4-FFF2-40B4-BE49-F238E27FC236}">
              <a16:creationId xmlns:a16="http://schemas.microsoft.com/office/drawing/2014/main" id="{74BAA774-F283-4B6E-B25C-AD4457B42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2" name="Picture 4511" descr="http://www.esourcecanada.com/images/spacer.gif">
          <a:extLst>
            <a:ext uri="{FF2B5EF4-FFF2-40B4-BE49-F238E27FC236}">
              <a16:creationId xmlns:a16="http://schemas.microsoft.com/office/drawing/2014/main" id="{806FD254-B829-4906-817A-1A66FB893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3" name="Picture 4512" descr="http://www.esourcecanada.com/images/spacer.gif">
          <a:extLst>
            <a:ext uri="{FF2B5EF4-FFF2-40B4-BE49-F238E27FC236}">
              <a16:creationId xmlns:a16="http://schemas.microsoft.com/office/drawing/2014/main" id="{9DE07C4B-F84A-43D9-A648-99F19D5B1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4" name="Picture 4513" descr="http://www.esourcecanada.com/images/spacer.gif">
          <a:extLst>
            <a:ext uri="{FF2B5EF4-FFF2-40B4-BE49-F238E27FC236}">
              <a16:creationId xmlns:a16="http://schemas.microsoft.com/office/drawing/2014/main" id="{54FFD498-5257-4B7D-AE7E-0282974D8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5" name="Picture 4514" descr="http://www.esourcecanada.com/images/spacer.gif">
          <a:extLst>
            <a:ext uri="{FF2B5EF4-FFF2-40B4-BE49-F238E27FC236}">
              <a16:creationId xmlns:a16="http://schemas.microsoft.com/office/drawing/2014/main" id="{87BA9132-F575-4DD5-9C41-614710C19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6" name="Picture 4515" descr="http://www.esourcecanada.com/images/spacer.gif">
          <a:extLst>
            <a:ext uri="{FF2B5EF4-FFF2-40B4-BE49-F238E27FC236}">
              <a16:creationId xmlns:a16="http://schemas.microsoft.com/office/drawing/2014/main" id="{CD67E26D-CC10-4291-9742-C6A3F9DF3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7" name="Picture 4516" descr="http://www.esourcecanada.com/images/spacer.gif">
          <a:extLst>
            <a:ext uri="{FF2B5EF4-FFF2-40B4-BE49-F238E27FC236}">
              <a16:creationId xmlns:a16="http://schemas.microsoft.com/office/drawing/2014/main" id="{046DE254-8CBC-445C-A519-16498BED3B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8" name="Picture 4517" descr="http://www.esourcecanada.com/images/spacer.gif">
          <a:extLst>
            <a:ext uri="{FF2B5EF4-FFF2-40B4-BE49-F238E27FC236}">
              <a16:creationId xmlns:a16="http://schemas.microsoft.com/office/drawing/2014/main" id="{B24DDDFA-A818-4E5E-A71D-AE8CB99EB6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4519" name="Picture 4518" descr="http://www.esourcecanada.com/images/spacer.gif">
          <a:extLst>
            <a:ext uri="{FF2B5EF4-FFF2-40B4-BE49-F238E27FC236}">
              <a16:creationId xmlns:a16="http://schemas.microsoft.com/office/drawing/2014/main" id="{D01C633C-B9B1-4650-84E8-856F75D66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4520" name="Picture 4519" descr="http://www.esourcecanada.com/images/spacer.gif">
          <a:extLst>
            <a:ext uri="{FF2B5EF4-FFF2-40B4-BE49-F238E27FC236}">
              <a16:creationId xmlns:a16="http://schemas.microsoft.com/office/drawing/2014/main" id="{0737C0C6-DD12-4D99-84F3-5081D3A882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4521" name="Picture 4520" descr="http://www.esourcecanada.com/images/spacer.gif">
          <a:extLst>
            <a:ext uri="{FF2B5EF4-FFF2-40B4-BE49-F238E27FC236}">
              <a16:creationId xmlns:a16="http://schemas.microsoft.com/office/drawing/2014/main" id="{B71D5362-AFF0-4B5B-B71E-180B20B5CF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4522" name="Picture 4521" descr="http://www.esourcecanada.com/images/spacer.gif">
          <a:extLst>
            <a:ext uri="{FF2B5EF4-FFF2-40B4-BE49-F238E27FC236}">
              <a16:creationId xmlns:a16="http://schemas.microsoft.com/office/drawing/2014/main" id="{F4AB6ECE-41D9-41C5-91FF-596BC52235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4523" name="Picture 4522" descr="http://www.esourcecanada.com/images/spacer.gif">
          <a:extLst>
            <a:ext uri="{FF2B5EF4-FFF2-40B4-BE49-F238E27FC236}">
              <a16:creationId xmlns:a16="http://schemas.microsoft.com/office/drawing/2014/main" id="{B8EBF619-2586-40DD-AF02-17638BE643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4524" name="Picture 4523" descr="http://www.esourcecanada.com/images/spacer.gif">
          <a:extLst>
            <a:ext uri="{FF2B5EF4-FFF2-40B4-BE49-F238E27FC236}">
              <a16:creationId xmlns:a16="http://schemas.microsoft.com/office/drawing/2014/main" id="{9F435621-8046-4DE6-AF6A-A6A5003C2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4525" name="Picture 4524" descr="http://www.esourcecanada.com/images/spacer.gif">
          <a:extLst>
            <a:ext uri="{FF2B5EF4-FFF2-40B4-BE49-F238E27FC236}">
              <a16:creationId xmlns:a16="http://schemas.microsoft.com/office/drawing/2014/main" id="{7957F74F-1135-4390-BA6C-334639CF20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4526" name="Picture 4525" descr="http://www.esourcecanada.com/images/spacer.gif">
          <a:extLst>
            <a:ext uri="{FF2B5EF4-FFF2-40B4-BE49-F238E27FC236}">
              <a16:creationId xmlns:a16="http://schemas.microsoft.com/office/drawing/2014/main" id="{DE77525C-6360-4B12-A3BE-7CA5E29432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4527" name="Picture 4526" descr="http://www.esourcecanada.com/images/spacer.gif">
          <a:extLst>
            <a:ext uri="{FF2B5EF4-FFF2-40B4-BE49-F238E27FC236}">
              <a16:creationId xmlns:a16="http://schemas.microsoft.com/office/drawing/2014/main" id="{93F0C844-AA8C-4355-A922-EE94A40711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4528" name="Picture 4527" descr="http://www.esourcecanada.com/images/spacer.gif">
          <a:extLst>
            <a:ext uri="{FF2B5EF4-FFF2-40B4-BE49-F238E27FC236}">
              <a16:creationId xmlns:a16="http://schemas.microsoft.com/office/drawing/2014/main" id="{49A0CCF4-A4A6-4556-8597-951B311A32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4529" name="Picture 4528" descr="http://www.esourcecanada.com/images/spacer.gif">
          <a:extLst>
            <a:ext uri="{FF2B5EF4-FFF2-40B4-BE49-F238E27FC236}">
              <a16:creationId xmlns:a16="http://schemas.microsoft.com/office/drawing/2014/main" id="{012BBAD7-048D-457D-B13B-F0E961119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0" name="Picture 4529" descr="http://www.esourcecanada.com/images/spacer.gif">
          <a:extLst>
            <a:ext uri="{FF2B5EF4-FFF2-40B4-BE49-F238E27FC236}">
              <a16:creationId xmlns:a16="http://schemas.microsoft.com/office/drawing/2014/main" id="{D2EC66AA-C7C9-4525-8626-C7ECF1D6CD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4531" name="Picture 4530" descr="http://www.esourcecanada.com/images/spacer.gif">
          <a:extLst>
            <a:ext uri="{FF2B5EF4-FFF2-40B4-BE49-F238E27FC236}">
              <a16:creationId xmlns:a16="http://schemas.microsoft.com/office/drawing/2014/main" id="{AC7FE29A-58FB-4E03-8F27-4A06B5F29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2" name="Picture 4531" descr="http://www.esourcecanada.com/images/spacer.gif">
          <a:extLst>
            <a:ext uri="{FF2B5EF4-FFF2-40B4-BE49-F238E27FC236}">
              <a16:creationId xmlns:a16="http://schemas.microsoft.com/office/drawing/2014/main" id="{6601B671-08FE-4D9F-9799-238663E98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3" name="Picture 4532" descr="http://www.esourcecanada.com/images/spacer.gif">
          <a:extLst>
            <a:ext uri="{FF2B5EF4-FFF2-40B4-BE49-F238E27FC236}">
              <a16:creationId xmlns:a16="http://schemas.microsoft.com/office/drawing/2014/main" id="{095405E8-EA65-40D6-963B-41C4EEE461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4" name="Picture 4533" descr="http://www.esourcecanada.com/images/spacer.gif">
          <a:extLst>
            <a:ext uri="{FF2B5EF4-FFF2-40B4-BE49-F238E27FC236}">
              <a16:creationId xmlns:a16="http://schemas.microsoft.com/office/drawing/2014/main" id="{F852B209-8940-4415-8A04-8F2B7A4297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5" name="Picture 4534" descr="http://www.esourcecanada.com/images/spacer.gif">
          <a:extLst>
            <a:ext uri="{FF2B5EF4-FFF2-40B4-BE49-F238E27FC236}">
              <a16:creationId xmlns:a16="http://schemas.microsoft.com/office/drawing/2014/main" id="{27A02193-3B6B-4FCE-8694-CC282E3D6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6" name="Picture 4535" descr="http://www.esourcecanada.com/images/spacer.gif">
          <a:extLst>
            <a:ext uri="{FF2B5EF4-FFF2-40B4-BE49-F238E27FC236}">
              <a16:creationId xmlns:a16="http://schemas.microsoft.com/office/drawing/2014/main" id="{2DC412E5-28DA-4029-9C2C-9AAC09E424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7" name="Picture 4536" descr="http://www.esourcecanada.com/images/spacer.gif">
          <a:extLst>
            <a:ext uri="{FF2B5EF4-FFF2-40B4-BE49-F238E27FC236}">
              <a16:creationId xmlns:a16="http://schemas.microsoft.com/office/drawing/2014/main" id="{D09E74AA-E12A-4F37-ABFE-1725B8CF9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8" name="Picture 4537" descr="http://www.esourcecanada.com/images/spacer.gif">
          <a:extLst>
            <a:ext uri="{FF2B5EF4-FFF2-40B4-BE49-F238E27FC236}">
              <a16:creationId xmlns:a16="http://schemas.microsoft.com/office/drawing/2014/main" id="{DAB295C3-5E90-402A-BE9C-1E9A7B8A0A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9" name="Picture 4538" descr="http://www.esourcecanada.com/images/spacer.gif">
          <a:extLst>
            <a:ext uri="{FF2B5EF4-FFF2-40B4-BE49-F238E27FC236}">
              <a16:creationId xmlns:a16="http://schemas.microsoft.com/office/drawing/2014/main" id="{0C707075-B499-4236-8367-05A66C9EF2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0" name="Picture 4539" descr="http://www.esourcecanada.com/images/spacer.gif">
          <a:extLst>
            <a:ext uri="{FF2B5EF4-FFF2-40B4-BE49-F238E27FC236}">
              <a16:creationId xmlns:a16="http://schemas.microsoft.com/office/drawing/2014/main" id="{710A0E52-6806-4FFF-A572-C03B894D61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1" name="Picture 4540" descr="http://www.esourcecanada.com/images/spacer.gif">
          <a:extLst>
            <a:ext uri="{FF2B5EF4-FFF2-40B4-BE49-F238E27FC236}">
              <a16:creationId xmlns:a16="http://schemas.microsoft.com/office/drawing/2014/main" id="{D105DA26-B864-43AA-9BAC-C4587FD18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2" name="Picture 4541" descr="http://www.esourcecanada.com/images/spacer.gif">
          <a:extLst>
            <a:ext uri="{FF2B5EF4-FFF2-40B4-BE49-F238E27FC236}">
              <a16:creationId xmlns:a16="http://schemas.microsoft.com/office/drawing/2014/main" id="{37E59E2D-32E4-4E4D-81D1-13CE8E6C7B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3" name="Picture 4542" descr="http://www.esourcecanada.com/images/spacer.gif">
          <a:extLst>
            <a:ext uri="{FF2B5EF4-FFF2-40B4-BE49-F238E27FC236}">
              <a16:creationId xmlns:a16="http://schemas.microsoft.com/office/drawing/2014/main" id="{625F9035-530E-4396-A99C-881F31854A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4" name="Picture 4543" descr="http://www.esourcecanada.com/images/spacer.gif">
          <a:extLst>
            <a:ext uri="{FF2B5EF4-FFF2-40B4-BE49-F238E27FC236}">
              <a16:creationId xmlns:a16="http://schemas.microsoft.com/office/drawing/2014/main" id="{54B46B44-E742-4079-9CA2-B6D281A4F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5" name="Picture 4544" descr="http://www.esourcecanada.com/images/spacer.gif">
          <a:extLst>
            <a:ext uri="{FF2B5EF4-FFF2-40B4-BE49-F238E27FC236}">
              <a16:creationId xmlns:a16="http://schemas.microsoft.com/office/drawing/2014/main" id="{171EDB57-F6FA-43DC-AD7F-0EB3403EFD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6" name="Picture 4545" descr="http://www.esourcecanada.com/images/spacer.gif">
          <a:extLst>
            <a:ext uri="{FF2B5EF4-FFF2-40B4-BE49-F238E27FC236}">
              <a16:creationId xmlns:a16="http://schemas.microsoft.com/office/drawing/2014/main" id="{AD7B44EA-12F6-4698-927A-5147B8956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7" name="Picture 4546" descr="http://www.esourcecanada.com/images/spacer.gif">
          <a:extLst>
            <a:ext uri="{FF2B5EF4-FFF2-40B4-BE49-F238E27FC236}">
              <a16:creationId xmlns:a16="http://schemas.microsoft.com/office/drawing/2014/main" id="{DDB5FE4D-28D2-4F3D-B08F-8A08E6642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8" name="Picture 4547" descr="http://www.esourcecanada.com/images/spacer.gif">
          <a:extLst>
            <a:ext uri="{FF2B5EF4-FFF2-40B4-BE49-F238E27FC236}">
              <a16:creationId xmlns:a16="http://schemas.microsoft.com/office/drawing/2014/main" id="{AB7A2A45-B868-4683-B2B0-0CA57C60A7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9" name="Picture 4548" descr="http://www.esourcecanada.com/images/spacer.gif">
          <a:extLst>
            <a:ext uri="{FF2B5EF4-FFF2-40B4-BE49-F238E27FC236}">
              <a16:creationId xmlns:a16="http://schemas.microsoft.com/office/drawing/2014/main" id="{76DF1DB2-B103-47C1-9C5E-9D85DA0BE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0" name="Picture 4549" descr="http://www.esourcecanada.com/images/spacer.gif">
          <a:extLst>
            <a:ext uri="{FF2B5EF4-FFF2-40B4-BE49-F238E27FC236}">
              <a16:creationId xmlns:a16="http://schemas.microsoft.com/office/drawing/2014/main" id="{74AAE01D-92F1-4B80-8C31-4C4511B65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1" name="Picture 4550" descr="http://www.esourcecanada.com/images/spacer.gif">
          <a:extLst>
            <a:ext uri="{FF2B5EF4-FFF2-40B4-BE49-F238E27FC236}">
              <a16:creationId xmlns:a16="http://schemas.microsoft.com/office/drawing/2014/main" id="{F8D2240F-AF82-48E6-852D-63EC307DA0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2" name="Picture 4551" descr="http://www.esourcecanada.com/images/spacer.gif">
          <a:extLst>
            <a:ext uri="{FF2B5EF4-FFF2-40B4-BE49-F238E27FC236}">
              <a16:creationId xmlns:a16="http://schemas.microsoft.com/office/drawing/2014/main" id="{A05E8321-24C8-43E4-8DBF-2AB96E294A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3" name="Picture 4552" descr="http://www.esourcecanada.com/images/spacer.gif">
          <a:extLst>
            <a:ext uri="{FF2B5EF4-FFF2-40B4-BE49-F238E27FC236}">
              <a16:creationId xmlns:a16="http://schemas.microsoft.com/office/drawing/2014/main" id="{5D7EF9BA-4470-4030-993A-A5B62A1E17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4" name="Picture 4553" descr="http://www.esourcecanada.com/images/spacer.gif">
          <a:extLst>
            <a:ext uri="{FF2B5EF4-FFF2-40B4-BE49-F238E27FC236}">
              <a16:creationId xmlns:a16="http://schemas.microsoft.com/office/drawing/2014/main" id="{C7469B02-459C-4088-8942-8D51D271B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5" name="Picture 4554" descr="http://www.esourcecanada.com/images/spacer.gif">
          <a:extLst>
            <a:ext uri="{FF2B5EF4-FFF2-40B4-BE49-F238E27FC236}">
              <a16:creationId xmlns:a16="http://schemas.microsoft.com/office/drawing/2014/main" id="{513F4BCD-95F4-4B8A-9A82-71E65FFAEA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6" name="Picture 4555" descr="http://www.esourcecanada.com/images/spacer.gif">
          <a:extLst>
            <a:ext uri="{FF2B5EF4-FFF2-40B4-BE49-F238E27FC236}">
              <a16:creationId xmlns:a16="http://schemas.microsoft.com/office/drawing/2014/main" id="{392409E6-D92E-437E-9ED2-D7E3A709B0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7" name="Picture 4556" descr="http://www.esourcecanada.com/images/spacer.gif">
          <a:extLst>
            <a:ext uri="{FF2B5EF4-FFF2-40B4-BE49-F238E27FC236}">
              <a16:creationId xmlns:a16="http://schemas.microsoft.com/office/drawing/2014/main" id="{C000C4B7-8AAC-48D7-AAA2-A190D37617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8" name="Picture 4557" descr="http://www.esourcecanada.com/images/spacer.gif">
          <a:extLst>
            <a:ext uri="{FF2B5EF4-FFF2-40B4-BE49-F238E27FC236}">
              <a16:creationId xmlns:a16="http://schemas.microsoft.com/office/drawing/2014/main" id="{9B249A32-1104-4D4E-AB01-B840F9059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9" name="Picture 4558" descr="http://www.esourcecanada.com/images/spacer.gif">
          <a:extLst>
            <a:ext uri="{FF2B5EF4-FFF2-40B4-BE49-F238E27FC236}">
              <a16:creationId xmlns:a16="http://schemas.microsoft.com/office/drawing/2014/main" id="{421B2698-E769-4D2A-9EFF-B94CFD9D1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0" name="Picture 4559" descr="http://www.esourcecanada.com/images/spacer.gif">
          <a:extLst>
            <a:ext uri="{FF2B5EF4-FFF2-40B4-BE49-F238E27FC236}">
              <a16:creationId xmlns:a16="http://schemas.microsoft.com/office/drawing/2014/main" id="{6FE7B5C0-978B-4E53-9E8B-D8A8D0AD9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1" name="Picture 4560" descr="http://www.esourcecanada.com/images/spacer.gif">
          <a:extLst>
            <a:ext uri="{FF2B5EF4-FFF2-40B4-BE49-F238E27FC236}">
              <a16:creationId xmlns:a16="http://schemas.microsoft.com/office/drawing/2014/main" id="{F7EE5F45-AF0C-41A1-9444-2DE7F8CEC4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2" name="Picture 4561" descr="http://www.esourcecanada.com/images/spacer.gif">
          <a:extLst>
            <a:ext uri="{FF2B5EF4-FFF2-40B4-BE49-F238E27FC236}">
              <a16:creationId xmlns:a16="http://schemas.microsoft.com/office/drawing/2014/main" id="{152DB084-7007-4C4C-910F-2B48385E6C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3" name="Picture 4562" descr="http://www.esourcecanada.com/images/spacer.gif">
          <a:extLst>
            <a:ext uri="{FF2B5EF4-FFF2-40B4-BE49-F238E27FC236}">
              <a16:creationId xmlns:a16="http://schemas.microsoft.com/office/drawing/2014/main" id="{A7F6E281-E526-491E-98CB-0EAD971A1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4" name="Picture 4563" descr="http://www.esourcecanada.com/images/spacer.gif">
          <a:extLst>
            <a:ext uri="{FF2B5EF4-FFF2-40B4-BE49-F238E27FC236}">
              <a16:creationId xmlns:a16="http://schemas.microsoft.com/office/drawing/2014/main" id="{44A51D10-BB43-46F7-923B-74ED30C5AA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5" name="Picture 4564" descr="http://www.esourcecanada.com/images/spacer.gif">
          <a:extLst>
            <a:ext uri="{FF2B5EF4-FFF2-40B4-BE49-F238E27FC236}">
              <a16:creationId xmlns:a16="http://schemas.microsoft.com/office/drawing/2014/main" id="{E8D6BC5C-3B70-4CCE-B109-860C140A42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6" name="Picture 4565" descr="http://www.esourcecanada.com/images/spacer.gif">
          <a:extLst>
            <a:ext uri="{FF2B5EF4-FFF2-40B4-BE49-F238E27FC236}">
              <a16:creationId xmlns:a16="http://schemas.microsoft.com/office/drawing/2014/main" id="{BA8665FD-77CF-4EB2-A224-D21A2452D9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7" name="Picture 4566" descr="http://www.esourcecanada.com/images/spacer.gif">
          <a:extLst>
            <a:ext uri="{FF2B5EF4-FFF2-40B4-BE49-F238E27FC236}">
              <a16:creationId xmlns:a16="http://schemas.microsoft.com/office/drawing/2014/main" id="{D806B095-AE89-4954-BC92-090029BB55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8" name="Picture 4567" descr="http://www.esourcecanada.com/images/spacer.gif">
          <a:extLst>
            <a:ext uri="{FF2B5EF4-FFF2-40B4-BE49-F238E27FC236}">
              <a16:creationId xmlns:a16="http://schemas.microsoft.com/office/drawing/2014/main" id="{844662FE-C548-4E08-9043-86A8F08956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9" name="Picture 4568" descr="http://www.esourcecanada.com/images/spacer.gif">
          <a:extLst>
            <a:ext uri="{FF2B5EF4-FFF2-40B4-BE49-F238E27FC236}">
              <a16:creationId xmlns:a16="http://schemas.microsoft.com/office/drawing/2014/main" id="{83911146-425D-4C9A-BAFF-91FD19273F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70" name="Picture 4569" descr="http://www.esourcecanada.com/images/spacer.gif">
          <a:extLst>
            <a:ext uri="{FF2B5EF4-FFF2-40B4-BE49-F238E27FC236}">
              <a16:creationId xmlns:a16="http://schemas.microsoft.com/office/drawing/2014/main" id="{6DF31679-7E06-4D33-87BB-C2C7A87F1C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71" name="Picture 4570" descr="http://www.esourcecanada.com/images/spacer.gif">
          <a:extLst>
            <a:ext uri="{FF2B5EF4-FFF2-40B4-BE49-F238E27FC236}">
              <a16:creationId xmlns:a16="http://schemas.microsoft.com/office/drawing/2014/main" id="{F19BF3C2-652C-4F8C-A876-DB5313122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72" name="Picture 4571" descr="http://www.esourcecanada.com/images/spacer.gif">
          <a:extLst>
            <a:ext uri="{FF2B5EF4-FFF2-40B4-BE49-F238E27FC236}">
              <a16:creationId xmlns:a16="http://schemas.microsoft.com/office/drawing/2014/main" id="{E91C04BE-BA36-4C2A-B435-CA7BAEDFEE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573" name="Picture 4572" descr="http://www.esourcecanada.com/images/spacer.gif">
          <a:extLst>
            <a:ext uri="{FF2B5EF4-FFF2-40B4-BE49-F238E27FC236}">
              <a16:creationId xmlns:a16="http://schemas.microsoft.com/office/drawing/2014/main" id="{ADC50A16-50C7-4E63-AF12-E797403966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574" name="Picture 4573" descr="http://www.esourcecanada.com/images/spacer.gif">
          <a:extLst>
            <a:ext uri="{FF2B5EF4-FFF2-40B4-BE49-F238E27FC236}">
              <a16:creationId xmlns:a16="http://schemas.microsoft.com/office/drawing/2014/main" id="{2EC73D12-5BA8-4B1C-9001-1515C66875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4575" name="Picture 4574" descr="http://www.esourcecanada.com/images/spacer.gif">
          <a:extLst>
            <a:ext uri="{FF2B5EF4-FFF2-40B4-BE49-F238E27FC236}">
              <a16:creationId xmlns:a16="http://schemas.microsoft.com/office/drawing/2014/main" id="{3C71C509-4DAB-483B-B1CD-8FE1A2339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576" name="Picture 4575" descr="http://www.esourcecanada.com/images/spacer.gif">
          <a:extLst>
            <a:ext uri="{FF2B5EF4-FFF2-40B4-BE49-F238E27FC236}">
              <a16:creationId xmlns:a16="http://schemas.microsoft.com/office/drawing/2014/main" id="{D41A2EE4-F90E-4AC5-9268-D443C30CAA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4577" name="Picture 4576" descr="http://www.esourcecanada.com/images/spacer.gif">
          <a:extLst>
            <a:ext uri="{FF2B5EF4-FFF2-40B4-BE49-F238E27FC236}">
              <a16:creationId xmlns:a16="http://schemas.microsoft.com/office/drawing/2014/main" id="{7597D957-FFE3-47C0-8AC6-C44BC5A4D4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578" name="Picture 4577" descr="http://www.esourcecanada.com/images/spacer.gif">
          <a:extLst>
            <a:ext uri="{FF2B5EF4-FFF2-40B4-BE49-F238E27FC236}">
              <a16:creationId xmlns:a16="http://schemas.microsoft.com/office/drawing/2014/main" id="{3ECEF146-A107-4C6F-851B-525BF3B12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579" name="Picture 4578" descr="http://www.esourcecanada.com/images/spacer.gif">
          <a:extLst>
            <a:ext uri="{FF2B5EF4-FFF2-40B4-BE49-F238E27FC236}">
              <a16:creationId xmlns:a16="http://schemas.microsoft.com/office/drawing/2014/main" id="{5C56D4FC-7E6A-43E1-9AE3-0C08E63549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4580" name="Picture 4579" descr="http://www.esourcecanada.com/images/spacer.gif">
          <a:extLst>
            <a:ext uri="{FF2B5EF4-FFF2-40B4-BE49-F238E27FC236}">
              <a16:creationId xmlns:a16="http://schemas.microsoft.com/office/drawing/2014/main" id="{4D797AEA-5C3C-4D06-8F08-FAA3AD03CB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581" name="Picture 4580" descr="http://www.esourcecanada.com/images/spacer.gif">
          <a:extLst>
            <a:ext uri="{FF2B5EF4-FFF2-40B4-BE49-F238E27FC236}">
              <a16:creationId xmlns:a16="http://schemas.microsoft.com/office/drawing/2014/main" id="{3E0570FC-2433-4898-914C-A3AD4377C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4582" name="Picture 4581" descr="http://www.esourcecanada.com/images/spacer.gif">
          <a:extLst>
            <a:ext uri="{FF2B5EF4-FFF2-40B4-BE49-F238E27FC236}">
              <a16:creationId xmlns:a16="http://schemas.microsoft.com/office/drawing/2014/main" id="{2D4E26BC-DFCA-4851-B364-F3BC316673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4583" name="Picture 4582" descr="http://www.esourcecanada.com/images/spacer.gif">
          <a:extLst>
            <a:ext uri="{FF2B5EF4-FFF2-40B4-BE49-F238E27FC236}">
              <a16:creationId xmlns:a16="http://schemas.microsoft.com/office/drawing/2014/main" id="{BD9C6E03-E831-4534-9458-76D39AD43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84" name="Picture 4583" descr="http://www.esourcecanada.com/images/spacer.gif">
          <a:extLst>
            <a:ext uri="{FF2B5EF4-FFF2-40B4-BE49-F238E27FC236}">
              <a16:creationId xmlns:a16="http://schemas.microsoft.com/office/drawing/2014/main" id="{39C54D51-CD59-4A5F-A54D-A5246EE39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4585" name="Picture 4584" descr="http://www.esourcecanada.com/images/spacer.gif">
          <a:extLst>
            <a:ext uri="{FF2B5EF4-FFF2-40B4-BE49-F238E27FC236}">
              <a16:creationId xmlns:a16="http://schemas.microsoft.com/office/drawing/2014/main" id="{2C0BB0C3-271D-45B4-B0C9-F270DEF3F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86" name="Picture 4585" descr="http://www.esourcecanada.com/images/spacer.gif">
          <a:extLst>
            <a:ext uri="{FF2B5EF4-FFF2-40B4-BE49-F238E27FC236}">
              <a16:creationId xmlns:a16="http://schemas.microsoft.com/office/drawing/2014/main" id="{644FC2DD-814B-4C96-B93C-723428EFF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87" name="Picture 4586" descr="http://www.esourcecanada.com/images/spacer.gif">
          <a:extLst>
            <a:ext uri="{FF2B5EF4-FFF2-40B4-BE49-F238E27FC236}">
              <a16:creationId xmlns:a16="http://schemas.microsoft.com/office/drawing/2014/main" id="{2667112C-3316-4CB2-812A-A3696FF791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88" name="Picture 4587" descr="http://www.esourcecanada.com/images/spacer.gif">
          <a:extLst>
            <a:ext uri="{FF2B5EF4-FFF2-40B4-BE49-F238E27FC236}">
              <a16:creationId xmlns:a16="http://schemas.microsoft.com/office/drawing/2014/main" id="{4792E8C2-5B33-40CF-9B51-5745863CE6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89" name="Picture 4588" descr="http://www.esourcecanada.com/images/spacer.gif">
          <a:extLst>
            <a:ext uri="{FF2B5EF4-FFF2-40B4-BE49-F238E27FC236}">
              <a16:creationId xmlns:a16="http://schemas.microsoft.com/office/drawing/2014/main" id="{C2B4EEBC-ED7E-46E3-A55B-5944AA573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0" name="Picture 4589" descr="http://www.esourcecanada.com/images/spacer.gif">
          <a:extLst>
            <a:ext uri="{FF2B5EF4-FFF2-40B4-BE49-F238E27FC236}">
              <a16:creationId xmlns:a16="http://schemas.microsoft.com/office/drawing/2014/main" id="{8A1023BB-9763-43D2-A0C4-4675A549C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1" name="Picture 4590" descr="http://www.esourcecanada.com/images/spacer.gif">
          <a:extLst>
            <a:ext uri="{FF2B5EF4-FFF2-40B4-BE49-F238E27FC236}">
              <a16:creationId xmlns:a16="http://schemas.microsoft.com/office/drawing/2014/main" id="{795BAA91-760A-4358-B3CB-8A83D2563F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2" name="Picture 4591" descr="http://www.esourcecanada.com/images/spacer.gif">
          <a:extLst>
            <a:ext uri="{FF2B5EF4-FFF2-40B4-BE49-F238E27FC236}">
              <a16:creationId xmlns:a16="http://schemas.microsoft.com/office/drawing/2014/main" id="{6C53BA6D-CC2F-483A-AAD2-A1921728E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3" name="Picture 4592" descr="http://www.esourcecanada.com/images/spacer.gif">
          <a:extLst>
            <a:ext uri="{FF2B5EF4-FFF2-40B4-BE49-F238E27FC236}">
              <a16:creationId xmlns:a16="http://schemas.microsoft.com/office/drawing/2014/main" id="{1CAC6238-30B7-4B83-ABDC-6680580DF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4" name="Picture 4593" descr="http://www.esourcecanada.com/images/spacer.gif">
          <a:extLst>
            <a:ext uri="{FF2B5EF4-FFF2-40B4-BE49-F238E27FC236}">
              <a16:creationId xmlns:a16="http://schemas.microsoft.com/office/drawing/2014/main" id="{FBA930E3-85BC-4CDF-935F-7CAD9DEB1E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5" name="Picture 4594" descr="http://www.esourcecanada.com/images/spacer.gif">
          <a:extLst>
            <a:ext uri="{FF2B5EF4-FFF2-40B4-BE49-F238E27FC236}">
              <a16:creationId xmlns:a16="http://schemas.microsoft.com/office/drawing/2014/main" id="{32F18A0D-073C-44C7-BD96-30B6AF0F1B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6" name="Picture 4595" descr="http://www.esourcecanada.com/images/spacer.gif">
          <a:extLst>
            <a:ext uri="{FF2B5EF4-FFF2-40B4-BE49-F238E27FC236}">
              <a16:creationId xmlns:a16="http://schemas.microsoft.com/office/drawing/2014/main" id="{FE997257-CA99-4716-AAB4-8B64AB67AB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7" name="Picture 4596" descr="http://www.esourcecanada.com/images/spacer.gif">
          <a:extLst>
            <a:ext uri="{FF2B5EF4-FFF2-40B4-BE49-F238E27FC236}">
              <a16:creationId xmlns:a16="http://schemas.microsoft.com/office/drawing/2014/main" id="{D4E408DB-A13E-4CF7-83E0-11AB7B7099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8" name="Picture 4597" descr="http://www.esourcecanada.com/images/spacer.gif">
          <a:extLst>
            <a:ext uri="{FF2B5EF4-FFF2-40B4-BE49-F238E27FC236}">
              <a16:creationId xmlns:a16="http://schemas.microsoft.com/office/drawing/2014/main" id="{1525751C-81F2-454E-8672-D316DAB221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9" name="Picture 4598" descr="http://www.esourcecanada.com/images/spacer.gif">
          <a:extLst>
            <a:ext uri="{FF2B5EF4-FFF2-40B4-BE49-F238E27FC236}">
              <a16:creationId xmlns:a16="http://schemas.microsoft.com/office/drawing/2014/main" id="{76FFE93E-F968-43C8-A80E-098FDCCAB7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0" name="Picture 4599" descr="http://www.esourcecanada.com/images/spacer.gif">
          <a:extLst>
            <a:ext uri="{FF2B5EF4-FFF2-40B4-BE49-F238E27FC236}">
              <a16:creationId xmlns:a16="http://schemas.microsoft.com/office/drawing/2014/main" id="{31520ECC-45DB-4561-AF8A-E960EB0A57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1" name="Picture 4600" descr="http://www.esourcecanada.com/images/spacer.gif">
          <a:extLst>
            <a:ext uri="{FF2B5EF4-FFF2-40B4-BE49-F238E27FC236}">
              <a16:creationId xmlns:a16="http://schemas.microsoft.com/office/drawing/2014/main" id="{96C81F51-193B-4C11-8821-613E5197D5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2" name="Picture 4601" descr="http://www.esourcecanada.com/images/spacer.gif">
          <a:extLst>
            <a:ext uri="{FF2B5EF4-FFF2-40B4-BE49-F238E27FC236}">
              <a16:creationId xmlns:a16="http://schemas.microsoft.com/office/drawing/2014/main" id="{78417DB2-695B-46DA-A9BA-2E294F7CE1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3" name="Picture 4602" descr="http://www.esourcecanada.com/images/spacer.gif">
          <a:extLst>
            <a:ext uri="{FF2B5EF4-FFF2-40B4-BE49-F238E27FC236}">
              <a16:creationId xmlns:a16="http://schemas.microsoft.com/office/drawing/2014/main" id="{72E55B7E-5681-47CD-A1C6-D37B21C80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4" name="Picture 4603" descr="http://www.esourcecanada.com/images/spacer.gif">
          <a:extLst>
            <a:ext uri="{FF2B5EF4-FFF2-40B4-BE49-F238E27FC236}">
              <a16:creationId xmlns:a16="http://schemas.microsoft.com/office/drawing/2014/main" id="{2871CB23-1CAF-4333-AAB1-415A95562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5" name="Picture 4604" descr="http://www.esourcecanada.com/images/spacer.gif">
          <a:extLst>
            <a:ext uri="{FF2B5EF4-FFF2-40B4-BE49-F238E27FC236}">
              <a16:creationId xmlns:a16="http://schemas.microsoft.com/office/drawing/2014/main" id="{34E5C22E-8F85-4D88-8F6F-D0FD64C266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6" name="Picture 4605" descr="http://www.esourcecanada.com/images/spacer.gif">
          <a:extLst>
            <a:ext uri="{FF2B5EF4-FFF2-40B4-BE49-F238E27FC236}">
              <a16:creationId xmlns:a16="http://schemas.microsoft.com/office/drawing/2014/main" id="{00D2F303-57FF-4A39-AA5C-A1F76CE0F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7" name="Picture 4606" descr="http://www.esourcecanada.com/images/spacer.gif">
          <a:extLst>
            <a:ext uri="{FF2B5EF4-FFF2-40B4-BE49-F238E27FC236}">
              <a16:creationId xmlns:a16="http://schemas.microsoft.com/office/drawing/2014/main" id="{AFBE7CA4-8E99-4132-B293-80DD3A1ED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8" name="Picture 4607" descr="http://www.esourcecanada.com/images/spacer.gif">
          <a:extLst>
            <a:ext uri="{FF2B5EF4-FFF2-40B4-BE49-F238E27FC236}">
              <a16:creationId xmlns:a16="http://schemas.microsoft.com/office/drawing/2014/main" id="{1E3B1B99-810E-4746-9C14-E96E96FBA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9" name="Picture 4608" descr="http://www.esourcecanada.com/images/spacer.gif">
          <a:extLst>
            <a:ext uri="{FF2B5EF4-FFF2-40B4-BE49-F238E27FC236}">
              <a16:creationId xmlns:a16="http://schemas.microsoft.com/office/drawing/2014/main" id="{5F54B78B-09DF-46FF-B157-ED538F57F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0" name="Picture 4609" descr="http://www.esourcecanada.com/images/spacer.gif">
          <a:extLst>
            <a:ext uri="{FF2B5EF4-FFF2-40B4-BE49-F238E27FC236}">
              <a16:creationId xmlns:a16="http://schemas.microsoft.com/office/drawing/2014/main" id="{5BD2A3FE-9C91-443A-A09C-29AB27716D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1" name="Picture 4610" descr="http://www.esourcecanada.com/images/spacer.gif">
          <a:extLst>
            <a:ext uri="{FF2B5EF4-FFF2-40B4-BE49-F238E27FC236}">
              <a16:creationId xmlns:a16="http://schemas.microsoft.com/office/drawing/2014/main" id="{B6499925-A868-4BD2-B0F3-3ECE8D69B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2" name="Picture 4611" descr="http://www.esourcecanada.com/images/spacer.gif">
          <a:extLst>
            <a:ext uri="{FF2B5EF4-FFF2-40B4-BE49-F238E27FC236}">
              <a16:creationId xmlns:a16="http://schemas.microsoft.com/office/drawing/2014/main" id="{89D6B056-CD5C-4983-9541-27762B36A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3" name="Picture 4612" descr="http://www.esourcecanada.com/images/spacer.gif">
          <a:extLst>
            <a:ext uri="{FF2B5EF4-FFF2-40B4-BE49-F238E27FC236}">
              <a16:creationId xmlns:a16="http://schemas.microsoft.com/office/drawing/2014/main" id="{EC993BC5-4934-498D-83D0-B30ABA0791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4" name="Picture 4613" descr="http://www.esourcecanada.com/images/spacer.gif">
          <a:extLst>
            <a:ext uri="{FF2B5EF4-FFF2-40B4-BE49-F238E27FC236}">
              <a16:creationId xmlns:a16="http://schemas.microsoft.com/office/drawing/2014/main" id="{05CDDDC8-D392-430A-A286-17501A632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5" name="Picture 4614" descr="http://www.esourcecanada.com/images/spacer.gif">
          <a:extLst>
            <a:ext uri="{FF2B5EF4-FFF2-40B4-BE49-F238E27FC236}">
              <a16:creationId xmlns:a16="http://schemas.microsoft.com/office/drawing/2014/main" id="{B9AADCF8-00F0-4611-A756-77517BF300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6" name="Picture 4615" descr="http://www.esourcecanada.com/images/spacer.gif">
          <a:extLst>
            <a:ext uri="{FF2B5EF4-FFF2-40B4-BE49-F238E27FC236}">
              <a16:creationId xmlns:a16="http://schemas.microsoft.com/office/drawing/2014/main" id="{7E7355C9-CBC1-4C6D-A28C-FB8A5E511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7" name="Picture 4616" descr="http://www.esourcecanada.com/images/spacer.gif">
          <a:extLst>
            <a:ext uri="{FF2B5EF4-FFF2-40B4-BE49-F238E27FC236}">
              <a16:creationId xmlns:a16="http://schemas.microsoft.com/office/drawing/2014/main" id="{C2FDA4CA-36F0-49BB-9E44-CFAA718B28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8" name="Picture 4617" descr="http://www.esourcecanada.com/images/spacer.gif">
          <a:extLst>
            <a:ext uri="{FF2B5EF4-FFF2-40B4-BE49-F238E27FC236}">
              <a16:creationId xmlns:a16="http://schemas.microsoft.com/office/drawing/2014/main" id="{ABA60293-0D4C-4CE0-8B30-08E759911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9" name="Picture 4618" descr="http://www.esourcecanada.com/images/spacer.gif">
          <a:extLst>
            <a:ext uri="{FF2B5EF4-FFF2-40B4-BE49-F238E27FC236}">
              <a16:creationId xmlns:a16="http://schemas.microsoft.com/office/drawing/2014/main" id="{6A43B05D-3574-4F38-9C38-4393598E1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20" name="Picture 4619" descr="http://www.esourcecanada.com/images/spacer.gif">
          <a:extLst>
            <a:ext uri="{FF2B5EF4-FFF2-40B4-BE49-F238E27FC236}">
              <a16:creationId xmlns:a16="http://schemas.microsoft.com/office/drawing/2014/main" id="{AA129686-7DB1-4738-8B95-0EE8AC266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21" name="Picture 4620" descr="http://www.esourcecanada.com/images/spacer.gif">
          <a:extLst>
            <a:ext uri="{FF2B5EF4-FFF2-40B4-BE49-F238E27FC236}">
              <a16:creationId xmlns:a16="http://schemas.microsoft.com/office/drawing/2014/main" id="{7E626AB8-7A91-4F3F-9CBF-626A2578E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22" name="Picture 4621" descr="http://www.esourcecanada.com/images/spacer.gif">
          <a:extLst>
            <a:ext uri="{FF2B5EF4-FFF2-40B4-BE49-F238E27FC236}">
              <a16:creationId xmlns:a16="http://schemas.microsoft.com/office/drawing/2014/main" id="{9B0E562C-11CF-49C0-837E-8D4DA872BB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23" name="Picture 4622" descr="http://www.esourcecanada.com/images/spacer.gif">
          <a:extLst>
            <a:ext uri="{FF2B5EF4-FFF2-40B4-BE49-F238E27FC236}">
              <a16:creationId xmlns:a16="http://schemas.microsoft.com/office/drawing/2014/main" id="{D8796070-4C0F-4871-9A50-D6CBAF0643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24" name="Picture 4623" descr="http://www.esourcecanada.com/images/spacer.gif">
          <a:extLst>
            <a:ext uri="{FF2B5EF4-FFF2-40B4-BE49-F238E27FC236}">
              <a16:creationId xmlns:a16="http://schemas.microsoft.com/office/drawing/2014/main" id="{C1391501-FADD-4948-A474-F5ADF31DFF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25" name="Picture 4624" descr="http://www.esourcecanada.com/images/spacer.gif">
          <a:extLst>
            <a:ext uri="{FF2B5EF4-FFF2-40B4-BE49-F238E27FC236}">
              <a16:creationId xmlns:a16="http://schemas.microsoft.com/office/drawing/2014/main" id="{BAE933AE-2E3B-4AF5-961B-A0629D486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26" name="Picture 4625" descr="http://www.esourcecanada.com/images/spacer.gif">
          <a:extLst>
            <a:ext uri="{FF2B5EF4-FFF2-40B4-BE49-F238E27FC236}">
              <a16:creationId xmlns:a16="http://schemas.microsoft.com/office/drawing/2014/main" id="{FBBEB654-13E7-46B7-92F8-1805519143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4627" name="Picture 4626" descr="http://www.esourcecanada.com/images/spacer.gif">
          <a:extLst>
            <a:ext uri="{FF2B5EF4-FFF2-40B4-BE49-F238E27FC236}">
              <a16:creationId xmlns:a16="http://schemas.microsoft.com/office/drawing/2014/main" id="{54DDA556-8C52-4A06-823D-A98588E4E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4628" name="Picture 4627" descr="http://www.esourcecanada.com/images/spacer.gif">
          <a:extLst>
            <a:ext uri="{FF2B5EF4-FFF2-40B4-BE49-F238E27FC236}">
              <a16:creationId xmlns:a16="http://schemas.microsoft.com/office/drawing/2014/main" id="{CA2ACECC-F46F-4CF4-B0EA-03FB87115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4629" name="Picture 4628" descr="http://www.esourcecanada.com/images/spacer.gif">
          <a:extLst>
            <a:ext uri="{FF2B5EF4-FFF2-40B4-BE49-F238E27FC236}">
              <a16:creationId xmlns:a16="http://schemas.microsoft.com/office/drawing/2014/main" id="{60548274-99A0-442B-A09A-A950E3A533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4630" name="Picture 4629" descr="http://www.esourcecanada.com/images/spacer.gif">
          <a:extLst>
            <a:ext uri="{FF2B5EF4-FFF2-40B4-BE49-F238E27FC236}">
              <a16:creationId xmlns:a16="http://schemas.microsoft.com/office/drawing/2014/main" id="{62535447-F8AF-44C7-A534-E0B32C9FEE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4631" name="Picture 4630" descr="http://www.esourcecanada.com/images/spacer.gif">
          <a:extLst>
            <a:ext uri="{FF2B5EF4-FFF2-40B4-BE49-F238E27FC236}">
              <a16:creationId xmlns:a16="http://schemas.microsoft.com/office/drawing/2014/main" id="{9DD64AC7-8041-40B7-BFFB-A816C508C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4632" name="Picture 4631" descr="http://www.esourcecanada.com/images/spacer.gif">
          <a:extLst>
            <a:ext uri="{FF2B5EF4-FFF2-40B4-BE49-F238E27FC236}">
              <a16:creationId xmlns:a16="http://schemas.microsoft.com/office/drawing/2014/main" id="{CF0DFC6B-1C64-46FD-9440-47D9073319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4633" name="Picture 4632" descr="http://www.esourcecanada.com/images/spacer.gif">
          <a:extLst>
            <a:ext uri="{FF2B5EF4-FFF2-40B4-BE49-F238E27FC236}">
              <a16:creationId xmlns:a16="http://schemas.microsoft.com/office/drawing/2014/main" id="{1EEE3C77-D941-4ECB-9F75-136E5E4647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4634" name="Picture 4633" descr="http://www.esourcecanada.com/images/spacer.gif">
          <a:extLst>
            <a:ext uri="{FF2B5EF4-FFF2-40B4-BE49-F238E27FC236}">
              <a16:creationId xmlns:a16="http://schemas.microsoft.com/office/drawing/2014/main" id="{2B42CCF1-6F4F-4B8B-919D-57DD4B9D96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4635" name="Picture 4634" descr="http://www.esourcecanada.com/images/spacer.gif">
          <a:extLst>
            <a:ext uri="{FF2B5EF4-FFF2-40B4-BE49-F238E27FC236}">
              <a16:creationId xmlns:a16="http://schemas.microsoft.com/office/drawing/2014/main" id="{C0206E97-E7BD-490A-BF5F-7A612E801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4636" name="Picture 4635" descr="http://www.esourcecanada.com/images/spacer.gif">
          <a:extLst>
            <a:ext uri="{FF2B5EF4-FFF2-40B4-BE49-F238E27FC236}">
              <a16:creationId xmlns:a16="http://schemas.microsoft.com/office/drawing/2014/main" id="{C34F0503-7C8E-4D94-BEE1-ADE528EADD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338</xdr:row>
      <xdr:rowOff>0</xdr:rowOff>
    </xdr:from>
    <xdr:ext cx="57150" cy="57150"/>
    <xdr:pic>
      <xdr:nvPicPr>
        <xdr:cNvPr id="4637" name="Picture 4636" descr="http://www.esourcecanada.com/images/spacer.gif">
          <a:extLst>
            <a:ext uri="{FF2B5EF4-FFF2-40B4-BE49-F238E27FC236}">
              <a16:creationId xmlns:a16="http://schemas.microsoft.com/office/drawing/2014/main" id="{462FC3E7-3B00-4E30-B4D2-D490B3429A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338</xdr:row>
      <xdr:rowOff>0</xdr:rowOff>
    </xdr:from>
    <xdr:ext cx="57150" cy="57150"/>
    <xdr:pic>
      <xdr:nvPicPr>
        <xdr:cNvPr id="4638" name="Picture 4637" descr="http://www.esourcecanada.com/images/spacer.gif">
          <a:extLst>
            <a:ext uri="{FF2B5EF4-FFF2-40B4-BE49-F238E27FC236}">
              <a16:creationId xmlns:a16="http://schemas.microsoft.com/office/drawing/2014/main" id="{7C15B861-45E5-40C3-B59B-5B7A56D614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39" name="Picture 4638" descr="http://www.esourcecanada.com/images/spacer.gif">
          <a:extLst>
            <a:ext uri="{FF2B5EF4-FFF2-40B4-BE49-F238E27FC236}">
              <a16:creationId xmlns:a16="http://schemas.microsoft.com/office/drawing/2014/main" id="{C01451F9-1497-4C3F-839E-2D0720855A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0" name="Picture 4639" descr="http://www.esourcecanada.com/images/spacer.gif">
          <a:extLst>
            <a:ext uri="{FF2B5EF4-FFF2-40B4-BE49-F238E27FC236}">
              <a16:creationId xmlns:a16="http://schemas.microsoft.com/office/drawing/2014/main" id="{74B6B44E-E498-4326-B159-B98119B7E2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1" name="Picture 4640" descr="http://www.esourcecanada.com/images/spacer.gif">
          <a:extLst>
            <a:ext uri="{FF2B5EF4-FFF2-40B4-BE49-F238E27FC236}">
              <a16:creationId xmlns:a16="http://schemas.microsoft.com/office/drawing/2014/main" id="{0CA89F4A-89BA-49A1-A064-02E2E1A0F5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2" name="Picture 4641" descr="http://www.esourcecanada.com/images/spacer.gif">
          <a:extLst>
            <a:ext uri="{FF2B5EF4-FFF2-40B4-BE49-F238E27FC236}">
              <a16:creationId xmlns:a16="http://schemas.microsoft.com/office/drawing/2014/main" id="{C02E1FE7-F998-49BA-824D-05818EA674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3" name="Picture 4642" descr="http://www.esourcecanada.com/images/spacer.gif">
          <a:extLst>
            <a:ext uri="{FF2B5EF4-FFF2-40B4-BE49-F238E27FC236}">
              <a16:creationId xmlns:a16="http://schemas.microsoft.com/office/drawing/2014/main" id="{935E51D3-3140-41CA-B63E-3B8C3A08F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4" name="Picture 4643" descr="http://www.esourcecanada.com/images/spacer.gif">
          <a:extLst>
            <a:ext uri="{FF2B5EF4-FFF2-40B4-BE49-F238E27FC236}">
              <a16:creationId xmlns:a16="http://schemas.microsoft.com/office/drawing/2014/main" id="{C9AC9189-FBDD-4E33-8941-8D46FD077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5" name="Picture 4644" descr="http://www.esourcecanada.com/images/spacer.gif">
          <a:extLst>
            <a:ext uri="{FF2B5EF4-FFF2-40B4-BE49-F238E27FC236}">
              <a16:creationId xmlns:a16="http://schemas.microsoft.com/office/drawing/2014/main" id="{2439371B-F70A-4026-91C4-050B30E8A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6" name="Picture 4645" descr="http://www.esourcecanada.com/images/spacer.gif">
          <a:extLst>
            <a:ext uri="{FF2B5EF4-FFF2-40B4-BE49-F238E27FC236}">
              <a16:creationId xmlns:a16="http://schemas.microsoft.com/office/drawing/2014/main" id="{286355B8-D286-4EC4-A5B5-0313236FF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7" name="Picture 4646" descr="http://www.esourcecanada.com/images/spacer.gif">
          <a:extLst>
            <a:ext uri="{FF2B5EF4-FFF2-40B4-BE49-F238E27FC236}">
              <a16:creationId xmlns:a16="http://schemas.microsoft.com/office/drawing/2014/main" id="{CD1E6D0E-6401-4043-829F-A761202E1E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8" name="Picture 4647" descr="http://www.esourcecanada.com/images/spacer.gif">
          <a:extLst>
            <a:ext uri="{FF2B5EF4-FFF2-40B4-BE49-F238E27FC236}">
              <a16:creationId xmlns:a16="http://schemas.microsoft.com/office/drawing/2014/main" id="{A6E23352-5749-4EE8-BD93-4D7F34642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9" name="Picture 4648" descr="http://www.esourcecanada.com/images/spacer.gif">
          <a:extLst>
            <a:ext uri="{FF2B5EF4-FFF2-40B4-BE49-F238E27FC236}">
              <a16:creationId xmlns:a16="http://schemas.microsoft.com/office/drawing/2014/main" id="{EB30914F-04F3-4C90-9DEF-E77D975A08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0" name="Picture 4649" descr="http://www.esourcecanada.com/images/spacer.gif">
          <a:extLst>
            <a:ext uri="{FF2B5EF4-FFF2-40B4-BE49-F238E27FC236}">
              <a16:creationId xmlns:a16="http://schemas.microsoft.com/office/drawing/2014/main" id="{1D67B88D-6B02-444D-91B6-5FCF1C07C4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1" name="Picture 4650" descr="http://www.esourcecanada.com/images/spacer.gif">
          <a:extLst>
            <a:ext uri="{FF2B5EF4-FFF2-40B4-BE49-F238E27FC236}">
              <a16:creationId xmlns:a16="http://schemas.microsoft.com/office/drawing/2014/main" id="{29397A56-C9E8-48C6-8927-C3528FCD4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2" name="Picture 4651" descr="http://www.esourcecanada.com/images/spacer.gif">
          <a:extLst>
            <a:ext uri="{FF2B5EF4-FFF2-40B4-BE49-F238E27FC236}">
              <a16:creationId xmlns:a16="http://schemas.microsoft.com/office/drawing/2014/main" id="{A420183A-2500-44D7-9676-1E11C601AA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3" name="Picture 4652" descr="http://www.esourcecanada.com/images/spacer.gif">
          <a:extLst>
            <a:ext uri="{FF2B5EF4-FFF2-40B4-BE49-F238E27FC236}">
              <a16:creationId xmlns:a16="http://schemas.microsoft.com/office/drawing/2014/main" id="{4D8B74FF-D5E4-4455-A262-468A84AC7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4" name="Picture 4653" descr="http://www.esourcecanada.com/images/spacer.gif">
          <a:extLst>
            <a:ext uri="{FF2B5EF4-FFF2-40B4-BE49-F238E27FC236}">
              <a16:creationId xmlns:a16="http://schemas.microsoft.com/office/drawing/2014/main" id="{D79D147A-BC5F-4903-9601-FA5927B04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5" name="Picture 4654" descr="http://www.esourcecanada.com/images/spacer.gif">
          <a:extLst>
            <a:ext uri="{FF2B5EF4-FFF2-40B4-BE49-F238E27FC236}">
              <a16:creationId xmlns:a16="http://schemas.microsoft.com/office/drawing/2014/main" id="{B7ADC555-DECD-42F3-ACE9-F6DE450E0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6" name="Picture 4655" descr="http://www.esourcecanada.com/images/spacer.gif">
          <a:extLst>
            <a:ext uri="{FF2B5EF4-FFF2-40B4-BE49-F238E27FC236}">
              <a16:creationId xmlns:a16="http://schemas.microsoft.com/office/drawing/2014/main" id="{2DC29027-0CF6-4457-B948-82DC66830C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7" name="Picture 4656" descr="http://www.esourcecanada.com/images/spacer.gif">
          <a:extLst>
            <a:ext uri="{FF2B5EF4-FFF2-40B4-BE49-F238E27FC236}">
              <a16:creationId xmlns:a16="http://schemas.microsoft.com/office/drawing/2014/main" id="{D6491C95-E353-43EA-824F-F2EAE2AAC2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8" name="Picture 4657" descr="http://www.esourcecanada.com/images/spacer.gif">
          <a:extLst>
            <a:ext uri="{FF2B5EF4-FFF2-40B4-BE49-F238E27FC236}">
              <a16:creationId xmlns:a16="http://schemas.microsoft.com/office/drawing/2014/main" id="{EBB61150-BD47-4E13-B6AD-7F602EFF4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9" name="Picture 4658" descr="http://www.esourcecanada.com/images/spacer.gif">
          <a:extLst>
            <a:ext uri="{FF2B5EF4-FFF2-40B4-BE49-F238E27FC236}">
              <a16:creationId xmlns:a16="http://schemas.microsoft.com/office/drawing/2014/main" id="{7965F28D-1FEB-4ED2-A725-944DB7FD0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0" name="Picture 4659" descr="http://www.esourcecanada.com/images/spacer.gif">
          <a:extLst>
            <a:ext uri="{FF2B5EF4-FFF2-40B4-BE49-F238E27FC236}">
              <a16:creationId xmlns:a16="http://schemas.microsoft.com/office/drawing/2014/main" id="{47EFF468-3A5D-4814-9639-D9727FDBA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1" name="Picture 4660" descr="http://www.esourcecanada.com/images/spacer.gif">
          <a:extLst>
            <a:ext uri="{FF2B5EF4-FFF2-40B4-BE49-F238E27FC236}">
              <a16:creationId xmlns:a16="http://schemas.microsoft.com/office/drawing/2014/main" id="{E88762D5-CC99-4EA4-9C5E-7B69ADA21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2" name="Picture 4661" descr="http://www.esourcecanada.com/images/spacer.gif">
          <a:extLst>
            <a:ext uri="{FF2B5EF4-FFF2-40B4-BE49-F238E27FC236}">
              <a16:creationId xmlns:a16="http://schemas.microsoft.com/office/drawing/2014/main" id="{ECB8AD3F-EB51-4C38-8CC2-322383D92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3" name="Picture 4662" descr="http://www.esourcecanada.com/images/spacer.gif">
          <a:extLst>
            <a:ext uri="{FF2B5EF4-FFF2-40B4-BE49-F238E27FC236}">
              <a16:creationId xmlns:a16="http://schemas.microsoft.com/office/drawing/2014/main" id="{5DAB862D-77E9-4FEE-BF65-3E8CF57D64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4" name="Picture 4663" descr="http://www.esourcecanada.com/images/spacer.gif">
          <a:extLst>
            <a:ext uri="{FF2B5EF4-FFF2-40B4-BE49-F238E27FC236}">
              <a16:creationId xmlns:a16="http://schemas.microsoft.com/office/drawing/2014/main" id="{340E52E8-D6B0-4EDA-8CBE-578303377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5" name="Picture 4664" descr="http://www.esourcecanada.com/images/spacer.gif">
          <a:extLst>
            <a:ext uri="{FF2B5EF4-FFF2-40B4-BE49-F238E27FC236}">
              <a16:creationId xmlns:a16="http://schemas.microsoft.com/office/drawing/2014/main" id="{BEE3E604-ABD7-410C-AF2F-EB592D1B2B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6" name="Picture 4665" descr="http://www.esourcecanada.com/images/spacer.gif">
          <a:extLst>
            <a:ext uri="{FF2B5EF4-FFF2-40B4-BE49-F238E27FC236}">
              <a16:creationId xmlns:a16="http://schemas.microsoft.com/office/drawing/2014/main" id="{456A5C4D-BF2D-4E32-828B-87E12B1D6F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7" name="Picture 4666" descr="http://www.esourcecanada.com/images/spacer.gif">
          <a:extLst>
            <a:ext uri="{FF2B5EF4-FFF2-40B4-BE49-F238E27FC236}">
              <a16:creationId xmlns:a16="http://schemas.microsoft.com/office/drawing/2014/main" id="{6C94C877-B5FC-45ED-879F-DCC105E004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8" name="Picture 4667" descr="http://www.esourcecanada.com/images/spacer.gif">
          <a:extLst>
            <a:ext uri="{FF2B5EF4-FFF2-40B4-BE49-F238E27FC236}">
              <a16:creationId xmlns:a16="http://schemas.microsoft.com/office/drawing/2014/main" id="{9CD9E338-8628-44A0-8DCE-B099DC258D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9" name="Picture 4668" descr="http://www.esourcecanada.com/images/spacer.gif">
          <a:extLst>
            <a:ext uri="{FF2B5EF4-FFF2-40B4-BE49-F238E27FC236}">
              <a16:creationId xmlns:a16="http://schemas.microsoft.com/office/drawing/2014/main" id="{7107108E-79EA-422B-B0FE-99335627E5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0" name="Picture 4669" descr="http://www.esourcecanada.com/images/spacer.gif">
          <a:extLst>
            <a:ext uri="{FF2B5EF4-FFF2-40B4-BE49-F238E27FC236}">
              <a16:creationId xmlns:a16="http://schemas.microsoft.com/office/drawing/2014/main" id="{697CF47B-9B11-41DD-8BA1-897BF40CB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1" name="Picture 4670" descr="http://www.esourcecanada.com/images/spacer.gif">
          <a:extLst>
            <a:ext uri="{FF2B5EF4-FFF2-40B4-BE49-F238E27FC236}">
              <a16:creationId xmlns:a16="http://schemas.microsoft.com/office/drawing/2014/main" id="{9BBCA269-5A73-4479-8E7A-6AB54F4307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2" name="Picture 4671" descr="http://www.esourcecanada.com/images/spacer.gif">
          <a:extLst>
            <a:ext uri="{FF2B5EF4-FFF2-40B4-BE49-F238E27FC236}">
              <a16:creationId xmlns:a16="http://schemas.microsoft.com/office/drawing/2014/main" id="{62C5EFF5-895A-4F5F-92B7-F11AB0CB7A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3" name="Picture 4672" descr="http://www.esourcecanada.com/images/spacer.gif">
          <a:extLst>
            <a:ext uri="{FF2B5EF4-FFF2-40B4-BE49-F238E27FC236}">
              <a16:creationId xmlns:a16="http://schemas.microsoft.com/office/drawing/2014/main" id="{6A58C38C-C7E4-4089-8783-8F18D5661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4" name="Picture 4673" descr="http://www.esourcecanada.com/images/spacer.gif">
          <a:extLst>
            <a:ext uri="{FF2B5EF4-FFF2-40B4-BE49-F238E27FC236}">
              <a16:creationId xmlns:a16="http://schemas.microsoft.com/office/drawing/2014/main" id="{B3BA5666-06DE-4575-9584-CE0B88B12A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5" name="Picture 4674" descr="http://www.esourcecanada.com/images/spacer.gif">
          <a:extLst>
            <a:ext uri="{FF2B5EF4-FFF2-40B4-BE49-F238E27FC236}">
              <a16:creationId xmlns:a16="http://schemas.microsoft.com/office/drawing/2014/main" id="{BB75A757-5EDD-4B15-87FB-5C7863A9B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6" name="Picture 4675" descr="http://www.esourcecanada.com/images/spacer.gif">
          <a:extLst>
            <a:ext uri="{FF2B5EF4-FFF2-40B4-BE49-F238E27FC236}">
              <a16:creationId xmlns:a16="http://schemas.microsoft.com/office/drawing/2014/main" id="{B3072810-8BCB-4A7A-80DC-8F15E1D2CD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7" name="Picture 4676" descr="http://www.esourcecanada.com/images/spacer.gif">
          <a:extLst>
            <a:ext uri="{FF2B5EF4-FFF2-40B4-BE49-F238E27FC236}">
              <a16:creationId xmlns:a16="http://schemas.microsoft.com/office/drawing/2014/main" id="{6D51CC27-F8C7-4AFC-B2E6-900988D682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8" name="Picture 4677" descr="http://www.esourcecanada.com/images/spacer.gif">
          <a:extLst>
            <a:ext uri="{FF2B5EF4-FFF2-40B4-BE49-F238E27FC236}">
              <a16:creationId xmlns:a16="http://schemas.microsoft.com/office/drawing/2014/main" id="{743D10E0-F350-4EB8-B224-88D24049DA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9" name="Picture 4678" descr="http://www.esourcecanada.com/images/spacer.gif">
          <a:extLst>
            <a:ext uri="{FF2B5EF4-FFF2-40B4-BE49-F238E27FC236}">
              <a16:creationId xmlns:a16="http://schemas.microsoft.com/office/drawing/2014/main" id="{272E946A-C587-49AB-AA79-823D259F80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80" name="Picture 4679" descr="http://www.esourcecanada.com/images/spacer.gif">
          <a:extLst>
            <a:ext uri="{FF2B5EF4-FFF2-40B4-BE49-F238E27FC236}">
              <a16:creationId xmlns:a16="http://schemas.microsoft.com/office/drawing/2014/main" id="{9F327A8E-7006-4072-9E49-FB906A7E17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4681" name="Picture 4680" descr="http://www.esourcecanada.com/images/spacer.gif">
          <a:extLst>
            <a:ext uri="{FF2B5EF4-FFF2-40B4-BE49-F238E27FC236}">
              <a16:creationId xmlns:a16="http://schemas.microsoft.com/office/drawing/2014/main" id="{6952730E-4234-4373-89A8-E061521D15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4682" name="Picture 4681" descr="http://www.esourcecanada.com/images/spacer.gif">
          <a:extLst>
            <a:ext uri="{FF2B5EF4-FFF2-40B4-BE49-F238E27FC236}">
              <a16:creationId xmlns:a16="http://schemas.microsoft.com/office/drawing/2014/main" id="{A8F645F4-B70D-4E4A-8E42-BF1726FA8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4683" name="Picture 4682" descr="http://www.esourcecanada.com/images/spacer.gif">
          <a:extLst>
            <a:ext uri="{FF2B5EF4-FFF2-40B4-BE49-F238E27FC236}">
              <a16:creationId xmlns:a16="http://schemas.microsoft.com/office/drawing/2014/main" id="{74841AD0-7BBF-4712-8438-75CFE847A3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4684" name="Picture 4683" descr="http://www.esourcecanada.com/images/spacer.gif">
          <a:extLst>
            <a:ext uri="{FF2B5EF4-FFF2-40B4-BE49-F238E27FC236}">
              <a16:creationId xmlns:a16="http://schemas.microsoft.com/office/drawing/2014/main" id="{C206672A-CB44-4480-9F01-369CB43196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4685" name="Picture 4684" descr="http://www.esourcecanada.com/images/spacer.gif">
          <a:extLst>
            <a:ext uri="{FF2B5EF4-FFF2-40B4-BE49-F238E27FC236}">
              <a16:creationId xmlns:a16="http://schemas.microsoft.com/office/drawing/2014/main" id="{C3FEF6D8-6CBF-43C9-B08E-860ACCA6B3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4686" name="Picture 4685" descr="http://www.esourcecanada.com/images/spacer.gif">
          <a:extLst>
            <a:ext uri="{FF2B5EF4-FFF2-40B4-BE49-F238E27FC236}">
              <a16:creationId xmlns:a16="http://schemas.microsoft.com/office/drawing/2014/main" id="{0BD8D00E-41D7-4088-A466-FC99CC7F2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4687" name="Picture 4686" descr="http://www.esourcecanada.com/images/spacer.gif">
          <a:extLst>
            <a:ext uri="{FF2B5EF4-FFF2-40B4-BE49-F238E27FC236}">
              <a16:creationId xmlns:a16="http://schemas.microsoft.com/office/drawing/2014/main" id="{BBC18124-7EAB-4810-882E-0B3D884FE5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4688" name="Picture 4687" descr="http://www.esourcecanada.com/images/spacer.gif">
          <a:extLst>
            <a:ext uri="{FF2B5EF4-FFF2-40B4-BE49-F238E27FC236}">
              <a16:creationId xmlns:a16="http://schemas.microsoft.com/office/drawing/2014/main" id="{75777368-A680-4A70-BE21-AE70D36F11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4689" name="Picture 4688" descr="http://www.esourcecanada.com/images/spacer.gif">
          <a:extLst>
            <a:ext uri="{FF2B5EF4-FFF2-40B4-BE49-F238E27FC236}">
              <a16:creationId xmlns:a16="http://schemas.microsoft.com/office/drawing/2014/main" id="{B407C839-A989-40D5-9125-3643AA4DBA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4690" name="Picture 4689" descr="http://www.esourcecanada.com/images/spacer.gif">
          <a:extLst>
            <a:ext uri="{FF2B5EF4-FFF2-40B4-BE49-F238E27FC236}">
              <a16:creationId xmlns:a16="http://schemas.microsoft.com/office/drawing/2014/main" id="{56E303C5-7821-4613-BD87-350902DA1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691" name="Picture 4690" descr="http://www.esourcecanada.com/images/spacer.gif">
          <a:extLst>
            <a:ext uri="{FF2B5EF4-FFF2-40B4-BE49-F238E27FC236}">
              <a16:creationId xmlns:a16="http://schemas.microsoft.com/office/drawing/2014/main" id="{BAB14EFD-0876-49AA-AE07-B6E736DD78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92" name="Picture 4691" descr="http://www.esourcecanada.com/images/spacer.gif">
          <a:extLst>
            <a:ext uri="{FF2B5EF4-FFF2-40B4-BE49-F238E27FC236}">
              <a16:creationId xmlns:a16="http://schemas.microsoft.com/office/drawing/2014/main" id="{7D0C4B64-6962-41B6-BBDB-AF0513F343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693" name="Picture 4692" descr="http://www.esourcecanada.com/images/spacer.gif">
          <a:extLst>
            <a:ext uri="{FF2B5EF4-FFF2-40B4-BE49-F238E27FC236}">
              <a16:creationId xmlns:a16="http://schemas.microsoft.com/office/drawing/2014/main" id="{F88368C4-154C-4216-ADCF-7370420069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94" name="Picture 4693" descr="http://www.esourcecanada.com/images/spacer.gif">
          <a:extLst>
            <a:ext uri="{FF2B5EF4-FFF2-40B4-BE49-F238E27FC236}">
              <a16:creationId xmlns:a16="http://schemas.microsoft.com/office/drawing/2014/main" id="{90155FA2-9052-4A75-AA87-68848E90BF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95" name="Picture 4694" descr="http://www.esourcecanada.com/images/spacer.gif">
          <a:extLst>
            <a:ext uri="{FF2B5EF4-FFF2-40B4-BE49-F238E27FC236}">
              <a16:creationId xmlns:a16="http://schemas.microsoft.com/office/drawing/2014/main" id="{14357646-3B91-49DF-BEEF-62D76BBBE1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96" name="Picture 4695" descr="http://www.esourcecanada.com/images/spacer.gif">
          <a:extLst>
            <a:ext uri="{FF2B5EF4-FFF2-40B4-BE49-F238E27FC236}">
              <a16:creationId xmlns:a16="http://schemas.microsoft.com/office/drawing/2014/main" id="{5498A30A-E316-4102-A256-CF05B223D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97" name="Picture 4696" descr="http://www.esourcecanada.com/images/spacer.gif">
          <a:extLst>
            <a:ext uri="{FF2B5EF4-FFF2-40B4-BE49-F238E27FC236}">
              <a16:creationId xmlns:a16="http://schemas.microsoft.com/office/drawing/2014/main" id="{B8EE4675-667E-42D9-B558-C7CC38468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98" name="Picture 4697" descr="http://www.esourcecanada.com/images/spacer.gif">
          <a:extLst>
            <a:ext uri="{FF2B5EF4-FFF2-40B4-BE49-F238E27FC236}">
              <a16:creationId xmlns:a16="http://schemas.microsoft.com/office/drawing/2014/main" id="{7B502A62-5D94-4B3E-8966-CED1A1941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99" name="Picture 4698" descr="http://www.esourcecanada.com/images/spacer.gif">
          <a:extLst>
            <a:ext uri="{FF2B5EF4-FFF2-40B4-BE49-F238E27FC236}">
              <a16:creationId xmlns:a16="http://schemas.microsoft.com/office/drawing/2014/main" id="{5F4BD1F1-EC8E-40A8-9702-95B42DF58A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0" name="Picture 4699" descr="http://www.esourcecanada.com/images/spacer.gif">
          <a:extLst>
            <a:ext uri="{FF2B5EF4-FFF2-40B4-BE49-F238E27FC236}">
              <a16:creationId xmlns:a16="http://schemas.microsoft.com/office/drawing/2014/main" id="{3D9958F0-8842-4622-8EAA-2C32D9C22F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1" name="Picture 4700" descr="http://www.esourcecanada.com/images/spacer.gif">
          <a:extLst>
            <a:ext uri="{FF2B5EF4-FFF2-40B4-BE49-F238E27FC236}">
              <a16:creationId xmlns:a16="http://schemas.microsoft.com/office/drawing/2014/main" id="{5F739673-BDEC-4EFB-9B8A-D241810D9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2" name="Picture 4701" descr="http://www.esourcecanada.com/images/spacer.gif">
          <a:extLst>
            <a:ext uri="{FF2B5EF4-FFF2-40B4-BE49-F238E27FC236}">
              <a16:creationId xmlns:a16="http://schemas.microsoft.com/office/drawing/2014/main" id="{183A4EF2-D523-4E42-9C5C-8157AC5AB3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3" name="Picture 4702" descr="http://www.esourcecanada.com/images/spacer.gif">
          <a:extLst>
            <a:ext uri="{FF2B5EF4-FFF2-40B4-BE49-F238E27FC236}">
              <a16:creationId xmlns:a16="http://schemas.microsoft.com/office/drawing/2014/main" id="{D8CC1866-371E-4AA7-AC69-3093B7B1D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4" name="Picture 4703" descr="http://www.esourcecanada.com/images/spacer.gif">
          <a:extLst>
            <a:ext uri="{FF2B5EF4-FFF2-40B4-BE49-F238E27FC236}">
              <a16:creationId xmlns:a16="http://schemas.microsoft.com/office/drawing/2014/main" id="{6844FC2E-F21E-4604-A7B9-78C03E29F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5" name="Picture 4704" descr="http://www.esourcecanada.com/images/spacer.gif">
          <a:extLst>
            <a:ext uri="{FF2B5EF4-FFF2-40B4-BE49-F238E27FC236}">
              <a16:creationId xmlns:a16="http://schemas.microsoft.com/office/drawing/2014/main" id="{79893DC0-5624-4B13-9E06-17C0C018F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6" name="Picture 4705" descr="http://www.esourcecanada.com/images/spacer.gif">
          <a:extLst>
            <a:ext uri="{FF2B5EF4-FFF2-40B4-BE49-F238E27FC236}">
              <a16:creationId xmlns:a16="http://schemas.microsoft.com/office/drawing/2014/main" id="{DF36EB79-9008-4BB6-AE9A-C42FD5D757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7" name="Picture 4706" descr="http://www.esourcecanada.com/images/spacer.gif">
          <a:extLst>
            <a:ext uri="{FF2B5EF4-FFF2-40B4-BE49-F238E27FC236}">
              <a16:creationId xmlns:a16="http://schemas.microsoft.com/office/drawing/2014/main" id="{89EDD8A5-5944-4BAF-8198-DEC12B85A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8" name="Picture 4707" descr="http://www.esourcecanada.com/images/spacer.gif">
          <a:extLst>
            <a:ext uri="{FF2B5EF4-FFF2-40B4-BE49-F238E27FC236}">
              <a16:creationId xmlns:a16="http://schemas.microsoft.com/office/drawing/2014/main" id="{947E2765-BE2A-4B9F-872A-789DBD36A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9" name="Picture 4708" descr="http://www.esourcecanada.com/images/spacer.gif">
          <a:extLst>
            <a:ext uri="{FF2B5EF4-FFF2-40B4-BE49-F238E27FC236}">
              <a16:creationId xmlns:a16="http://schemas.microsoft.com/office/drawing/2014/main" id="{FFA73985-B1FD-4202-98CE-B135D6A830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0" name="Picture 4709" descr="http://www.esourcecanada.com/images/spacer.gif">
          <a:extLst>
            <a:ext uri="{FF2B5EF4-FFF2-40B4-BE49-F238E27FC236}">
              <a16:creationId xmlns:a16="http://schemas.microsoft.com/office/drawing/2014/main" id="{16A7AEE0-7BED-4654-BC82-7A3509D42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1" name="Picture 4710" descr="http://www.esourcecanada.com/images/spacer.gif">
          <a:extLst>
            <a:ext uri="{FF2B5EF4-FFF2-40B4-BE49-F238E27FC236}">
              <a16:creationId xmlns:a16="http://schemas.microsoft.com/office/drawing/2014/main" id="{B3FA29C7-3367-4060-BD13-82267CF99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2" name="Picture 4711" descr="http://www.esourcecanada.com/images/spacer.gif">
          <a:extLst>
            <a:ext uri="{FF2B5EF4-FFF2-40B4-BE49-F238E27FC236}">
              <a16:creationId xmlns:a16="http://schemas.microsoft.com/office/drawing/2014/main" id="{E425EDEB-CC1E-4A9E-8FCA-5C2133567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3" name="Picture 4712" descr="http://www.esourcecanada.com/images/spacer.gif">
          <a:extLst>
            <a:ext uri="{FF2B5EF4-FFF2-40B4-BE49-F238E27FC236}">
              <a16:creationId xmlns:a16="http://schemas.microsoft.com/office/drawing/2014/main" id="{70FCA291-9E37-43BB-8D3A-1473F316FE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4" name="Picture 4713" descr="http://www.esourcecanada.com/images/spacer.gif">
          <a:extLst>
            <a:ext uri="{FF2B5EF4-FFF2-40B4-BE49-F238E27FC236}">
              <a16:creationId xmlns:a16="http://schemas.microsoft.com/office/drawing/2014/main" id="{F7B8B585-65CD-43BC-B48F-48AF2955D3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5" name="Picture 4714" descr="http://www.esourcecanada.com/images/spacer.gif">
          <a:extLst>
            <a:ext uri="{FF2B5EF4-FFF2-40B4-BE49-F238E27FC236}">
              <a16:creationId xmlns:a16="http://schemas.microsoft.com/office/drawing/2014/main" id="{DEEF3D5F-B320-4DB6-8DA7-33FCBE8885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6" name="Picture 4715" descr="http://www.esourcecanada.com/images/spacer.gif">
          <a:extLst>
            <a:ext uri="{FF2B5EF4-FFF2-40B4-BE49-F238E27FC236}">
              <a16:creationId xmlns:a16="http://schemas.microsoft.com/office/drawing/2014/main" id="{773EE6CB-BF1D-4D4A-A721-B10F84E04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7" name="Picture 4716" descr="http://www.esourcecanada.com/images/spacer.gif">
          <a:extLst>
            <a:ext uri="{FF2B5EF4-FFF2-40B4-BE49-F238E27FC236}">
              <a16:creationId xmlns:a16="http://schemas.microsoft.com/office/drawing/2014/main" id="{8AF85F00-9196-4774-9C1D-C52889AAA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8" name="Picture 4717" descr="http://www.esourcecanada.com/images/spacer.gif">
          <a:extLst>
            <a:ext uri="{FF2B5EF4-FFF2-40B4-BE49-F238E27FC236}">
              <a16:creationId xmlns:a16="http://schemas.microsoft.com/office/drawing/2014/main" id="{0ABD5419-CED9-466C-8710-5E25A837F2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9" name="Picture 4718" descr="http://www.esourcecanada.com/images/spacer.gif">
          <a:extLst>
            <a:ext uri="{FF2B5EF4-FFF2-40B4-BE49-F238E27FC236}">
              <a16:creationId xmlns:a16="http://schemas.microsoft.com/office/drawing/2014/main" id="{7B1BBA90-C443-46A8-A4EA-639B1F1A6D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0" name="Picture 4719" descr="http://www.esourcecanada.com/images/spacer.gif">
          <a:extLst>
            <a:ext uri="{FF2B5EF4-FFF2-40B4-BE49-F238E27FC236}">
              <a16:creationId xmlns:a16="http://schemas.microsoft.com/office/drawing/2014/main" id="{677643B7-27CB-4F67-BD13-78F5B149A5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1" name="Picture 4720" descr="http://www.esourcecanada.com/images/spacer.gif">
          <a:extLst>
            <a:ext uri="{FF2B5EF4-FFF2-40B4-BE49-F238E27FC236}">
              <a16:creationId xmlns:a16="http://schemas.microsoft.com/office/drawing/2014/main" id="{F749F636-6DB2-4B72-9747-73A91EED0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2" name="Picture 4721" descr="http://www.esourcecanada.com/images/spacer.gif">
          <a:extLst>
            <a:ext uri="{FF2B5EF4-FFF2-40B4-BE49-F238E27FC236}">
              <a16:creationId xmlns:a16="http://schemas.microsoft.com/office/drawing/2014/main" id="{09865AE0-9228-42F5-BA9A-C8EF51AF6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3" name="Picture 4722" descr="http://www.esourcecanada.com/images/spacer.gif">
          <a:extLst>
            <a:ext uri="{FF2B5EF4-FFF2-40B4-BE49-F238E27FC236}">
              <a16:creationId xmlns:a16="http://schemas.microsoft.com/office/drawing/2014/main" id="{038DB8CA-E1AB-400B-A568-9E5450DB0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4" name="Picture 4723" descr="http://www.esourcecanada.com/images/spacer.gif">
          <a:extLst>
            <a:ext uri="{FF2B5EF4-FFF2-40B4-BE49-F238E27FC236}">
              <a16:creationId xmlns:a16="http://schemas.microsoft.com/office/drawing/2014/main" id="{E693D91E-3DEA-4670-B5B2-BA2C5BFBB3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5" name="Picture 4724" descr="http://www.esourcecanada.com/images/spacer.gif">
          <a:extLst>
            <a:ext uri="{FF2B5EF4-FFF2-40B4-BE49-F238E27FC236}">
              <a16:creationId xmlns:a16="http://schemas.microsoft.com/office/drawing/2014/main" id="{88C99897-BA47-4D9D-90F4-D46A0BBC2B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6" name="Picture 4725" descr="http://www.esourcecanada.com/images/spacer.gif">
          <a:extLst>
            <a:ext uri="{FF2B5EF4-FFF2-40B4-BE49-F238E27FC236}">
              <a16:creationId xmlns:a16="http://schemas.microsoft.com/office/drawing/2014/main" id="{E0981C9F-B8F3-447D-A930-44BE57E59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7" name="Picture 4726" descr="http://www.esourcecanada.com/images/spacer.gif">
          <a:extLst>
            <a:ext uri="{FF2B5EF4-FFF2-40B4-BE49-F238E27FC236}">
              <a16:creationId xmlns:a16="http://schemas.microsoft.com/office/drawing/2014/main" id="{5628606C-C6C6-428F-9CD9-0732A4F3D4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8" name="Picture 4727" descr="http://www.esourcecanada.com/images/spacer.gif">
          <a:extLst>
            <a:ext uri="{FF2B5EF4-FFF2-40B4-BE49-F238E27FC236}">
              <a16:creationId xmlns:a16="http://schemas.microsoft.com/office/drawing/2014/main" id="{925E00F7-D672-4A50-9D7E-8880EE8E0D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9" name="Picture 4728" descr="http://www.esourcecanada.com/images/spacer.gif">
          <a:extLst>
            <a:ext uri="{FF2B5EF4-FFF2-40B4-BE49-F238E27FC236}">
              <a16:creationId xmlns:a16="http://schemas.microsoft.com/office/drawing/2014/main" id="{780B530C-72F4-4951-9E03-B772DB4F25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30" name="Picture 4729" descr="http://www.esourcecanada.com/images/spacer.gif">
          <a:extLst>
            <a:ext uri="{FF2B5EF4-FFF2-40B4-BE49-F238E27FC236}">
              <a16:creationId xmlns:a16="http://schemas.microsoft.com/office/drawing/2014/main" id="{112200ED-2E6D-45F9-9151-898B3E96CB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31" name="Picture 4730" descr="http://www.esourcecanada.com/images/spacer.gif">
          <a:extLst>
            <a:ext uri="{FF2B5EF4-FFF2-40B4-BE49-F238E27FC236}">
              <a16:creationId xmlns:a16="http://schemas.microsoft.com/office/drawing/2014/main" id="{E33BF306-089D-4F48-AA1A-CF09BD226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32" name="Picture 4731" descr="http://www.esourcecanada.com/images/spacer.gif">
          <a:extLst>
            <a:ext uri="{FF2B5EF4-FFF2-40B4-BE49-F238E27FC236}">
              <a16:creationId xmlns:a16="http://schemas.microsoft.com/office/drawing/2014/main" id="{A53CAFCA-4E87-4629-8E19-3E57E6BE0E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33" name="Picture 4732" descr="http://www.esourcecanada.com/images/spacer.gif">
          <a:extLst>
            <a:ext uri="{FF2B5EF4-FFF2-40B4-BE49-F238E27FC236}">
              <a16:creationId xmlns:a16="http://schemas.microsoft.com/office/drawing/2014/main" id="{B4A395C8-E057-4519-8DA5-CA4C804956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34" name="Picture 4733" descr="http://www.esourcecanada.com/images/spacer.gif">
          <a:extLst>
            <a:ext uri="{FF2B5EF4-FFF2-40B4-BE49-F238E27FC236}">
              <a16:creationId xmlns:a16="http://schemas.microsoft.com/office/drawing/2014/main" id="{C6FF3963-8062-4200-BF9D-4415A13B23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735" name="Picture 4734" descr="http://www.esourcecanada.com/images/spacer.gif">
          <a:extLst>
            <a:ext uri="{FF2B5EF4-FFF2-40B4-BE49-F238E27FC236}">
              <a16:creationId xmlns:a16="http://schemas.microsoft.com/office/drawing/2014/main" id="{6B5CE711-7960-40A9-9B8D-7D3B5DC13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736" name="Picture 4735" descr="http://www.esourcecanada.com/images/spacer.gif">
          <a:extLst>
            <a:ext uri="{FF2B5EF4-FFF2-40B4-BE49-F238E27FC236}">
              <a16:creationId xmlns:a16="http://schemas.microsoft.com/office/drawing/2014/main" id="{92DBA44C-7A30-4851-A2AC-86B3420B2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4737" name="Picture 4736" descr="http://www.esourcecanada.com/images/spacer.gif">
          <a:extLst>
            <a:ext uri="{FF2B5EF4-FFF2-40B4-BE49-F238E27FC236}">
              <a16:creationId xmlns:a16="http://schemas.microsoft.com/office/drawing/2014/main" id="{CC837A73-E2A7-4EF5-8040-02BC1B454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738" name="Picture 4737" descr="http://www.esourcecanada.com/images/spacer.gif">
          <a:extLst>
            <a:ext uri="{FF2B5EF4-FFF2-40B4-BE49-F238E27FC236}">
              <a16:creationId xmlns:a16="http://schemas.microsoft.com/office/drawing/2014/main" id="{5E58DC43-01AB-4BB2-BC48-73EB1D0FF0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4739" name="Picture 4738" descr="http://www.esourcecanada.com/images/spacer.gif">
          <a:extLst>
            <a:ext uri="{FF2B5EF4-FFF2-40B4-BE49-F238E27FC236}">
              <a16:creationId xmlns:a16="http://schemas.microsoft.com/office/drawing/2014/main" id="{4A5B0D5C-0BC3-48BC-B7B3-75D79A1F3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740" name="Picture 4739" descr="http://www.esourcecanada.com/images/spacer.gif">
          <a:extLst>
            <a:ext uri="{FF2B5EF4-FFF2-40B4-BE49-F238E27FC236}">
              <a16:creationId xmlns:a16="http://schemas.microsoft.com/office/drawing/2014/main" id="{75E8584D-0B5C-474A-B4D3-4C15115482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741" name="Picture 4740" descr="http://www.esourcecanada.com/images/spacer.gif">
          <a:extLst>
            <a:ext uri="{FF2B5EF4-FFF2-40B4-BE49-F238E27FC236}">
              <a16:creationId xmlns:a16="http://schemas.microsoft.com/office/drawing/2014/main" id="{3A5B9D0E-BF59-4E6F-9C15-DE64867EED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4742" name="Picture 4741" descr="http://www.esourcecanada.com/images/spacer.gif">
          <a:extLst>
            <a:ext uri="{FF2B5EF4-FFF2-40B4-BE49-F238E27FC236}">
              <a16:creationId xmlns:a16="http://schemas.microsoft.com/office/drawing/2014/main" id="{1E98848E-6EFA-4270-A664-BC9FFDFAF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743" name="Picture 4742" descr="http://www.esourcecanada.com/images/spacer.gif">
          <a:extLst>
            <a:ext uri="{FF2B5EF4-FFF2-40B4-BE49-F238E27FC236}">
              <a16:creationId xmlns:a16="http://schemas.microsoft.com/office/drawing/2014/main" id="{BEA7CB26-0031-472B-8A72-2C975153C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4744" name="Picture 4743" descr="http://www.esourcecanada.com/images/spacer.gif">
          <a:extLst>
            <a:ext uri="{FF2B5EF4-FFF2-40B4-BE49-F238E27FC236}">
              <a16:creationId xmlns:a16="http://schemas.microsoft.com/office/drawing/2014/main" id="{CEF17837-A83F-4314-B381-956C45EEA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745" name="Picture 4744" descr="http://www.esourcecanada.com/images/spacer.gif">
          <a:extLst>
            <a:ext uri="{FF2B5EF4-FFF2-40B4-BE49-F238E27FC236}">
              <a16:creationId xmlns:a16="http://schemas.microsoft.com/office/drawing/2014/main" id="{8C60FBDE-4ECC-4552-AE6D-2D2F7C0E54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46" name="Picture 4745" descr="http://www.esourcecanada.com/images/spacer.gif">
          <a:extLst>
            <a:ext uri="{FF2B5EF4-FFF2-40B4-BE49-F238E27FC236}">
              <a16:creationId xmlns:a16="http://schemas.microsoft.com/office/drawing/2014/main" id="{8A2CFCB2-E27C-48FE-BB4D-066D1F34D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747" name="Picture 4746" descr="http://www.esourcecanada.com/images/spacer.gif">
          <a:extLst>
            <a:ext uri="{FF2B5EF4-FFF2-40B4-BE49-F238E27FC236}">
              <a16:creationId xmlns:a16="http://schemas.microsoft.com/office/drawing/2014/main" id="{F5147205-BDA4-4806-A539-9EBCE825F2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48" name="Picture 4747" descr="http://www.esourcecanada.com/images/spacer.gif">
          <a:extLst>
            <a:ext uri="{FF2B5EF4-FFF2-40B4-BE49-F238E27FC236}">
              <a16:creationId xmlns:a16="http://schemas.microsoft.com/office/drawing/2014/main" id="{73DA31C2-A925-427E-8E4B-234C15BC9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49" name="Picture 4748" descr="http://www.esourcecanada.com/images/spacer.gif">
          <a:extLst>
            <a:ext uri="{FF2B5EF4-FFF2-40B4-BE49-F238E27FC236}">
              <a16:creationId xmlns:a16="http://schemas.microsoft.com/office/drawing/2014/main" id="{15E9330E-409F-4348-A9FD-41D69768C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0" name="Picture 4749" descr="http://www.esourcecanada.com/images/spacer.gif">
          <a:extLst>
            <a:ext uri="{FF2B5EF4-FFF2-40B4-BE49-F238E27FC236}">
              <a16:creationId xmlns:a16="http://schemas.microsoft.com/office/drawing/2014/main" id="{AD4AE512-0839-404A-92E8-77D7165EBE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1" name="Picture 4750" descr="http://www.esourcecanada.com/images/spacer.gif">
          <a:extLst>
            <a:ext uri="{FF2B5EF4-FFF2-40B4-BE49-F238E27FC236}">
              <a16:creationId xmlns:a16="http://schemas.microsoft.com/office/drawing/2014/main" id="{B062D74B-BE51-479A-AFC6-C95104ABA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2" name="Picture 4751" descr="http://www.esourcecanada.com/images/spacer.gif">
          <a:extLst>
            <a:ext uri="{FF2B5EF4-FFF2-40B4-BE49-F238E27FC236}">
              <a16:creationId xmlns:a16="http://schemas.microsoft.com/office/drawing/2014/main" id="{DAF26E2B-4012-45B9-879C-7551551303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3" name="Picture 4752" descr="http://www.esourcecanada.com/images/spacer.gif">
          <a:extLst>
            <a:ext uri="{FF2B5EF4-FFF2-40B4-BE49-F238E27FC236}">
              <a16:creationId xmlns:a16="http://schemas.microsoft.com/office/drawing/2014/main" id="{7278E4AE-66E7-4C63-9E8C-384EF6046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4" name="Picture 4753" descr="http://www.esourcecanada.com/images/spacer.gif">
          <a:extLst>
            <a:ext uri="{FF2B5EF4-FFF2-40B4-BE49-F238E27FC236}">
              <a16:creationId xmlns:a16="http://schemas.microsoft.com/office/drawing/2014/main" id="{E6046605-9E3C-47C3-84AA-08C26B606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5" name="Picture 4754" descr="http://www.esourcecanada.com/images/spacer.gif">
          <a:extLst>
            <a:ext uri="{FF2B5EF4-FFF2-40B4-BE49-F238E27FC236}">
              <a16:creationId xmlns:a16="http://schemas.microsoft.com/office/drawing/2014/main" id="{A991CEA0-FC4B-4681-AC56-7B27D10FD7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6" name="Picture 4755" descr="http://www.esourcecanada.com/images/spacer.gif">
          <a:extLst>
            <a:ext uri="{FF2B5EF4-FFF2-40B4-BE49-F238E27FC236}">
              <a16:creationId xmlns:a16="http://schemas.microsoft.com/office/drawing/2014/main" id="{CB5153C0-DDFD-4DAD-ABDB-F6EB471FD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7" name="Picture 4756" descr="http://www.esourcecanada.com/images/spacer.gif">
          <a:extLst>
            <a:ext uri="{FF2B5EF4-FFF2-40B4-BE49-F238E27FC236}">
              <a16:creationId xmlns:a16="http://schemas.microsoft.com/office/drawing/2014/main" id="{22A1320A-F26A-4C81-B263-712C62EA1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8" name="Picture 4757" descr="http://www.esourcecanada.com/images/spacer.gif">
          <a:extLst>
            <a:ext uri="{FF2B5EF4-FFF2-40B4-BE49-F238E27FC236}">
              <a16:creationId xmlns:a16="http://schemas.microsoft.com/office/drawing/2014/main" id="{9E9BB989-28C8-49C1-9A89-7DAAF5C199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9" name="Picture 4758" descr="http://www.esourcecanada.com/images/spacer.gif">
          <a:extLst>
            <a:ext uri="{FF2B5EF4-FFF2-40B4-BE49-F238E27FC236}">
              <a16:creationId xmlns:a16="http://schemas.microsoft.com/office/drawing/2014/main" id="{1C6F6861-159C-43B1-8DCC-EABB088281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0" name="Picture 4759" descr="http://www.esourcecanada.com/images/spacer.gif">
          <a:extLst>
            <a:ext uri="{FF2B5EF4-FFF2-40B4-BE49-F238E27FC236}">
              <a16:creationId xmlns:a16="http://schemas.microsoft.com/office/drawing/2014/main" id="{C6016AA8-A111-457B-B5C8-9E3AAE31A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1" name="Picture 4760" descr="http://www.esourcecanada.com/images/spacer.gif">
          <a:extLst>
            <a:ext uri="{FF2B5EF4-FFF2-40B4-BE49-F238E27FC236}">
              <a16:creationId xmlns:a16="http://schemas.microsoft.com/office/drawing/2014/main" id="{1F87ADAB-72E7-4E07-BE25-F887DCF112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2" name="Picture 4761" descr="http://www.esourcecanada.com/images/spacer.gif">
          <a:extLst>
            <a:ext uri="{FF2B5EF4-FFF2-40B4-BE49-F238E27FC236}">
              <a16:creationId xmlns:a16="http://schemas.microsoft.com/office/drawing/2014/main" id="{0AA7D6F1-B017-43E6-AD46-7F117037B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3" name="Picture 4762" descr="http://www.esourcecanada.com/images/spacer.gif">
          <a:extLst>
            <a:ext uri="{FF2B5EF4-FFF2-40B4-BE49-F238E27FC236}">
              <a16:creationId xmlns:a16="http://schemas.microsoft.com/office/drawing/2014/main" id="{370882B0-B86C-430F-AC63-D1EEBEC61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4" name="Picture 4763" descr="http://www.esourcecanada.com/images/spacer.gif">
          <a:extLst>
            <a:ext uri="{FF2B5EF4-FFF2-40B4-BE49-F238E27FC236}">
              <a16:creationId xmlns:a16="http://schemas.microsoft.com/office/drawing/2014/main" id="{A0582E13-375C-4CDB-8805-3502A3B5F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5" name="Picture 4764" descr="http://www.esourcecanada.com/images/spacer.gif">
          <a:extLst>
            <a:ext uri="{FF2B5EF4-FFF2-40B4-BE49-F238E27FC236}">
              <a16:creationId xmlns:a16="http://schemas.microsoft.com/office/drawing/2014/main" id="{8046D786-B423-48D7-9568-0F795709C7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6" name="Picture 4765" descr="http://www.esourcecanada.com/images/spacer.gif">
          <a:extLst>
            <a:ext uri="{FF2B5EF4-FFF2-40B4-BE49-F238E27FC236}">
              <a16:creationId xmlns:a16="http://schemas.microsoft.com/office/drawing/2014/main" id="{4081061A-D367-4484-953E-93F4E6448E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7" name="Picture 4766" descr="http://www.esourcecanada.com/images/spacer.gif">
          <a:extLst>
            <a:ext uri="{FF2B5EF4-FFF2-40B4-BE49-F238E27FC236}">
              <a16:creationId xmlns:a16="http://schemas.microsoft.com/office/drawing/2014/main" id="{D8F14306-3E29-4CAC-848A-810B35A41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8" name="Picture 4767" descr="http://www.esourcecanada.com/images/spacer.gif">
          <a:extLst>
            <a:ext uri="{FF2B5EF4-FFF2-40B4-BE49-F238E27FC236}">
              <a16:creationId xmlns:a16="http://schemas.microsoft.com/office/drawing/2014/main" id="{D369F7CF-E670-43CC-8884-53246312DC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9" name="Picture 4768" descr="http://www.esourcecanada.com/images/spacer.gif">
          <a:extLst>
            <a:ext uri="{FF2B5EF4-FFF2-40B4-BE49-F238E27FC236}">
              <a16:creationId xmlns:a16="http://schemas.microsoft.com/office/drawing/2014/main" id="{3641484E-D952-4A1E-A8FA-890B80EAD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0" name="Picture 4769" descr="http://www.esourcecanada.com/images/spacer.gif">
          <a:extLst>
            <a:ext uri="{FF2B5EF4-FFF2-40B4-BE49-F238E27FC236}">
              <a16:creationId xmlns:a16="http://schemas.microsoft.com/office/drawing/2014/main" id="{61E626A7-C693-4969-B2FF-06275CA94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1" name="Picture 4770" descr="http://www.esourcecanada.com/images/spacer.gif">
          <a:extLst>
            <a:ext uri="{FF2B5EF4-FFF2-40B4-BE49-F238E27FC236}">
              <a16:creationId xmlns:a16="http://schemas.microsoft.com/office/drawing/2014/main" id="{1934A0DE-A792-474D-9B57-982C0CA008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2" name="Picture 4771" descr="http://www.esourcecanada.com/images/spacer.gif">
          <a:extLst>
            <a:ext uri="{FF2B5EF4-FFF2-40B4-BE49-F238E27FC236}">
              <a16:creationId xmlns:a16="http://schemas.microsoft.com/office/drawing/2014/main" id="{5797D5C7-CA12-43C5-A4E8-BEC12FC25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3" name="Picture 4772" descr="http://www.esourcecanada.com/images/spacer.gif">
          <a:extLst>
            <a:ext uri="{FF2B5EF4-FFF2-40B4-BE49-F238E27FC236}">
              <a16:creationId xmlns:a16="http://schemas.microsoft.com/office/drawing/2014/main" id="{0690784C-2F15-42BC-9B7D-1343B41B5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4" name="Picture 4773" descr="http://www.esourcecanada.com/images/spacer.gif">
          <a:extLst>
            <a:ext uri="{FF2B5EF4-FFF2-40B4-BE49-F238E27FC236}">
              <a16:creationId xmlns:a16="http://schemas.microsoft.com/office/drawing/2014/main" id="{BAB6F02D-BC00-4C72-A009-1B5B84BD15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5" name="Picture 4774" descr="http://www.esourcecanada.com/images/spacer.gif">
          <a:extLst>
            <a:ext uri="{FF2B5EF4-FFF2-40B4-BE49-F238E27FC236}">
              <a16:creationId xmlns:a16="http://schemas.microsoft.com/office/drawing/2014/main" id="{6AF7AE20-C962-4C2A-98FA-F034154CA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6" name="Picture 4775" descr="http://www.esourcecanada.com/images/spacer.gif">
          <a:extLst>
            <a:ext uri="{FF2B5EF4-FFF2-40B4-BE49-F238E27FC236}">
              <a16:creationId xmlns:a16="http://schemas.microsoft.com/office/drawing/2014/main" id="{1DBD8DE2-9EE4-4C52-BEBF-2E215EE12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7" name="Picture 4776" descr="http://www.esourcecanada.com/images/spacer.gif">
          <a:extLst>
            <a:ext uri="{FF2B5EF4-FFF2-40B4-BE49-F238E27FC236}">
              <a16:creationId xmlns:a16="http://schemas.microsoft.com/office/drawing/2014/main" id="{88F58374-F3A3-4E1C-BC60-E07674F2B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8" name="Picture 4777" descr="http://www.esourcecanada.com/images/spacer.gif">
          <a:extLst>
            <a:ext uri="{FF2B5EF4-FFF2-40B4-BE49-F238E27FC236}">
              <a16:creationId xmlns:a16="http://schemas.microsoft.com/office/drawing/2014/main" id="{B18DC1A1-D0BD-4A7E-858A-C3BE67C89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9" name="Picture 4778" descr="http://www.esourcecanada.com/images/spacer.gif">
          <a:extLst>
            <a:ext uri="{FF2B5EF4-FFF2-40B4-BE49-F238E27FC236}">
              <a16:creationId xmlns:a16="http://schemas.microsoft.com/office/drawing/2014/main" id="{527F9AA7-E15D-4CD9-A8B2-8E5964C9FF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0" name="Picture 4779" descr="http://www.esourcecanada.com/images/spacer.gif">
          <a:extLst>
            <a:ext uri="{FF2B5EF4-FFF2-40B4-BE49-F238E27FC236}">
              <a16:creationId xmlns:a16="http://schemas.microsoft.com/office/drawing/2014/main" id="{C7D82CA4-6526-48B2-93BA-31043616F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1" name="Picture 4780" descr="http://www.esourcecanada.com/images/spacer.gif">
          <a:extLst>
            <a:ext uri="{FF2B5EF4-FFF2-40B4-BE49-F238E27FC236}">
              <a16:creationId xmlns:a16="http://schemas.microsoft.com/office/drawing/2014/main" id="{1B670605-3948-4F5D-BCD5-63C8D1222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2" name="Picture 4781" descr="http://www.esourcecanada.com/images/spacer.gif">
          <a:extLst>
            <a:ext uri="{FF2B5EF4-FFF2-40B4-BE49-F238E27FC236}">
              <a16:creationId xmlns:a16="http://schemas.microsoft.com/office/drawing/2014/main" id="{E68B793C-8AA3-4B14-9DD8-AF390A8F0D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3" name="Picture 4782" descr="http://www.esourcecanada.com/images/spacer.gif">
          <a:extLst>
            <a:ext uri="{FF2B5EF4-FFF2-40B4-BE49-F238E27FC236}">
              <a16:creationId xmlns:a16="http://schemas.microsoft.com/office/drawing/2014/main" id="{E8133029-575E-4C04-880E-5559D64C4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4" name="Picture 4783" descr="http://www.esourcecanada.com/images/spacer.gif">
          <a:extLst>
            <a:ext uri="{FF2B5EF4-FFF2-40B4-BE49-F238E27FC236}">
              <a16:creationId xmlns:a16="http://schemas.microsoft.com/office/drawing/2014/main" id="{7DE59860-88E3-47B5-9263-7402662B6E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5" name="Picture 4784" descr="http://www.esourcecanada.com/images/spacer.gif">
          <a:extLst>
            <a:ext uri="{FF2B5EF4-FFF2-40B4-BE49-F238E27FC236}">
              <a16:creationId xmlns:a16="http://schemas.microsoft.com/office/drawing/2014/main" id="{CDF8B3FC-89E5-43C0-BAAE-03F213F17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6" name="Picture 4785" descr="http://www.esourcecanada.com/images/spacer.gif">
          <a:extLst>
            <a:ext uri="{FF2B5EF4-FFF2-40B4-BE49-F238E27FC236}">
              <a16:creationId xmlns:a16="http://schemas.microsoft.com/office/drawing/2014/main" id="{B9369D68-EA16-40B7-84FF-3B8DAE5A5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7" name="Picture 4786" descr="http://www.esourcecanada.com/images/spacer.gif">
          <a:extLst>
            <a:ext uri="{FF2B5EF4-FFF2-40B4-BE49-F238E27FC236}">
              <a16:creationId xmlns:a16="http://schemas.microsoft.com/office/drawing/2014/main" id="{57E74D24-63E3-4650-85C4-163ACF31E9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8" name="Picture 4787" descr="http://www.esourcecanada.com/images/spacer.gif">
          <a:extLst>
            <a:ext uri="{FF2B5EF4-FFF2-40B4-BE49-F238E27FC236}">
              <a16:creationId xmlns:a16="http://schemas.microsoft.com/office/drawing/2014/main" id="{0584AC93-39BD-4C68-8843-8E4BA4D6A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4789" name="Picture 4788" descr="http://www.esourcecanada.com/images/spacer.gif">
          <a:extLst>
            <a:ext uri="{FF2B5EF4-FFF2-40B4-BE49-F238E27FC236}">
              <a16:creationId xmlns:a16="http://schemas.microsoft.com/office/drawing/2014/main" id="{66479605-D244-40FD-B21E-16854FB5B0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4790" name="Picture 4789" descr="http://www.esourcecanada.com/images/spacer.gif">
          <a:extLst>
            <a:ext uri="{FF2B5EF4-FFF2-40B4-BE49-F238E27FC236}">
              <a16:creationId xmlns:a16="http://schemas.microsoft.com/office/drawing/2014/main" id="{A2E34619-4DB8-41EE-A810-143EA0107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4791" name="Picture 4790" descr="http://www.esourcecanada.com/images/spacer.gif">
          <a:extLst>
            <a:ext uri="{FF2B5EF4-FFF2-40B4-BE49-F238E27FC236}">
              <a16:creationId xmlns:a16="http://schemas.microsoft.com/office/drawing/2014/main" id="{5BD5AA64-9C4B-439F-B37A-AD26610DD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4792" name="Picture 4791" descr="http://www.esourcecanada.com/images/spacer.gif">
          <a:extLst>
            <a:ext uri="{FF2B5EF4-FFF2-40B4-BE49-F238E27FC236}">
              <a16:creationId xmlns:a16="http://schemas.microsoft.com/office/drawing/2014/main" id="{7D8927B9-1AA1-4459-BBE9-1572A6E71A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4793" name="Picture 4792" descr="http://www.esourcecanada.com/images/spacer.gif">
          <a:extLst>
            <a:ext uri="{FF2B5EF4-FFF2-40B4-BE49-F238E27FC236}">
              <a16:creationId xmlns:a16="http://schemas.microsoft.com/office/drawing/2014/main" id="{7BFC14F0-FF91-488C-BA00-5EFC3ADCE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4794" name="Picture 4793" descr="http://www.esourcecanada.com/images/spacer.gif">
          <a:extLst>
            <a:ext uri="{FF2B5EF4-FFF2-40B4-BE49-F238E27FC236}">
              <a16:creationId xmlns:a16="http://schemas.microsoft.com/office/drawing/2014/main" id="{DEFF395F-DFDD-4827-B0A7-AA3C79FF53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4795" name="Picture 4794" descr="http://www.esourcecanada.com/images/spacer.gif">
          <a:extLst>
            <a:ext uri="{FF2B5EF4-FFF2-40B4-BE49-F238E27FC236}">
              <a16:creationId xmlns:a16="http://schemas.microsoft.com/office/drawing/2014/main" id="{E9668EDE-6588-49DD-BDBB-55229E7FA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4796" name="Picture 4795" descr="http://www.esourcecanada.com/images/spacer.gif">
          <a:extLst>
            <a:ext uri="{FF2B5EF4-FFF2-40B4-BE49-F238E27FC236}">
              <a16:creationId xmlns:a16="http://schemas.microsoft.com/office/drawing/2014/main" id="{EAAEE23D-B698-478D-8D9F-B5F8402A9D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4797" name="Picture 4796" descr="http://www.esourcecanada.com/images/spacer.gif">
          <a:extLst>
            <a:ext uri="{FF2B5EF4-FFF2-40B4-BE49-F238E27FC236}">
              <a16:creationId xmlns:a16="http://schemas.microsoft.com/office/drawing/2014/main" id="{CE22313E-317E-46F3-8CAE-522727CC5E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4798" name="Picture 4797" descr="http://www.esourcecanada.com/images/spacer.gif">
          <a:extLst>
            <a:ext uri="{FF2B5EF4-FFF2-40B4-BE49-F238E27FC236}">
              <a16:creationId xmlns:a16="http://schemas.microsoft.com/office/drawing/2014/main" id="{2D9F8FD8-150A-469A-90AD-A7511F071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799" name="Picture 4798" descr="http://www.esourcecanada.com/images/spacer.gif">
          <a:extLst>
            <a:ext uri="{FF2B5EF4-FFF2-40B4-BE49-F238E27FC236}">
              <a16:creationId xmlns:a16="http://schemas.microsoft.com/office/drawing/2014/main" id="{34E54B9C-385E-4982-893A-B260FC072C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0" name="Picture 4799" descr="http://www.esourcecanada.com/images/spacer.gif">
          <a:extLst>
            <a:ext uri="{FF2B5EF4-FFF2-40B4-BE49-F238E27FC236}">
              <a16:creationId xmlns:a16="http://schemas.microsoft.com/office/drawing/2014/main" id="{02D6543A-0D18-4FCC-9AC8-157BD9F0EF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801" name="Picture 4800" descr="http://www.esourcecanada.com/images/spacer.gif">
          <a:extLst>
            <a:ext uri="{FF2B5EF4-FFF2-40B4-BE49-F238E27FC236}">
              <a16:creationId xmlns:a16="http://schemas.microsoft.com/office/drawing/2014/main" id="{4F42D676-3913-490F-A7F6-FAA3C65794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2" name="Picture 4801" descr="http://www.esourcecanada.com/images/spacer.gif">
          <a:extLst>
            <a:ext uri="{FF2B5EF4-FFF2-40B4-BE49-F238E27FC236}">
              <a16:creationId xmlns:a16="http://schemas.microsoft.com/office/drawing/2014/main" id="{13B708E7-BD17-4B68-AAF3-357978978D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3" name="Picture 4802" descr="http://www.esourcecanada.com/images/spacer.gif">
          <a:extLst>
            <a:ext uri="{FF2B5EF4-FFF2-40B4-BE49-F238E27FC236}">
              <a16:creationId xmlns:a16="http://schemas.microsoft.com/office/drawing/2014/main" id="{E950CE80-D28C-4D68-9524-BC18C9E9A5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4" name="Picture 4803" descr="http://www.esourcecanada.com/images/spacer.gif">
          <a:extLst>
            <a:ext uri="{FF2B5EF4-FFF2-40B4-BE49-F238E27FC236}">
              <a16:creationId xmlns:a16="http://schemas.microsoft.com/office/drawing/2014/main" id="{86BD646C-B6C9-4859-A01C-8FB7B085E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5" name="Picture 4804" descr="http://www.esourcecanada.com/images/spacer.gif">
          <a:extLst>
            <a:ext uri="{FF2B5EF4-FFF2-40B4-BE49-F238E27FC236}">
              <a16:creationId xmlns:a16="http://schemas.microsoft.com/office/drawing/2014/main" id="{4B7EE27F-BDBF-4FF2-B417-F7E8B0C456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6" name="Picture 4805" descr="http://www.esourcecanada.com/images/spacer.gif">
          <a:extLst>
            <a:ext uri="{FF2B5EF4-FFF2-40B4-BE49-F238E27FC236}">
              <a16:creationId xmlns:a16="http://schemas.microsoft.com/office/drawing/2014/main" id="{4AEE1B6D-94CD-439D-9DD0-FC23BBA12C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7" name="Picture 4806" descr="http://www.esourcecanada.com/images/spacer.gif">
          <a:extLst>
            <a:ext uri="{FF2B5EF4-FFF2-40B4-BE49-F238E27FC236}">
              <a16:creationId xmlns:a16="http://schemas.microsoft.com/office/drawing/2014/main" id="{C78EA408-6362-4EE2-9504-B3ACCDD54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8" name="Picture 4807" descr="http://www.esourcecanada.com/images/spacer.gif">
          <a:extLst>
            <a:ext uri="{FF2B5EF4-FFF2-40B4-BE49-F238E27FC236}">
              <a16:creationId xmlns:a16="http://schemas.microsoft.com/office/drawing/2014/main" id="{B444925F-19EC-40C3-A08D-938FB2E4BC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9" name="Picture 4808" descr="http://www.esourcecanada.com/images/spacer.gif">
          <a:extLst>
            <a:ext uri="{FF2B5EF4-FFF2-40B4-BE49-F238E27FC236}">
              <a16:creationId xmlns:a16="http://schemas.microsoft.com/office/drawing/2014/main" id="{052B02E0-591A-41FD-9200-92F94F02DB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0" name="Picture 4809" descr="http://www.esourcecanada.com/images/spacer.gif">
          <a:extLst>
            <a:ext uri="{FF2B5EF4-FFF2-40B4-BE49-F238E27FC236}">
              <a16:creationId xmlns:a16="http://schemas.microsoft.com/office/drawing/2014/main" id="{1715B05C-FDDC-434B-9749-39D36BE04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1" name="Picture 4810" descr="http://www.esourcecanada.com/images/spacer.gif">
          <a:extLst>
            <a:ext uri="{FF2B5EF4-FFF2-40B4-BE49-F238E27FC236}">
              <a16:creationId xmlns:a16="http://schemas.microsoft.com/office/drawing/2014/main" id="{57D2253A-D590-4990-987D-AFD1C757D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2" name="Picture 4811" descr="http://www.esourcecanada.com/images/spacer.gif">
          <a:extLst>
            <a:ext uri="{FF2B5EF4-FFF2-40B4-BE49-F238E27FC236}">
              <a16:creationId xmlns:a16="http://schemas.microsoft.com/office/drawing/2014/main" id="{63C81E12-FE09-450F-8720-E223C6151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3" name="Picture 4812" descr="http://www.esourcecanada.com/images/spacer.gif">
          <a:extLst>
            <a:ext uri="{FF2B5EF4-FFF2-40B4-BE49-F238E27FC236}">
              <a16:creationId xmlns:a16="http://schemas.microsoft.com/office/drawing/2014/main" id="{A6600677-9EE6-4152-9879-2CE2DDADE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4" name="Picture 4813" descr="http://www.esourcecanada.com/images/spacer.gif">
          <a:extLst>
            <a:ext uri="{FF2B5EF4-FFF2-40B4-BE49-F238E27FC236}">
              <a16:creationId xmlns:a16="http://schemas.microsoft.com/office/drawing/2014/main" id="{FB340C2C-E4BC-4B55-A88D-63A8B1C503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5" name="Picture 4814" descr="http://www.esourcecanada.com/images/spacer.gif">
          <a:extLst>
            <a:ext uri="{FF2B5EF4-FFF2-40B4-BE49-F238E27FC236}">
              <a16:creationId xmlns:a16="http://schemas.microsoft.com/office/drawing/2014/main" id="{141DDF30-8549-45DE-B3F2-BC0163BA76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6" name="Picture 4815" descr="http://www.esourcecanada.com/images/spacer.gif">
          <a:extLst>
            <a:ext uri="{FF2B5EF4-FFF2-40B4-BE49-F238E27FC236}">
              <a16:creationId xmlns:a16="http://schemas.microsoft.com/office/drawing/2014/main" id="{14CB5F2F-6F80-4B35-986D-C9FD789DD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7" name="Picture 4816" descr="http://www.esourcecanada.com/images/spacer.gif">
          <a:extLst>
            <a:ext uri="{FF2B5EF4-FFF2-40B4-BE49-F238E27FC236}">
              <a16:creationId xmlns:a16="http://schemas.microsoft.com/office/drawing/2014/main" id="{E75492EC-63AB-4BB2-A754-2EAB184A09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8" name="Picture 4817" descr="http://www.esourcecanada.com/images/spacer.gif">
          <a:extLst>
            <a:ext uri="{FF2B5EF4-FFF2-40B4-BE49-F238E27FC236}">
              <a16:creationId xmlns:a16="http://schemas.microsoft.com/office/drawing/2014/main" id="{257FB246-217D-430F-A2E8-0F7375580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9" name="Picture 4818" descr="http://www.esourcecanada.com/images/spacer.gif">
          <a:extLst>
            <a:ext uri="{FF2B5EF4-FFF2-40B4-BE49-F238E27FC236}">
              <a16:creationId xmlns:a16="http://schemas.microsoft.com/office/drawing/2014/main" id="{38082292-AE43-473A-88A4-C02E46073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0" name="Picture 4819" descr="http://www.esourcecanada.com/images/spacer.gif">
          <a:extLst>
            <a:ext uri="{FF2B5EF4-FFF2-40B4-BE49-F238E27FC236}">
              <a16:creationId xmlns:a16="http://schemas.microsoft.com/office/drawing/2014/main" id="{BCFC2319-82C8-46EF-8B9B-FF28C7D7A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1" name="Picture 4820" descr="http://www.esourcecanada.com/images/spacer.gif">
          <a:extLst>
            <a:ext uri="{FF2B5EF4-FFF2-40B4-BE49-F238E27FC236}">
              <a16:creationId xmlns:a16="http://schemas.microsoft.com/office/drawing/2014/main" id="{391FF0F3-DB8E-4DCF-9A0B-19DB37DBF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2" name="Picture 4821" descr="http://www.esourcecanada.com/images/spacer.gif">
          <a:extLst>
            <a:ext uri="{FF2B5EF4-FFF2-40B4-BE49-F238E27FC236}">
              <a16:creationId xmlns:a16="http://schemas.microsoft.com/office/drawing/2014/main" id="{3E88537A-DFAA-4E94-BA39-B1DB4D8ABF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3" name="Picture 4822" descr="http://www.esourcecanada.com/images/spacer.gif">
          <a:extLst>
            <a:ext uri="{FF2B5EF4-FFF2-40B4-BE49-F238E27FC236}">
              <a16:creationId xmlns:a16="http://schemas.microsoft.com/office/drawing/2014/main" id="{87B4F068-B801-4F07-8B4B-58A00209E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4" name="Picture 4823" descr="http://www.esourcecanada.com/images/spacer.gif">
          <a:extLst>
            <a:ext uri="{FF2B5EF4-FFF2-40B4-BE49-F238E27FC236}">
              <a16:creationId xmlns:a16="http://schemas.microsoft.com/office/drawing/2014/main" id="{D8F236EE-7ADD-4248-A4A3-98E1D398D3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5" name="Picture 4824" descr="http://www.esourcecanada.com/images/spacer.gif">
          <a:extLst>
            <a:ext uri="{FF2B5EF4-FFF2-40B4-BE49-F238E27FC236}">
              <a16:creationId xmlns:a16="http://schemas.microsoft.com/office/drawing/2014/main" id="{871A4812-85FA-44E2-AE9A-D64269ED4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6" name="Picture 4825" descr="http://www.esourcecanada.com/images/spacer.gif">
          <a:extLst>
            <a:ext uri="{FF2B5EF4-FFF2-40B4-BE49-F238E27FC236}">
              <a16:creationId xmlns:a16="http://schemas.microsoft.com/office/drawing/2014/main" id="{C6128527-E3DB-4E2F-9DFE-FE28CE08F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7" name="Picture 4826" descr="http://www.esourcecanada.com/images/spacer.gif">
          <a:extLst>
            <a:ext uri="{FF2B5EF4-FFF2-40B4-BE49-F238E27FC236}">
              <a16:creationId xmlns:a16="http://schemas.microsoft.com/office/drawing/2014/main" id="{B72E2933-2560-40BA-970B-0733DC523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8" name="Picture 4827" descr="http://www.esourcecanada.com/images/spacer.gif">
          <a:extLst>
            <a:ext uri="{FF2B5EF4-FFF2-40B4-BE49-F238E27FC236}">
              <a16:creationId xmlns:a16="http://schemas.microsoft.com/office/drawing/2014/main" id="{07382198-0253-4051-A8D8-AAD2BB46F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9" name="Picture 4828" descr="http://www.esourcecanada.com/images/spacer.gif">
          <a:extLst>
            <a:ext uri="{FF2B5EF4-FFF2-40B4-BE49-F238E27FC236}">
              <a16:creationId xmlns:a16="http://schemas.microsoft.com/office/drawing/2014/main" id="{D63B9BBE-9C81-40B0-83C9-1D1D7ED33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0" name="Picture 4829" descr="http://www.esourcecanada.com/images/spacer.gif">
          <a:extLst>
            <a:ext uri="{FF2B5EF4-FFF2-40B4-BE49-F238E27FC236}">
              <a16:creationId xmlns:a16="http://schemas.microsoft.com/office/drawing/2014/main" id="{E32D55B8-4A16-4825-AF7F-0025E184DD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1" name="Picture 4830" descr="http://www.esourcecanada.com/images/spacer.gif">
          <a:extLst>
            <a:ext uri="{FF2B5EF4-FFF2-40B4-BE49-F238E27FC236}">
              <a16:creationId xmlns:a16="http://schemas.microsoft.com/office/drawing/2014/main" id="{08011F50-C216-497F-BFEA-A2188A4C62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2" name="Picture 4831" descr="http://www.esourcecanada.com/images/spacer.gif">
          <a:extLst>
            <a:ext uri="{FF2B5EF4-FFF2-40B4-BE49-F238E27FC236}">
              <a16:creationId xmlns:a16="http://schemas.microsoft.com/office/drawing/2014/main" id="{8D30A5CF-B8E3-44C5-A5EC-CC68EA4ED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3" name="Picture 4832" descr="http://www.esourcecanada.com/images/spacer.gif">
          <a:extLst>
            <a:ext uri="{FF2B5EF4-FFF2-40B4-BE49-F238E27FC236}">
              <a16:creationId xmlns:a16="http://schemas.microsoft.com/office/drawing/2014/main" id="{0167F871-8BD1-4E89-B91C-DECBC7651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4" name="Picture 4833" descr="http://www.esourcecanada.com/images/spacer.gif">
          <a:extLst>
            <a:ext uri="{FF2B5EF4-FFF2-40B4-BE49-F238E27FC236}">
              <a16:creationId xmlns:a16="http://schemas.microsoft.com/office/drawing/2014/main" id="{B14B87FF-D409-4B98-91DC-E8782B4D4A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5" name="Picture 4834" descr="http://www.esourcecanada.com/images/spacer.gif">
          <a:extLst>
            <a:ext uri="{FF2B5EF4-FFF2-40B4-BE49-F238E27FC236}">
              <a16:creationId xmlns:a16="http://schemas.microsoft.com/office/drawing/2014/main" id="{B1E216DC-F175-423F-A446-30F1150E3F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6" name="Picture 4835" descr="http://www.esourcecanada.com/images/spacer.gif">
          <a:extLst>
            <a:ext uri="{FF2B5EF4-FFF2-40B4-BE49-F238E27FC236}">
              <a16:creationId xmlns:a16="http://schemas.microsoft.com/office/drawing/2014/main" id="{293E8DAC-A3FB-4E05-ADE6-2E08188036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7" name="Picture 4836" descr="http://www.esourcecanada.com/images/spacer.gif">
          <a:extLst>
            <a:ext uri="{FF2B5EF4-FFF2-40B4-BE49-F238E27FC236}">
              <a16:creationId xmlns:a16="http://schemas.microsoft.com/office/drawing/2014/main" id="{B0957DA9-47A1-43D5-B980-60C3099AB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8" name="Picture 4837" descr="http://www.esourcecanada.com/images/spacer.gif">
          <a:extLst>
            <a:ext uri="{FF2B5EF4-FFF2-40B4-BE49-F238E27FC236}">
              <a16:creationId xmlns:a16="http://schemas.microsoft.com/office/drawing/2014/main" id="{0C145197-0FB0-4DDD-84AD-9F15DDAF82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9" name="Picture 4838" descr="http://www.esourcecanada.com/images/spacer.gif">
          <a:extLst>
            <a:ext uri="{FF2B5EF4-FFF2-40B4-BE49-F238E27FC236}">
              <a16:creationId xmlns:a16="http://schemas.microsoft.com/office/drawing/2014/main" id="{F87AC1CD-97A0-4CE5-9265-522FED93B5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40" name="Picture 4839" descr="http://www.esourcecanada.com/images/spacer.gif">
          <a:extLst>
            <a:ext uri="{FF2B5EF4-FFF2-40B4-BE49-F238E27FC236}">
              <a16:creationId xmlns:a16="http://schemas.microsoft.com/office/drawing/2014/main" id="{FF0DCC19-38B4-4C7C-BDEF-75A8C25669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41" name="Picture 4840" descr="http://www.esourcecanada.com/images/spacer.gif">
          <a:extLst>
            <a:ext uri="{FF2B5EF4-FFF2-40B4-BE49-F238E27FC236}">
              <a16:creationId xmlns:a16="http://schemas.microsoft.com/office/drawing/2014/main" id="{1DEC2A71-E0BA-418C-96B3-1DABB8009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42" name="Picture 4841" descr="http://www.esourcecanada.com/images/spacer.gif">
          <a:extLst>
            <a:ext uri="{FF2B5EF4-FFF2-40B4-BE49-F238E27FC236}">
              <a16:creationId xmlns:a16="http://schemas.microsoft.com/office/drawing/2014/main" id="{B41800B5-465F-4E2D-881E-6E9C712FEC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4843" name="Picture 4842" descr="http://www.esourcecanada.com/images/spacer.gif">
          <a:extLst>
            <a:ext uri="{FF2B5EF4-FFF2-40B4-BE49-F238E27FC236}">
              <a16:creationId xmlns:a16="http://schemas.microsoft.com/office/drawing/2014/main" id="{DFE57C4C-6898-45CF-8E67-65749392C5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4844" name="Picture 4843" descr="http://www.esourcecanada.com/images/spacer.gif">
          <a:extLst>
            <a:ext uri="{FF2B5EF4-FFF2-40B4-BE49-F238E27FC236}">
              <a16:creationId xmlns:a16="http://schemas.microsoft.com/office/drawing/2014/main" id="{B44971DC-C726-4102-9154-3F0D27128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4845" name="Picture 4844" descr="http://www.esourcecanada.com/images/spacer.gif">
          <a:extLst>
            <a:ext uri="{FF2B5EF4-FFF2-40B4-BE49-F238E27FC236}">
              <a16:creationId xmlns:a16="http://schemas.microsoft.com/office/drawing/2014/main" id="{C747C13B-A323-48FA-8BEC-962C562879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4846" name="Picture 4845" descr="http://www.esourcecanada.com/images/spacer.gif">
          <a:extLst>
            <a:ext uri="{FF2B5EF4-FFF2-40B4-BE49-F238E27FC236}">
              <a16:creationId xmlns:a16="http://schemas.microsoft.com/office/drawing/2014/main" id="{C09A5009-57E1-43D1-A146-377DB5BB3D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4847" name="Picture 4846" descr="http://www.esourcecanada.com/images/spacer.gif">
          <a:extLst>
            <a:ext uri="{FF2B5EF4-FFF2-40B4-BE49-F238E27FC236}">
              <a16:creationId xmlns:a16="http://schemas.microsoft.com/office/drawing/2014/main" id="{7751CF92-A565-4866-976F-7A0C2D08A0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4848" name="Picture 4847" descr="http://www.esourcecanada.com/images/spacer.gif">
          <a:extLst>
            <a:ext uri="{FF2B5EF4-FFF2-40B4-BE49-F238E27FC236}">
              <a16:creationId xmlns:a16="http://schemas.microsoft.com/office/drawing/2014/main" id="{6D3FCB20-D5C6-4C75-84D5-1A5977208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4849" name="Picture 4848" descr="http://www.esourcecanada.com/images/spacer.gif">
          <a:extLst>
            <a:ext uri="{FF2B5EF4-FFF2-40B4-BE49-F238E27FC236}">
              <a16:creationId xmlns:a16="http://schemas.microsoft.com/office/drawing/2014/main" id="{7684D78D-9743-47B4-B16C-EAA89A72F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4850" name="Picture 4849" descr="http://www.esourcecanada.com/images/spacer.gif">
          <a:extLst>
            <a:ext uri="{FF2B5EF4-FFF2-40B4-BE49-F238E27FC236}">
              <a16:creationId xmlns:a16="http://schemas.microsoft.com/office/drawing/2014/main" id="{0ACC9121-0B49-45BF-B9A2-0FB4916BFF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4851" name="Picture 4850" descr="http://www.esourcecanada.com/images/spacer.gif">
          <a:extLst>
            <a:ext uri="{FF2B5EF4-FFF2-40B4-BE49-F238E27FC236}">
              <a16:creationId xmlns:a16="http://schemas.microsoft.com/office/drawing/2014/main" id="{A3738AAF-9C32-450B-9085-D59B21D42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4852" name="Picture 4851" descr="http://www.esourcecanada.com/images/spacer.gif">
          <a:extLst>
            <a:ext uri="{FF2B5EF4-FFF2-40B4-BE49-F238E27FC236}">
              <a16:creationId xmlns:a16="http://schemas.microsoft.com/office/drawing/2014/main" id="{D897781A-4C64-45E0-AE28-98B3B608B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53" name="Picture 4852" descr="http://www.esourcecanada.com/images/spacer.gif">
          <a:extLst>
            <a:ext uri="{FF2B5EF4-FFF2-40B4-BE49-F238E27FC236}">
              <a16:creationId xmlns:a16="http://schemas.microsoft.com/office/drawing/2014/main" id="{5D690CEB-0710-4965-B32A-C22BDB628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54" name="Picture 4853" descr="http://www.esourcecanada.com/images/spacer.gif">
          <a:extLst>
            <a:ext uri="{FF2B5EF4-FFF2-40B4-BE49-F238E27FC236}">
              <a16:creationId xmlns:a16="http://schemas.microsoft.com/office/drawing/2014/main" id="{A4F45F89-432B-44E5-8297-6F9BF21862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55" name="Picture 4854" descr="http://www.esourcecanada.com/images/spacer.gif">
          <a:extLst>
            <a:ext uri="{FF2B5EF4-FFF2-40B4-BE49-F238E27FC236}">
              <a16:creationId xmlns:a16="http://schemas.microsoft.com/office/drawing/2014/main" id="{E6B249B0-77CD-469B-995A-19608E4539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56" name="Picture 4855" descr="http://www.esourcecanada.com/images/spacer.gif">
          <a:extLst>
            <a:ext uri="{FF2B5EF4-FFF2-40B4-BE49-F238E27FC236}">
              <a16:creationId xmlns:a16="http://schemas.microsoft.com/office/drawing/2014/main" id="{C8914569-AEEA-4A01-9B11-BACECF9DB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57" name="Picture 4856" descr="http://www.esourcecanada.com/images/spacer.gif">
          <a:extLst>
            <a:ext uri="{FF2B5EF4-FFF2-40B4-BE49-F238E27FC236}">
              <a16:creationId xmlns:a16="http://schemas.microsoft.com/office/drawing/2014/main" id="{686A596A-AAEB-45B2-9618-6442BBDB41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58" name="Picture 4857" descr="http://www.esourcecanada.com/images/spacer.gif">
          <a:extLst>
            <a:ext uri="{FF2B5EF4-FFF2-40B4-BE49-F238E27FC236}">
              <a16:creationId xmlns:a16="http://schemas.microsoft.com/office/drawing/2014/main" id="{BF158897-1891-45EF-8BB0-9F2648EDFD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59" name="Picture 4858" descr="http://www.esourcecanada.com/images/spacer.gif">
          <a:extLst>
            <a:ext uri="{FF2B5EF4-FFF2-40B4-BE49-F238E27FC236}">
              <a16:creationId xmlns:a16="http://schemas.microsoft.com/office/drawing/2014/main" id="{DA962A0B-8E08-40FF-B948-86D4828069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0" name="Picture 4859" descr="http://www.esourcecanada.com/images/spacer.gif">
          <a:extLst>
            <a:ext uri="{FF2B5EF4-FFF2-40B4-BE49-F238E27FC236}">
              <a16:creationId xmlns:a16="http://schemas.microsoft.com/office/drawing/2014/main" id="{E5CC021D-0881-49FA-9742-7F06433D23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1" name="Picture 4860" descr="http://www.esourcecanada.com/images/spacer.gif">
          <a:extLst>
            <a:ext uri="{FF2B5EF4-FFF2-40B4-BE49-F238E27FC236}">
              <a16:creationId xmlns:a16="http://schemas.microsoft.com/office/drawing/2014/main" id="{6EEC6EE6-D433-44B1-9C5F-70B4EE19C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339</xdr:row>
      <xdr:rowOff>296333</xdr:rowOff>
    </xdr:from>
    <xdr:ext cx="57150" cy="57150"/>
    <xdr:pic>
      <xdr:nvPicPr>
        <xdr:cNvPr id="4862" name="Picture 4861" descr="http://www.esourcecanada.com/images/spacer.gif">
          <a:extLst>
            <a:ext uri="{FF2B5EF4-FFF2-40B4-BE49-F238E27FC236}">
              <a16:creationId xmlns:a16="http://schemas.microsoft.com/office/drawing/2014/main" id="{9C87A3E5-2EB3-4A07-8336-970BCDE32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3" name="Picture 4862" descr="http://www.esourcecanada.com/images/spacer.gif">
          <a:extLst>
            <a:ext uri="{FF2B5EF4-FFF2-40B4-BE49-F238E27FC236}">
              <a16:creationId xmlns:a16="http://schemas.microsoft.com/office/drawing/2014/main" id="{8718F569-B97E-466F-AD59-848911A0D4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4" name="Picture 4863" descr="http://www.esourcecanada.com/images/spacer.gif">
          <a:extLst>
            <a:ext uri="{FF2B5EF4-FFF2-40B4-BE49-F238E27FC236}">
              <a16:creationId xmlns:a16="http://schemas.microsoft.com/office/drawing/2014/main" id="{7165339E-9B99-4FA6-8028-BBF83301D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5" name="Picture 4864" descr="http://www.esourcecanada.com/images/spacer.gif">
          <a:extLst>
            <a:ext uri="{FF2B5EF4-FFF2-40B4-BE49-F238E27FC236}">
              <a16:creationId xmlns:a16="http://schemas.microsoft.com/office/drawing/2014/main" id="{2D3321E4-D4F2-4B6E-9E99-BBCD31286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6" name="Picture 4865" descr="http://www.esourcecanada.com/images/spacer.gif">
          <a:extLst>
            <a:ext uri="{FF2B5EF4-FFF2-40B4-BE49-F238E27FC236}">
              <a16:creationId xmlns:a16="http://schemas.microsoft.com/office/drawing/2014/main" id="{B30ACF52-F1E5-42FD-A00D-B3AB2EEA05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7" name="Picture 4866" descr="http://www.esourcecanada.com/images/spacer.gif">
          <a:extLst>
            <a:ext uri="{FF2B5EF4-FFF2-40B4-BE49-F238E27FC236}">
              <a16:creationId xmlns:a16="http://schemas.microsoft.com/office/drawing/2014/main" id="{61EC397A-9F28-449D-8D09-0703A740D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8" name="Picture 4867" descr="http://www.esourcecanada.com/images/spacer.gif">
          <a:extLst>
            <a:ext uri="{FF2B5EF4-FFF2-40B4-BE49-F238E27FC236}">
              <a16:creationId xmlns:a16="http://schemas.microsoft.com/office/drawing/2014/main" id="{E5DF5338-32D7-4519-8531-C86D8CFD4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9" name="Picture 4868" descr="http://www.esourcecanada.com/images/spacer.gif">
          <a:extLst>
            <a:ext uri="{FF2B5EF4-FFF2-40B4-BE49-F238E27FC236}">
              <a16:creationId xmlns:a16="http://schemas.microsoft.com/office/drawing/2014/main" id="{6A1B4963-5CC4-4191-B383-55146CA058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0" name="Picture 4869" descr="http://www.esourcecanada.com/images/spacer.gif">
          <a:extLst>
            <a:ext uri="{FF2B5EF4-FFF2-40B4-BE49-F238E27FC236}">
              <a16:creationId xmlns:a16="http://schemas.microsoft.com/office/drawing/2014/main" id="{FD479EC2-9336-4A5F-8C2B-0BAAD2207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1" name="Picture 4870" descr="http://www.esourcecanada.com/images/spacer.gif">
          <a:extLst>
            <a:ext uri="{FF2B5EF4-FFF2-40B4-BE49-F238E27FC236}">
              <a16:creationId xmlns:a16="http://schemas.microsoft.com/office/drawing/2014/main" id="{41302B2E-E526-4549-B802-94F1FF5859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2" name="Picture 4871" descr="http://www.esourcecanada.com/images/spacer.gif">
          <a:extLst>
            <a:ext uri="{FF2B5EF4-FFF2-40B4-BE49-F238E27FC236}">
              <a16:creationId xmlns:a16="http://schemas.microsoft.com/office/drawing/2014/main" id="{445ED8E8-2E77-48C4-A48A-A520A41BD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3" name="Picture 4872" descr="http://www.esourcecanada.com/images/spacer.gif">
          <a:extLst>
            <a:ext uri="{FF2B5EF4-FFF2-40B4-BE49-F238E27FC236}">
              <a16:creationId xmlns:a16="http://schemas.microsoft.com/office/drawing/2014/main" id="{0AB2ADC7-2F49-4B36-B6DE-D096E68399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4" name="Picture 4873" descr="http://www.esourcecanada.com/images/spacer.gif">
          <a:extLst>
            <a:ext uri="{FF2B5EF4-FFF2-40B4-BE49-F238E27FC236}">
              <a16:creationId xmlns:a16="http://schemas.microsoft.com/office/drawing/2014/main" id="{C992F504-53C9-48A8-AD69-6BCDBD084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5" name="Picture 4874" descr="http://www.esourcecanada.com/images/spacer.gif">
          <a:extLst>
            <a:ext uri="{FF2B5EF4-FFF2-40B4-BE49-F238E27FC236}">
              <a16:creationId xmlns:a16="http://schemas.microsoft.com/office/drawing/2014/main" id="{C28CABAE-FAA3-4C25-A175-9B30A04FBB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6" name="Picture 4875" descr="http://www.esourcecanada.com/images/spacer.gif">
          <a:extLst>
            <a:ext uri="{FF2B5EF4-FFF2-40B4-BE49-F238E27FC236}">
              <a16:creationId xmlns:a16="http://schemas.microsoft.com/office/drawing/2014/main" id="{EE1E0BD3-9DD4-4285-8255-53909A3C17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7" name="Picture 4876" descr="http://www.esourcecanada.com/images/spacer.gif">
          <a:extLst>
            <a:ext uri="{FF2B5EF4-FFF2-40B4-BE49-F238E27FC236}">
              <a16:creationId xmlns:a16="http://schemas.microsoft.com/office/drawing/2014/main" id="{37C16604-5ACB-4A6B-88C4-396B1BAD25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8" name="Picture 4877" descr="http://www.esourcecanada.com/images/spacer.gif">
          <a:extLst>
            <a:ext uri="{FF2B5EF4-FFF2-40B4-BE49-F238E27FC236}">
              <a16:creationId xmlns:a16="http://schemas.microsoft.com/office/drawing/2014/main" id="{7961D065-9B07-480B-8A8C-3ACAAF0F37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9" name="Picture 4878" descr="http://www.esourcecanada.com/images/spacer.gif">
          <a:extLst>
            <a:ext uri="{FF2B5EF4-FFF2-40B4-BE49-F238E27FC236}">
              <a16:creationId xmlns:a16="http://schemas.microsoft.com/office/drawing/2014/main" id="{DE6456A2-9673-48B4-A84D-61D64AAE7A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0" name="Picture 4879" descr="http://www.esourcecanada.com/images/spacer.gif">
          <a:extLst>
            <a:ext uri="{FF2B5EF4-FFF2-40B4-BE49-F238E27FC236}">
              <a16:creationId xmlns:a16="http://schemas.microsoft.com/office/drawing/2014/main" id="{AD0F7A35-BB06-4EE9-9FB1-8767CA99C0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1" name="Picture 4880" descr="http://www.esourcecanada.com/images/spacer.gif">
          <a:extLst>
            <a:ext uri="{FF2B5EF4-FFF2-40B4-BE49-F238E27FC236}">
              <a16:creationId xmlns:a16="http://schemas.microsoft.com/office/drawing/2014/main" id="{FB222DD8-1EE2-4D1B-834C-F8D6D84A4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2" name="Picture 4881" descr="http://www.esourcecanada.com/images/spacer.gif">
          <a:extLst>
            <a:ext uri="{FF2B5EF4-FFF2-40B4-BE49-F238E27FC236}">
              <a16:creationId xmlns:a16="http://schemas.microsoft.com/office/drawing/2014/main" id="{5AAD05EF-25A1-40FF-A2FB-6DCD54BE0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3" name="Picture 4882" descr="http://www.esourcecanada.com/images/spacer.gif">
          <a:extLst>
            <a:ext uri="{FF2B5EF4-FFF2-40B4-BE49-F238E27FC236}">
              <a16:creationId xmlns:a16="http://schemas.microsoft.com/office/drawing/2014/main" id="{E125CA19-321B-4532-B51C-DFE7497189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4" name="Picture 4883" descr="http://www.esourcecanada.com/images/spacer.gif">
          <a:extLst>
            <a:ext uri="{FF2B5EF4-FFF2-40B4-BE49-F238E27FC236}">
              <a16:creationId xmlns:a16="http://schemas.microsoft.com/office/drawing/2014/main" id="{BAC08029-FE21-4545-8F81-A1EF2A0CFD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5" name="Picture 4884" descr="http://www.esourcecanada.com/images/spacer.gif">
          <a:extLst>
            <a:ext uri="{FF2B5EF4-FFF2-40B4-BE49-F238E27FC236}">
              <a16:creationId xmlns:a16="http://schemas.microsoft.com/office/drawing/2014/main" id="{95AC1187-F072-42D5-81FF-7D37E4A8D0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6" name="Picture 4885" descr="http://www.esourcecanada.com/images/spacer.gif">
          <a:extLst>
            <a:ext uri="{FF2B5EF4-FFF2-40B4-BE49-F238E27FC236}">
              <a16:creationId xmlns:a16="http://schemas.microsoft.com/office/drawing/2014/main" id="{F4C6B2CB-9E5A-4FE2-BEB2-6D6FCA2EC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7" name="Picture 4886" descr="http://www.esourcecanada.com/images/spacer.gif">
          <a:extLst>
            <a:ext uri="{FF2B5EF4-FFF2-40B4-BE49-F238E27FC236}">
              <a16:creationId xmlns:a16="http://schemas.microsoft.com/office/drawing/2014/main" id="{5F6D666D-46A2-4620-A2B5-EE0DFAD1A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8" name="Picture 4887" descr="http://www.esourcecanada.com/images/spacer.gif">
          <a:extLst>
            <a:ext uri="{FF2B5EF4-FFF2-40B4-BE49-F238E27FC236}">
              <a16:creationId xmlns:a16="http://schemas.microsoft.com/office/drawing/2014/main" id="{0CBB70B8-68EB-4BDB-871F-6C33BA9425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9" name="Picture 4888" descr="http://www.esourcecanada.com/images/spacer.gif">
          <a:extLst>
            <a:ext uri="{FF2B5EF4-FFF2-40B4-BE49-F238E27FC236}">
              <a16:creationId xmlns:a16="http://schemas.microsoft.com/office/drawing/2014/main" id="{DA4F18A3-A1D3-4544-B685-0F09A6576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90" name="Picture 4889" descr="http://www.esourcecanada.com/images/spacer.gif">
          <a:extLst>
            <a:ext uri="{FF2B5EF4-FFF2-40B4-BE49-F238E27FC236}">
              <a16:creationId xmlns:a16="http://schemas.microsoft.com/office/drawing/2014/main" id="{E5C196E3-DD9A-4633-8A57-0072A374BA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91" name="Picture 4890" descr="http://www.esourcecanada.com/images/spacer.gif">
          <a:extLst>
            <a:ext uri="{FF2B5EF4-FFF2-40B4-BE49-F238E27FC236}">
              <a16:creationId xmlns:a16="http://schemas.microsoft.com/office/drawing/2014/main" id="{5D667EDB-50C6-4D01-A893-320120DE3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92" name="Picture 4891" descr="http://www.esourcecanada.com/images/spacer.gif">
          <a:extLst>
            <a:ext uri="{FF2B5EF4-FFF2-40B4-BE49-F238E27FC236}">
              <a16:creationId xmlns:a16="http://schemas.microsoft.com/office/drawing/2014/main" id="{6F07BAFA-9913-43F1-9B91-42ADF89E2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93" name="Picture 4892" descr="http://www.esourcecanada.com/images/spacer.gif">
          <a:extLst>
            <a:ext uri="{FF2B5EF4-FFF2-40B4-BE49-F238E27FC236}">
              <a16:creationId xmlns:a16="http://schemas.microsoft.com/office/drawing/2014/main" id="{ED4ACAA9-0B49-4561-9345-24F88C7AC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94" name="Picture 4893" descr="http://www.esourcecanada.com/images/spacer.gif">
          <a:extLst>
            <a:ext uri="{FF2B5EF4-FFF2-40B4-BE49-F238E27FC236}">
              <a16:creationId xmlns:a16="http://schemas.microsoft.com/office/drawing/2014/main" id="{7A0B5D81-AB5F-4E7D-B86D-73638497E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95" name="Picture 4894" descr="http://www.esourcecanada.com/images/spacer.gif">
          <a:extLst>
            <a:ext uri="{FF2B5EF4-FFF2-40B4-BE49-F238E27FC236}">
              <a16:creationId xmlns:a16="http://schemas.microsoft.com/office/drawing/2014/main" id="{93705A4D-E9C9-48F4-8FBF-93AF21460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4896" name="Picture 4895" descr="http://www.esourcecanada.com/images/spacer.gif">
          <a:extLst>
            <a:ext uri="{FF2B5EF4-FFF2-40B4-BE49-F238E27FC236}">
              <a16:creationId xmlns:a16="http://schemas.microsoft.com/office/drawing/2014/main" id="{4D1614AE-B262-49C2-95C6-9C731B6F78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4897" name="Picture 4896" descr="http://www.esourcecanada.com/images/spacer.gif">
          <a:extLst>
            <a:ext uri="{FF2B5EF4-FFF2-40B4-BE49-F238E27FC236}">
              <a16:creationId xmlns:a16="http://schemas.microsoft.com/office/drawing/2014/main" id="{B2B0D7E5-5B83-4556-A317-6B7DF39F09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4898" name="Picture 4897" descr="http://www.esourcecanada.com/images/spacer.gif">
          <a:extLst>
            <a:ext uri="{FF2B5EF4-FFF2-40B4-BE49-F238E27FC236}">
              <a16:creationId xmlns:a16="http://schemas.microsoft.com/office/drawing/2014/main" id="{FC6C377D-37DD-42DF-8E75-772BC5E22C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4899" name="Picture 4898" descr="http://www.esourcecanada.com/images/spacer.gif">
          <a:extLst>
            <a:ext uri="{FF2B5EF4-FFF2-40B4-BE49-F238E27FC236}">
              <a16:creationId xmlns:a16="http://schemas.microsoft.com/office/drawing/2014/main" id="{F207DF39-5496-4073-B6E3-83280167F9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4900" name="Picture 4899" descr="http://www.esourcecanada.com/images/spacer.gif">
          <a:extLst>
            <a:ext uri="{FF2B5EF4-FFF2-40B4-BE49-F238E27FC236}">
              <a16:creationId xmlns:a16="http://schemas.microsoft.com/office/drawing/2014/main" id="{0B09D772-1478-48AF-8ECA-E51106CED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4901" name="Picture 4900" descr="http://www.esourcecanada.com/images/spacer.gif">
          <a:extLst>
            <a:ext uri="{FF2B5EF4-FFF2-40B4-BE49-F238E27FC236}">
              <a16:creationId xmlns:a16="http://schemas.microsoft.com/office/drawing/2014/main" id="{86232882-ADC1-4BF7-9DA7-03885A294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4902" name="Picture 4901" descr="http://www.esourcecanada.com/images/spacer.gif">
          <a:extLst>
            <a:ext uri="{FF2B5EF4-FFF2-40B4-BE49-F238E27FC236}">
              <a16:creationId xmlns:a16="http://schemas.microsoft.com/office/drawing/2014/main" id="{B84DD5B4-B0FC-4235-95EF-6C12B3DEA8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4903" name="Picture 4902" descr="http://www.esourcecanada.com/images/spacer.gif">
          <a:extLst>
            <a:ext uri="{FF2B5EF4-FFF2-40B4-BE49-F238E27FC236}">
              <a16:creationId xmlns:a16="http://schemas.microsoft.com/office/drawing/2014/main" id="{0547DB1A-5255-4D69-9887-98E6A1F7CE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4904" name="Picture 4903" descr="http://www.esourcecanada.com/images/spacer.gif">
          <a:extLst>
            <a:ext uri="{FF2B5EF4-FFF2-40B4-BE49-F238E27FC236}">
              <a16:creationId xmlns:a16="http://schemas.microsoft.com/office/drawing/2014/main" id="{92984341-D6D0-44B3-BFA7-4D33BA1408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4905" name="Picture 4904" descr="http://www.esourcecanada.com/images/spacer.gif">
          <a:extLst>
            <a:ext uri="{FF2B5EF4-FFF2-40B4-BE49-F238E27FC236}">
              <a16:creationId xmlns:a16="http://schemas.microsoft.com/office/drawing/2014/main" id="{15CE947A-2AA9-44E1-81EC-D85525E0F5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906" name="Picture 4905" descr="http://www.esourcecanada.com/images/spacer.gif">
          <a:extLst>
            <a:ext uri="{FF2B5EF4-FFF2-40B4-BE49-F238E27FC236}">
              <a16:creationId xmlns:a16="http://schemas.microsoft.com/office/drawing/2014/main" id="{33A2B3FD-434F-4B7F-A2D3-BFB7E7691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07" name="Picture 4906" descr="http://www.esourcecanada.com/images/spacer.gif">
          <a:extLst>
            <a:ext uri="{FF2B5EF4-FFF2-40B4-BE49-F238E27FC236}">
              <a16:creationId xmlns:a16="http://schemas.microsoft.com/office/drawing/2014/main" id="{0D9BF6D1-19A0-4F36-85A1-4BE90AA578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908" name="Picture 4907" descr="http://www.esourcecanada.com/images/spacer.gif">
          <a:extLst>
            <a:ext uri="{FF2B5EF4-FFF2-40B4-BE49-F238E27FC236}">
              <a16:creationId xmlns:a16="http://schemas.microsoft.com/office/drawing/2014/main" id="{EDBC8165-69F7-4ADD-9291-8F0825964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09" name="Picture 4908" descr="http://www.esourcecanada.com/images/spacer.gif">
          <a:extLst>
            <a:ext uri="{FF2B5EF4-FFF2-40B4-BE49-F238E27FC236}">
              <a16:creationId xmlns:a16="http://schemas.microsoft.com/office/drawing/2014/main" id="{C5DC4E90-F71A-4687-B16D-5EBE313E7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0" name="Picture 4909" descr="http://www.esourcecanada.com/images/spacer.gif">
          <a:extLst>
            <a:ext uri="{FF2B5EF4-FFF2-40B4-BE49-F238E27FC236}">
              <a16:creationId xmlns:a16="http://schemas.microsoft.com/office/drawing/2014/main" id="{A23BDC78-CCD1-47A7-8A45-52C2162121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1" name="Picture 4910" descr="http://www.esourcecanada.com/images/spacer.gif">
          <a:extLst>
            <a:ext uri="{FF2B5EF4-FFF2-40B4-BE49-F238E27FC236}">
              <a16:creationId xmlns:a16="http://schemas.microsoft.com/office/drawing/2014/main" id="{3ACF4A65-36DE-4707-9AFA-C1C51783A3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2" name="Picture 4911" descr="http://www.esourcecanada.com/images/spacer.gif">
          <a:extLst>
            <a:ext uri="{FF2B5EF4-FFF2-40B4-BE49-F238E27FC236}">
              <a16:creationId xmlns:a16="http://schemas.microsoft.com/office/drawing/2014/main" id="{18ED2857-9BF0-43B4-B554-CB0866D1AC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3" name="Picture 4912" descr="http://www.esourcecanada.com/images/spacer.gif">
          <a:extLst>
            <a:ext uri="{FF2B5EF4-FFF2-40B4-BE49-F238E27FC236}">
              <a16:creationId xmlns:a16="http://schemas.microsoft.com/office/drawing/2014/main" id="{671449FC-321C-467C-86DD-56E5BA3DEF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4" name="Picture 4913" descr="http://www.esourcecanada.com/images/spacer.gif">
          <a:extLst>
            <a:ext uri="{FF2B5EF4-FFF2-40B4-BE49-F238E27FC236}">
              <a16:creationId xmlns:a16="http://schemas.microsoft.com/office/drawing/2014/main" id="{1A8F11B6-CEB8-4188-9C4F-21BD4064A6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5" name="Picture 4914" descr="http://www.esourcecanada.com/images/spacer.gif">
          <a:extLst>
            <a:ext uri="{FF2B5EF4-FFF2-40B4-BE49-F238E27FC236}">
              <a16:creationId xmlns:a16="http://schemas.microsoft.com/office/drawing/2014/main" id="{353A3610-58EB-4D92-BE5F-4E536D5D1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6" name="Picture 4915" descr="http://www.esourcecanada.com/images/spacer.gif">
          <a:extLst>
            <a:ext uri="{FF2B5EF4-FFF2-40B4-BE49-F238E27FC236}">
              <a16:creationId xmlns:a16="http://schemas.microsoft.com/office/drawing/2014/main" id="{406B0487-1F1F-4E53-B7B3-96C5AA5295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7" name="Picture 4916" descr="http://www.esourcecanada.com/images/spacer.gif">
          <a:extLst>
            <a:ext uri="{FF2B5EF4-FFF2-40B4-BE49-F238E27FC236}">
              <a16:creationId xmlns:a16="http://schemas.microsoft.com/office/drawing/2014/main" id="{B6BEE36D-0E10-4706-932E-D4C2C65EBD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8" name="Picture 4917" descr="http://www.esourcecanada.com/images/spacer.gif">
          <a:extLst>
            <a:ext uri="{FF2B5EF4-FFF2-40B4-BE49-F238E27FC236}">
              <a16:creationId xmlns:a16="http://schemas.microsoft.com/office/drawing/2014/main" id="{82AD0FD1-135D-4A28-84EC-261DE9770E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9" name="Picture 4918" descr="http://www.esourcecanada.com/images/spacer.gif">
          <a:extLst>
            <a:ext uri="{FF2B5EF4-FFF2-40B4-BE49-F238E27FC236}">
              <a16:creationId xmlns:a16="http://schemas.microsoft.com/office/drawing/2014/main" id="{F7D4B4FA-2826-4DC1-9083-4CF181F80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0" name="Picture 4919" descr="http://www.esourcecanada.com/images/spacer.gif">
          <a:extLst>
            <a:ext uri="{FF2B5EF4-FFF2-40B4-BE49-F238E27FC236}">
              <a16:creationId xmlns:a16="http://schemas.microsoft.com/office/drawing/2014/main" id="{4F2B6D03-0167-4C42-B5C6-1C46FE1D48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1" name="Picture 4920" descr="http://www.esourcecanada.com/images/spacer.gif">
          <a:extLst>
            <a:ext uri="{FF2B5EF4-FFF2-40B4-BE49-F238E27FC236}">
              <a16:creationId xmlns:a16="http://schemas.microsoft.com/office/drawing/2014/main" id="{8F3D254C-4799-4763-BF4C-60BD54B0E5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2" name="Picture 4921" descr="http://www.esourcecanada.com/images/spacer.gif">
          <a:extLst>
            <a:ext uri="{FF2B5EF4-FFF2-40B4-BE49-F238E27FC236}">
              <a16:creationId xmlns:a16="http://schemas.microsoft.com/office/drawing/2014/main" id="{4331DB85-4241-44BA-B8A5-18C8C7F272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3" name="Picture 4922" descr="http://www.esourcecanada.com/images/spacer.gif">
          <a:extLst>
            <a:ext uri="{FF2B5EF4-FFF2-40B4-BE49-F238E27FC236}">
              <a16:creationId xmlns:a16="http://schemas.microsoft.com/office/drawing/2014/main" id="{32BF9698-2C65-49BB-888B-1D82F3E9D1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4" name="Picture 4923" descr="http://www.esourcecanada.com/images/spacer.gif">
          <a:extLst>
            <a:ext uri="{FF2B5EF4-FFF2-40B4-BE49-F238E27FC236}">
              <a16:creationId xmlns:a16="http://schemas.microsoft.com/office/drawing/2014/main" id="{6FEC4B91-FA3D-4383-8DE2-66DCB924C7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5" name="Picture 4924" descr="http://www.esourcecanada.com/images/spacer.gif">
          <a:extLst>
            <a:ext uri="{FF2B5EF4-FFF2-40B4-BE49-F238E27FC236}">
              <a16:creationId xmlns:a16="http://schemas.microsoft.com/office/drawing/2014/main" id="{15E43277-68AE-42ED-BBE4-9766F8E3D4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6" name="Picture 4925" descr="http://www.esourcecanada.com/images/spacer.gif">
          <a:extLst>
            <a:ext uri="{FF2B5EF4-FFF2-40B4-BE49-F238E27FC236}">
              <a16:creationId xmlns:a16="http://schemas.microsoft.com/office/drawing/2014/main" id="{6DBD7D7C-4B67-42FD-B634-84B4BE359F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7" name="Picture 4926" descr="http://www.esourcecanada.com/images/spacer.gif">
          <a:extLst>
            <a:ext uri="{FF2B5EF4-FFF2-40B4-BE49-F238E27FC236}">
              <a16:creationId xmlns:a16="http://schemas.microsoft.com/office/drawing/2014/main" id="{38AC1329-776A-4FF3-A43C-60051E7CA3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8" name="Picture 4927" descr="http://www.esourcecanada.com/images/spacer.gif">
          <a:extLst>
            <a:ext uri="{FF2B5EF4-FFF2-40B4-BE49-F238E27FC236}">
              <a16:creationId xmlns:a16="http://schemas.microsoft.com/office/drawing/2014/main" id="{2FD91F6E-635F-4E04-9BE3-D12EC1C82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9" name="Picture 4928" descr="http://www.esourcecanada.com/images/spacer.gif">
          <a:extLst>
            <a:ext uri="{FF2B5EF4-FFF2-40B4-BE49-F238E27FC236}">
              <a16:creationId xmlns:a16="http://schemas.microsoft.com/office/drawing/2014/main" id="{E9231190-0947-493A-99D8-862E44C633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0" name="Picture 4929" descr="http://www.esourcecanada.com/images/spacer.gif">
          <a:extLst>
            <a:ext uri="{FF2B5EF4-FFF2-40B4-BE49-F238E27FC236}">
              <a16:creationId xmlns:a16="http://schemas.microsoft.com/office/drawing/2014/main" id="{F03AB4AA-3644-4EFD-8397-80E8571A5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1" name="Picture 4930" descr="http://www.esourcecanada.com/images/spacer.gif">
          <a:extLst>
            <a:ext uri="{FF2B5EF4-FFF2-40B4-BE49-F238E27FC236}">
              <a16:creationId xmlns:a16="http://schemas.microsoft.com/office/drawing/2014/main" id="{0617C985-2769-451C-8BAC-3CCAA9673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2" name="Picture 4931" descr="http://www.esourcecanada.com/images/spacer.gif">
          <a:extLst>
            <a:ext uri="{FF2B5EF4-FFF2-40B4-BE49-F238E27FC236}">
              <a16:creationId xmlns:a16="http://schemas.microsoft.com/office/drawing/2014/main" id="{C1089D81-E232-45B0-8FC0-EDB201FCD7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3" name="Picture 4932" descr="http://www.esourcecanada.com/images/spacer.gif">
          <a:extLst>
            <a:ext uri="{FF2B5EF4-FFF2-40B4-BE49-F238E27FC236}">
              <a16:creationId xmlns:a16="http://schemas.microsoft.com/office/drawing/2014/main" id="{98398C12-B0C0-420D-A68F-714728C413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4" name="Picture 4933" descr="http://www.esourcecanada.com/images/spacer.gif">
          <a:extLst>
            <a:ext uri="{FF2B5EF4-FFF2-40B4-BE49-F238E27FC236}">
              <a16:creationId xmlns:a16="http://schemas.microsoft.com/office/drawing/2014/main" id="{650150A9-F076-4537-A125-5689D77B7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5" name="Picture 4934" descr="http://www.esourcecanada.com/images/spacer.gif">
          <a:extLst>
            <a:ext uri="{FF2B5EF4-FFF2-40B4-BE49-F238E27FC236}">
              <a16:creationId xmlns:a16="http://schemas.microsoft.com/office/drawing/2014/main" id="{D7DC6173-22D3-446D-B1AF-C08332007D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6" name="Picture 4935" descr="http://www.esourcecanada.com/images/spacer.gif">
          <a:extLst>
            <a:ext uri="{FF2B5EF4-FFF2-40B4-BE49-F238E27FC236}">
              <a16:creationId xmlns:a16="http://schemas.microsoft.com/office/drawing/2014/main" id="{4B04700A-340A-4952-BDAA-6F55B5A80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7" name="Picture 4936" descr="http://www.esourcecanada.com/images/spacer.gif">
          <a:extLst>
            <a:ext uri="{FF2B5EF4-FFF2-40B4-BE49-F238E27FC236}">
              <a16:creationId xmlns:a16="http://schemas.microsoft.com/office/drawing/2014/main" id="{AF8529E1-C76C-4590-B20A-75B9414B85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8" name="Picture 4937" descr="http://www.esourcecanada.com/images/spacer.gif">
          <a:extLst>
            <a:ext uri="{FF2B5EF4-FFF2-40B4-BE49-F238E27FC236}">
              <a16:creationId xmlns:a16="http://schemas.microsoft.com/office/drawing/2014/main" id="{19933E75-0DC0-446E-B9B6-A8198877CD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9" name="Picture 4938" descr="http://www.esourcecanada.com/images/spacer.gif">
          <a:extLst>
            <a:ext uri="{FF2B5EF4-FFF2-40B4-BE49-F238E27FC236}">
              <a16:creationId xmlns:a16="http://schemas.microsoft.com/office/drawing/2014/main" id="{6A0E53E7-CB30-41A6-8C16-78E805EE75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0" name="Picture 4939" descr="http://www.esourcecanada.com/images/spacer.gif">
          <a:extLst>
            <a:ext uri="{FF2B5EF4-FFF2-40B4-BE49-F238E27FC236}">
              <a16:creationId xmlns:a16="http://schemas.microsoft.com/office/drawing/2014/main" id="{A3615C68-5138-4024-91E7-07FA57752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1" name="Picture 4940" descr="http://www.esourcecanada.com/images/spacer.gif">
          <a:extLst>
            <a:ext uri="{FF2B5EF4-FFF2-40B4-BE49-F238E27FC236}">
              <a16:creationId xmlns:a16="http://schemas.microsoft.com/office/drawing/2014/main" id="{DCB46E11-BC2D-4D7C-92A3-5238AD107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2" name="Picture 4941" descr="http://www.esourcecanada.com/images/spacer.gif">
          <a:extLst>
            <a:ext uri="{FF2B5EF4-FFF2-40B4-BE49-F238E27FC236}">
              <a16:creationId xmlns:a16="http://schemas.microsoft.com/office/drawing/2014/main" id="{2B8BCB31-1BA5-469F-8F30-E808B19EF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3" name="Picture 4942" descr="http://www.esourcecanada.com/images/spacer.gif">
          <a:extLst>
            <a:ext uri="{FF2B5EF4-FFF2-40B4-BE49-F238E27FC236}">
              <a16:creationId xmlns:a16="http://schemas.microsoft.com/office/drawing/2014/main" id="{78C2FC12-8C2C-46D1-B945-84490788F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4" name="Picture 4943" descr="http://www.esourcecanada.com/images/spacer.gif">
          <a:extLst>
            <a:ext uri="{FF2B5EF4-FFF2-40B4-BE49-F238E27FC236}">
              <a16:creationId xmlns:a16="http://schemas.microsoft.com/office/drawing/2014/main" id="{D3F814FD-1492-48AB-AA04-38AF7A380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5" name="Picture 4944" descr="http://www.esourcecanada.com/images/spacer.gif">
          <a:extLst>
            <a:ext uri="{FF2B5EF4-FFF2-40B4-BE49-F238E27FC236}">
              <a16:creationId xmlns:a16="http://schemas.microsoft.com/office/drawing/2014/main" id="{4A6D57CF-27F2-4C88-AC00-3E62C5DE57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6" name="Picture 4945" descr="http://www.esourcecanada.com/images/spacer.gif">
          <a:extLst>
            <a:ext uri="{FF2B5EF4-FFF2-40B4-BE49-F238E27FC236}">
              <a16:creationId xmlns:a16="http://schemas.microsoft.com/office/drawing/2014/main" id="{8CF6C09F-1B8B-4C87-A160-92D65643D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7" name="Picture 4946" descr="http://www.esourcecanada.com/images/spacer.gif">
          <a:extLst>
            <a:ext uri="{FF2B5EF4-FFF2-40B4-BE49-F238E27FC236}">
              <a16:creationId xmlns:a16="http://schemas.microsoft.com/office/drawing/2014/main" id="{C8F426C2-A708-4786-9055-9073A387F9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8" name="Picture 4947" descr="http://www.esourcecanada.com/images/spacer.gif">
          <a:extLst>
            <a:ext uri="{FF2B5EF4-FFF2-40B4-BE49-F238E27FC236}">
              <a16:creationId xmlns:a16="http://schemas.microsoft.com/office/drawing/2014/main" id="{7CB95665-E85D-4A51-B96B-51F1E7290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9" name="Picture 4948" descr="http://www.esourcecanada.com/images/spacer.gif">
          <a:extLst>
            <a:ext uri="{FF2B5EF4-FFF2-40B4-BE49-F238E27FC236}">
              <a16:creationId xmlns:a16="http://schemas.microsoft.com/office/drawing/2014/main" id="{42C55631-657A-477C-BC9B-230E0C8E8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950" name="Picture 4949" descr="http://www.esourcecanada.com/images/spacer.gif">
          <a:extLst>
            <a:ext uri="{FF2B5EF4-FFF2-40B4-BE49-F238E27FC236}">
              <a16:creationId xmlns:a16="http://schemas.microsoft.com/office/drawing/2014/main" id="{9082E517-406A-464D-BFE6-12B232004E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951" name="Picture 4950" descr="http://www.esourcecanada.com/images/spacer.gif">
          <a:extLst>
            <a:ext uri="{FF2B5EF4-FFF2-40B4-BE49-F238E27FC236}">
              <a16:creationId xmlns:a16="http://schemas.microsoft.com/office/drawing/2014/main" id="{DBA8FE73-F3C9-4971-BB52-59680B29A8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4952" name="Picture 4951" descr="http://www.esourcecanada.com/images/spacer.gif">
          <a:extLst>
            <a:ext uri="{FF2B5EF4-FFF2-40B4-BE49-F238E27FC236}">
              <a16:creationId xmlns:a16="http://schemas.microsoft.com/office/drawing/2014/main" id="{1E8B097D-110A-45F4-BDB6-6E62AB1C63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953" name="Picture 4952" descr="http://www.esourcecanada.com/images/spacer.gif">
          <a:extLst>
            <a:ext uri="{FF2B5EF4-FFF2-40B4-BE49-F238E27FC236}">
              <a16:creationId xmlns:a16="http://schemas.microsoft.com/office/drawing/2014/main" id="{A129588A-88FF-4800-97C1-4F4C60C8E0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4954" name="Picture 4953" descr="http://www.esourcecanada.com/images/spacer.gif">
          <a:extLst>
            <a:ext uri="{FF2B5EF4-FFF2-40B4-BE49-F238E27FC236}">
              <a16:creationId xmlns:a16="http://schemas.microsoft.com/office/drawing/2014/main" id="{22B0B389-56D6-406C-8EC7-012078F8E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955" name="Picture 4954" descr="http://www.esourcecanada.com/images/spacer.gif">
          <a:extLst>
            <a:ext uri="{FF2B5EF4-FFF2-40B4-BE49-F238E27FC236}">
              <a16:creationId xmlns:a16="http://schemas.microsoft.com/office/drawing/2014/main" id="{552DA5AF-A23A-41BE-891D-7E6E719942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956" name="Picture 4955" descr="http://www.esourcecanada.com/images/spacer.gif">
          <a:extLst>
            <a:ext uri="{FF2B5EF4-FFF2-40B4-BE49-F238E27FC236}">
              <a16:creationId xmlns:a16="http://schemas.microsoft.com/office/drawing/2014/main" id="{0374FD7B-D3A8-46B1-BF22-76F3925F02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4957" name="Picture 4956" descr="http://www.esourcecanada.com/images/spacer.gif">
          <a:extLst>
            <a:ext uri="{FF2B5EF4-FFF2-40B4-BE49-F238E27FC236}">
              <a16:creationId xmlns:a16="http://schemas.microsoft.com/office/drawing/2014/main" id="{C3171A3C-28A9-481B-AAFD-9D1C7D4B65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958" name="Picture 4957" descr="http://www.esourcecanada.com/images/spacer.gif">
          <a:extLst>
            <a:ext uri="{FF2B5EF4-FFF2-40B4-BE49-F238E27FC236}">
              <a16:creationId xmlns:a16="http://schemas.microsoft.com/office/drawing/2014/main" id="{8022144B-A6D9-47C8-BAFA-4C596FFF4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4959" name="Picture 4958" descr="http://www.esourcecanada.com/images/spacer.gif">
          <a:extLst>
            <a:ext uri="{FF2B5EF4-FFF2-40B4-BE49-F238E27FC236}">
              <a16:creationId xmlns:a16="http://schemas.microsoft.com/office/drawing/2014/main" id="{BC23F456-1D09-4A04-A890-734275861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960" name="Picture 4959" descr="http://www.esourcecanada.com/images/spacer.gif">
          <a:extLst>
            <a:ext uri="{FF2B5EF4-FFF2-40B4-BE49-F238E27FC236}">
              <a16:creationId xmlns:a16="http://schemas.microsoft.com/office/drawing/2014/main" id="{B214B553-0D25-4107-8870-3C39EB6A8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1" name="Picture 4960" descr="http://www.esourcecanada.com/images/spacer.gif">
          <a:extLst>
            <a:ext uri="{FF2B5EF4-FFF2-40B4-BE49-F238E27FC236}">
              <a16:creationId xmlns:a16="http://schemas.microsoft.com/office/drawing/2014/main" id="{DE8DD633-F554-44D4-8088-204A74869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962" name="Picture 4961" descr="http://www.esourcecanada.com/images/spacer.gif">
          <a:extLst>
            <a:ext uri="{FF2B5EF4-FFF2-40B4-BE49-F238E27FC236}">
              <a16:creationId xmlns:a16="http://schemas.microsoft.com/office/drawing/2014/main" id="{480B4513-8865-4FE0-8DBE-E6C54AEC58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3" name="Picture 4962" descr="http://www.esourcecanada.com/images/spacer.gif">
          <a:extLst>
            <a:ext uri="{FF2B5EF4-FFF2-40B4-BE49-F238E27FC236}">
              <a16:creationId xmlns:a16="http://schemas.microsoft.com/office/drawing/2014/main" id="{F4462CE6-25B9-43E7-898D-5A6AD7AA45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4" name="Picture 4963" descr="http://www.esourcecanada.com/images/spacer.gif">
          <a:extLst>
            <a:ext uri="{FF2B5EF4-FFF2-40B4-BE49-F238E27FC236}">
              <a16:creationId xmlns:a16="http://schemas.microsoft.com/office/drawing/2014/main" id="{0590CFEB-FEFA-45ED-A9A2-860912A78C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5" name="Picture 4964" descr="http://www.esourcecanada.com/images/spacer.gif">
          <a:extLst>
            <a:ext uri="{FF2B5EF4-FFF2-40B4-BE49-F238E27FC236}">
              <a16:creationId xmlns:a16="http://schemas.microsoft.com/office/drawing/2014/main" id="{33B8441E-4D7D-46BE-84D1-690247006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6" name="Picture 4965" descr="http://www.esourcecanada.com/images/spacer.gif">
          <a:extLst>
            <a:ext uri="{FF2B5EF4-FFF2-40B4-BE49-F238E27FC236}">
              <a16:creationId xmlns:a16="http://schemas.microsoft.com/office/drawing/2014/main" id="{BC9E9694-DFF7-4015-873B-F8C202CB16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7" name="Picture 4966" descr="http://www.esourcecanada.com/images/spacer.gif">
          <a:extLst>
            <a:ext uri="{FF2B5EF4-FFF2-40B4-BE49-F238E27FC236}">
              <a16:creationId xmlns:a16="http://schemas.microsoft.com/office/drawing/2014/main" id="{28C48610-03CE-481B-AD2A-99E0936D38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8" name="Picture 4967" descr="http://www.esourcecanada.com/images/spacer.gif">
          <a:extLst>
            <a:ext uri="{FF2B5EF4-FFF2-40B4-BE49-F238E27FC236}">
              <a16:creationId xmlns:a16="http://schemas.microsoft.com/office/drawing/2014/main" id="{C3779DF0-6E56-4631-BE08-D859A8F7B4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9" name="Picture 4968" descr="http://www.esourcecanada.com/images/spacer.gif">
          <a:extLst>
            <a:ext uri="{FF2B5EF4-FFF2-40B4-BE49-F238E27FC236}">
              <a16:creationId xmlns:a16="http://schemas.microsoft.com/office/drawing/2014/main" id="{04298545-24A3-4EF1-8F3C-74EE7952E6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0" name="Picture 4969" descr="http://www.esourcecanada.com/images/spacer.gif">
          <a:extLst>
            <a:ext uri="{FF2B5EF4-FFF2-40B4-BE49-F238E27FC236}">
              <a16:creationId xmlns:a16="http://schemas.microsoft.com/office/drawing/2014/main" id="{2CC14ECE-7A82-48C9-A18C-CA2E30F49A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1" name="Picture 4970" descr="http://www.esourcecanada.com/images/spacer.gif">
          <a:extLst>
            <a:ext uri="{FF2B5EF4-FFF2-40B4-BE49-F238E27FC236}">
              <a16:creationId xmlns:a16="http://schemas.microsoft.com/office/drawing/2014/main" id="{2BA7B13A-1CC2-4020-99C6-1DB3360C1F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2" name="Picture 4971" descr="http://www.esourcecanada.com/images/spacer.gif">
          <a:extLst>
            <a:ext uri="{FF2B5EF4-FFF2-40B4-BE49-F238E27FC236}">
              <a16:creationId xmlns:a16="http://schemas.microsoft.com/office/drawing/2014/main" id="{0FA944E7-1183-43F4-AE46-58FDD6FA8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3" name="Picture 4972" descr="http://www.esourcecanada.com/images/spacer.gif">
          <a:extLst>
            <a:ext uri="{FF2B5EF4-FFF2-40B4-BE49-F238E27FC236}">
              <a16:creationId xmlns:a16="http://schemas.microsoft.com/office/drawing/2014/main" id="{7F28D0C0-DC00-447D-B915-10701F1BE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4" name="Picture 4973" descr="http://www.esourcecanada.com/images/spacer.gif">
          <a:extLst>
            <a:ext uri="{FF2B5EF4-FFF2-40B4-BE49-F238E27FC236}">
              <a16:creationId xmlns:a16="http://schemas.microsoft.com/office/drawing/2014/main" id="{FA54856E-1051-4883-AB60-677F3865B1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5" name="Picture 4974" descr="http://www.esourcecanada.com/images/spacer.gif">
          <a:extLst>
            <a:ext uri="{FF2B5EF4-FFF2-40B4-BE49-F238E27FC236}">
              <a16:creationId xmlns:a16="http://schemas.microsoft.com/office/drawing/2014/main" id="{FF1B408F-587A-4016-A6CF-3154F98AA2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6" name="Picture 4975" descr="http://www.esourcecanada.com/images/spacer.gif">
          <a:extLst>
            <a:ext uri="{FF2B5EF4-FFF2-40B4-BE49-F238E27FC236}">
              <a16:creationId xmlns:a16="http://schemas.microsoft.com/office/drawing/2014/main" id="{E41A7F3F-1416-4B99-B14E-B8C2119C5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7" name="Picture 4976" descr="http://www.esourcecanada.com/images/spacer.gif">
          <a:extLst>
            <a:ext uri="{FF2B5EF4-FFF2-40B4-BE49-F238E27FC236}">
              <a16:creationId xmlns:a16="http://schemas.microsoft.com/office/drawing/2014/main" id="{E6FC6860-2128-40F9-AB7C-70A039404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8" name="Picture 4977" descr="http://www.esourcecanada.com/images/spacer.gif">
          <a:extLst>
            <a:ext uri="{FF2B5EF4-FFF2-40B4-BE49-F238E27FC236}">
              <a16:creationId xmlns:a16="http://schemas.microsoft.com/office/drawing/2014/main" id="{BB9C46B1-0E5F-4378-B932-184FF76634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9" name="Picture 4978" descr="http://www.esourcecanada.com/images/spacer.gif">
          <a:extLst>
            <a:ext uri="{FF2B5EF4-FFF2-40B4-BE49-F238E27FC236}">
              <a16:creationId xmlns:a16="http://schemas.microsoft.com/office/drawing/2014/main" id="{88FA1E3F-1ED4-432A-A482-C9199F02D5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0" name="Picture 4979" descr="http://www.esourcecanada.com/images/spacer.gif">
          <a:extLst>
            <a:ext uri="{FF2B5EF4-FFF2-40B4-BE49-F238E27FC236}">
              <a16:creationId xmlns:a16="http://schemas.microsoft.com/office/drawing/2014/main" id="{773A51D4-F4EE-4ABC-9CAF-3B3B84E11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1" name="Picture 4980" descr="http://www.esourcecanada.com/images/spacer.gif">
          <a:extLst>
            <a:ext uri="{FF2B5EF4-FFF2-40B4-BE49-F238E27FC236}">
              <a16:creationId xmlns:a16="http://schemas.microsoft.com/office/drawing/2014/main" id="{9FE27D33-0508-4479-90CF-6866CA11E9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2" name="Picture 4981" descr="http://www.esourcecanada.com/images/spacer.gif">
          <a:extLst>
            <a:ext uri="{FF2B5EF4-FFF2-40B4-BE49-F238E27FC236}">
              <a16:creationId xmlns:a16="http://schemas.microsoft.com/office/drawing/2014/main" id="{9F5779D6-C884-4924-A6FF-8AEA3AD71C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3" name="Picture 4982" descr="http://www.esourcecanada.com/images/spacer.gif">
          <a:extLst>
            <a:ext uri="{FF2B5EF4-FFF2-40B4-BE49-F238E27FC236}">
              <a16:creationId xmlns:a16="http://schemas.microsoft.com/office/drawing/2014/main" id="{34DD46AB-FDD0-4010-BE18-B1519A0EC0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4" name="Picture 4983" descr="http://www.esourcecanada.com/images/spacer.gif">
          <a:extLst>
            <a:ext uri="{FF2B5EF4-FFF2-40B4-BE49-F238E27FC236}">
              <a16:creationId xmlns:a16="http://schemas.microsoft.com/office/drawing/2014/main" id="{31C1F1C3-C603-4CC0-A71F-777E5A1AA3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5" name="Picture 4984" descr="http://www.esourcecanada.com/images/spacer.gif">
          <a:extLst>
            <a:ext uri="{FF2B5EF4-FFF2-40B4-BE49-F238E27FC236}">
              <a16:creationId xmlns:a16="http://schemas.microsoft.com/office/drawing/2014/main" id="{7E101F99-D87C-448B-BDFF-F51CB0D322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6" name="Picture 4985" descr="http://www.esourcecanada.com/images/spacer.gif">
          <a:extLst>
            <a:ext uri="{FF2B5EF4-FFF2-40B4-BE49-F238E27FC236}">
              <a16:creationId xmlns:a16="http://schemas.microsoft.com/office/drawing/2014/main" id="{55599757-7BAE-4562-8843-33571E8B8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7" name="Picture 4986" descr="http://www.esourcecanada.com/images/spacer.gif">
          <a:extLst>
            <a:ext uri="{FF2B5EF4-FFF2-40B4-BE49-F238E27FC236}">
              <a16:creationId xmlns:a16="http://schemas.microsoft.com/office/drawing/2014/main" id="{8174DFC0-F41C-401A-B13C-E6E7811165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8" name="Picture 4987" descr="http://www.esourcecanada.com/images/spacer.gif">
          <a:extLst>
            <a:ext uri="{FF2B5EF4-FFF2-40B4-BE49-F238E27FC236}">
              <a16:creationId xmlns:a16="http://schemas.microsoft.com/office/drawing/2014/main" id="{AD61275A-AE16-482B-B4B0-E186E51262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9" name="Picture 4988" descr="http://www.esourcecanada.com/images/spacer.gif">
          <a:extLst>
            <a:ext uri="{FF2B5EF4-FFF2-40B4-BE49-F238E27FC236}">
              <a16:creationId xmlns:a16="http://schemas.microsoft.com/office/drawing/2014/main" id="{0A44815E-A12B-4F30-973F-B1904C481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0" name="Picture 4989" descr="http://www.esourcecanada.com/images/spacer.gif">
          <a:extLst>
            <a:ext uri="{FF2B5EF4-FFF2-40B4-BE49-F238E27FC236}">
              <a16:creationId xmlns:a16="http://schemas.microsoft.com/office/drawing/2014/main" id="{4F42D7AC-8DEE-40E7-99C2-495D3C491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1" name="Picture 4990" descr="http://www.esourcecanada.com/images/spacer.gif">
          <a:extLst>
            <a:ext uri="{FF2B5EF4-FFF2-40B4-BE49-F238E27FC236}">
              <a16:creationId xmlns:a16="http://schemas.microsoft.com/office/drawing/2014/main" id="{E2ABD4D8-2AFC-495A-920C-10C5CC8B27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2" name="Picture 4991" descr="http://www.esourcecanada.com/images/spacer.gif">
          <a:extLst>
            <a:ext uri="{FF2B5EF4-FFF2-40B4-BE49-F238E27FC236}">
              <a16:creationId xmlns:a16="http://schemas.microsoft.com/office/drawing/2014/main" id="{39C70D78-F740-4BF7-9A08-336C010DA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3" name="Picture 4992" descr="http://www.esourcecanada.com/images/spacer.gif">
          <a:extLst>
            <a:ext uri="{FF2B5EF4-FFF2-40B4-BE49-F238E27FC236}">
              <a16:creationId xmlns:a16="http://schemas.microsoft.com/office/drawing/2014/main" id="{8818F58A-234A-40A7-91D0-546D26D32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4" name="Picture 4993" descr="http://www.esourcecanada.com/images/spacer.gif">
          <a:extLst>
            <a:ext uri="{FF2B5EF4-FFF2-40B4-BE49-F238E27FC236}">
              <a16:creationId xmlns:a16="http://schemas.microsoft.com/office/drawing/2014/main" id="{D211C57E-F484-4452-959A-D9B379675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5" name="Picture 4994" descr="http://www.esourcecanada.com/images/spacer.gif">
          <a:extLst>
            <a:ext uri="{FF2B5EF4-FFF2-40B4-BE49-F238E27FC236}">
              <a16:creationId xmlns:a16="http://schemas.microsoft.com/office/drawing/2014/main" id="{646EEE12-027B-4A5B-8552-C8AFD92BEB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6" name="Picture 4995" descr="http://www.esourcecanada.com/images/spacer.gif">
          <a:extLst>
            <a:ext uri="{FF2B5EF4-FFF2-40B4-BE49-F238E27FC236}">
              <a16:creationId xmlns:a16="http://schemas.microsoft.com/office/drawing/2014/main" id="{D69AECBD-6911-4B8B-AF58-C40530841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7" name="Picture 4996" descr="http://www.esourcecanada.com/images/spacer.gif">
          <a:extLst>
            <a:ext uri="{FF2B5EF4-FFF2-40B4-BE49-F238E27FC236}">
              <a16:creationId xmlns:a16="http://schemas.microsoft.com/office/drawing/2014/main" id="{E55639A5-3D30-4B50-8784-28562ACB9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8" name="Picture 4997" descr="http://www.esourcecanada.com/images/spacer.gif">
          <a:extLst>
            <a:ext uri="{FF2B5EF4-FFF2-40B4-BE49-F238E27FC236}">
              <a16:creationId xmlns:a16="http://schemas.microsoft.com/office/drawing/2014/main" id="{8D23E7E3-0472-4720-A78C-CB6AA5C21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9" name="Picture 4998" descr="http://www.esourcecanada.com/images/spacer.gif">
          <a:extLst>
            <a:ext uri="{FF2B5EF4-FFF2-40B4-BE49-F238E27FC236}">
              <a16:creationId xmlns:a16="http://schemas.microsoft.com/office/drawing/2014/main" id="{AC5DD607-B95C-4F0A-91AC-D23AA0F187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00" name="Picture 4999" descr="http://www.esourcecanada.com/images/spacer.gif">
          <a:extLst>
            <a:ext uri="{FF2B5EF4-FFF2-40B4-BE49-F238E27FC236}">
              <a16:creationId xmlns:a16="http://schemas.microsoft.com/office/drawing/2014/main" id="{7D18AB48-27A7-4685-9215-01590F87A5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01" name="Picture 5000" descr="http://www.esourcecanada.com/images/spacer.gif">
          <a:extLst>
            <a:ext uri="{FF2B5EF4-FFF2-40B4-BE49-F238E27FC236}">
              <a16:creationId xmlns:a16="http://schemas.microsoft.com/office/drawing/2014/main" id="{3FDD9937-4FB1-4F77-8B3F-E3BD85BCF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02" name="Picture 5001" descr="http://www.esourcecanada.com/images/spacer.gif">
          <a:extLst>
            <a:ext uri="{FF2B5EF4-FFF2-40B4-BE49-F238E27FC236}">
              <a16:creationId xmlns:a16="http://schemas.microsoft.com/office/drawing/2014/main" id="{53B664AF-1292-4B8B-887D-76E5DD2C3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03" name="Picture 5002" descr="http://www.esourcecanada.com/images/spacer.gif">
          <a:extLst>
            <a:ext uri="{FF2B5EF4-FFF2-40B4-BE49-F238E27FC236}">
              <a16:creationId xmlns:a16="http://schemas.microsoft.com/office/drawing/2014/main" id="{2247E9F2-ACAF-4FF8-A518-5CE4AFD4CA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004" name="Picture 5003" descr="http://www.esourcecanada.com/images/spacer.gif">
          <a:extLst>
            <a:ext uri="{FF2B5EF4-FFF2-40B4-BE49-F238E27FC236}">
              <a16:creationId xmlns:a16="http://schemas.microsoft.com/office/drawing/2014/main" id="{9ED54032-A7FC-4822-9B2E-251AE927ED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005" name="Picture 5004" descr="http://www.esourcecanada.com/images/spacer.gif">
          <a:extLst>
            <a:ext uri="{FF2B5EF4-FFF2-40B4-BE49-F238E27FC236}">
              <a16:creationId xmlns:a16="http://schemas.microsoft.com/office/drawing/2014/main" id="{1C19742F-9FCA-4801-BA35-E1FD252F10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5006" name="Picture 5005" descr="http://www.esourcecanada.com/images/spacer.gif">
          <a:extLst>
            <a:ext uri="{FF2B5EF4-FFF2-40B4-BE49-F238E27FC236}">
              <a16:creationId xmlns:a16="http://schemas.microsoft.com/office/drawing/2014/main" id="{8C63DB8D-DAE5-4530-BBB0-91E2F67C6C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007" name="Picture 5006" descr="http://www.esourcecanada.com/images/spacer.gif">
          <a:extLst>
            <a:ext uri="{FF2B5EF4-FFF2-40B4-BE49-F238E27FC236}">
              <a16:creationId xmlns:a16="http://schemas.microsoft.com/office/drawing/2014/main" id="{838F4E4E-9EAC-4A57-BE70-DE49D9646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5008" name="Picture 5007" descr="http://www.esourcecanada.com/images/spacer.gif">
          <a:extLst>
            <a:ext uri="{FF2B5EF4-FFF2-40B4-BE49-F238E27FC236}">
              <a16:creationId xmlns:a16="http://schemas.microsoft.com/office/drawing/2014/main" id="{EDD50E1E-B03F-4146-907D-A8D367D33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009" name="Picture 5008" descr="http://www.esourcecanada.com/images/spacer.gif">
          <a:extLst>
            <a:ext uri="{FF2B5EF4-FFF2-40B4-BE49-F238E27FC236}">
              <a16:creationId xmlns:a16="http://schemas.microsoft.com/office/drawing/2014/main" id="{6A8B9ADC-C21C-4307-B1FF-1A1089FA4B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010" name="Picture 5009" descr="http://www.esourcecanada.com/images/spacer.gif">
          <a:extLst>
            <a:ext uri="{FF2B5EF4-FFF2-40B4-BE49-F238E27FC236}">
              <a16:creationId xmlns:a16="http://schemas.microsoft.com/office/drawing/2014/main" id="{B3B8E10D-8951-4F6C-8EC6-6A53104656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5011" name="Picture 5010" descr="http://www.esourcecanada.com/images/spacer.gif">
          <a:extLst>
            <a:ext uri="{FF2B5EF4-FFF2-40B4-BE49-F238E27FC236}">
              <a16:creationId xmlns:a16="http://schemas.microsoft.com/office/drawing/2014/main" id="{BF3096D4-0995-464A-864D-A9345E474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012" name="Picture 5011" descr="http://www.esourcecanada.com/images/spacer.gif">
          <a:extLst>
            <a:ext uri="{FF2B5EF4-FFF2-40B4-BE49-F238E27FC236}">
              <a16:creationId xmlns:a16="http://schemas.microsoft.com/office/drawing/2014/main" id="{78E03223-9944-485D-A119-318F3EF230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5013" name="Picture 5012" descr="http://www.esourcecanada.com/images/spacer.gif">
          <a:extLst>
            <a:ext uri="{FF2B5EF4-FFF2-40B4-BE49-F238E27FC236}">
              <a16:creationId xmlns:a16="http://schemas.microsoft.com/office/drawing/2014/main" id="{948E08AA-3FB9-43BD-86B4-F45BD05B9D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5014" name="Picture 5013" descr="http://www.esourcecanada.com/images/spacer.gif">
          <a:extLst>
            <a:ext uri="{FF2B5EF4-FFF2-40B4-BE49-F238E27FC236}">
              <a16:creationId xmlns:a16="http://schemas.microsoft.com/office/drawing/2014/main" id="{02420BBF-01AE-4D50-BBE4-E86003D533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15" name="Picture 5014" descr="http://www.esourcecanada.com/images/spacer.gif">
          <a:extLst>
            <a:ext uri="{FF2B5EF4-FFF2-40B4-BE49-F238E27FC236}">
              <a16:creationId xmlns:a16="http://schemas.microsoft.com/office/drawing/2014/main" id="{EF8A1EEB-FA00-4922-938F-D2E99C053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5016" name="Picture 5015" descr="http://www.esourcecanada.com/images/spacer.gif">
          <a:extLst>
            <a:ext uri="{FF2B5EF4-FFF2-40B4-BE49-F238E27FC236}">
              <a16:creationId xmlns:a16="http://schemas.microsoft.com/office/drawing/2014/main" id="{732188BC-2DBB-4EA8-AE46-B7F16EBBE2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17" name="Picture 5016" descr="http://www.esourcecanada.com/images/spacer.gif">
          <a:extLst>
            <a:ext uri="{FF2B5EF4-FFF2-40B4-BE49-F238E27FC236}">
              <a16:creationId xmlns:a16="http://schemas.microsoft.com/office/drawing/2014/main" id="{B19CCE08-7BE4-4444-A704-1213A505AE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18" name="Picture 5017" descr="http://www.esourcecanada.com/images/spacer.gif">
          <a:extLst>
            <a:ext uri="{FF2B5EF4-FFF2-40B4-BE49-F238E27FC236}">
              <a16:creationId xmlns:a16="http://schemas.microsoft.com/office/drawing/2014/main" id="{FDFB4EC4-1609-40C2-B831-81A2FFDEF6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19" name="Picture 5018" descr="http://www.esourcecanada.com/images/spacer.gif">
          <a:extLst>
            <a:ext uri="{FF2B5EF4-FFF2-40B4-BE49-F238E27FC236}">
              <a16:creationId xmlns:a16="http://schemas.microsoft.com/office/drawing/2014/main" id="{68395CD6-48D3-4784-8D0F-B05B30D06D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0" name="Picture 5019" descr="http://www.esourcecanada.com/images/spacer.gif">
          <a:extLst>
            <a:ext uri="{FF2B5EF4-FFF2-40B4-BE49-F238E27FC236}">
              <a16:creationId xmlns:a16="http://schemas.microsoft.com/office/drawing/2014/main" id="{351EBC5F-C8B6-444F-8EAF-BBECDEA896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1" name="Picture 5020" descr="http://www.esourcecanada.com/images/spacer.gif">
          <a:extLst>
            <a:ext uri="{FF2B5EF4-FFF2-40B4-BE49-F238E27FC236}">
              <a16:creationId xmlns:a16="http://schemas.microsoft.com/office/drawing/2014/main" id="{5C7421A1-3213-421F-974A-DFEA7DA1E4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2" name="Picture 5021" descr="http://www.esourcecanada.com/images/spacer.gif">
          <a:extLst>
            <a:ext uri="{FF2B5EF4-FFF2-40B4-BE49-F238E27FC236}">
              <a16:creationId xmlns:a16="http://schemas.microsoft.com/office/drawing/2014/main" id="{D785C4CE-4FE3-441C-9A1F-5D6BBE50E1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3" name="Picture 5022" descr="http://www.esourcecanada.com/images/spacer.gif">
          <a:extLst>
            <a:ext uri="{FF2B5EF4-FFF2-40B4-BE49-F238E27FC236}">
              <a16:creationId xmlns:a16="http://schemas.microsoft.com/office/drawing/2014/main" id="{4BBFFA45-DA5B-426D-99BE-19C59D10F3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4" name="Picture 5023" descr="http://www.esourcecanada.com/images/spacer.gif">
          <a:extLst>
            <a:ext uri="{FF2B5EF4-FFF2-40B4-BE49-F238E27FC236}">
              <a16:creationId xmlns:a16="http://schemas.microsoft.com/office/drawing/2014/main" id="{4C94C58B-6C3E-4664-8D6F-065600AA2D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5" name="Picture 5024" descr="http://www.esourcecanada.com/images/spacer.gif">
          <a:extLst>
            <a:ext uri="{FF2B5EF4-FFF2-40B4-BE49-F238E27FC236}">
              <a16:creationId xmlns:a16="http://schemas.microsoft.com/office/drawing/2014/main" id="{901E3141-84EA-483C-ACFF-11E02638A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6" name="Picture 5025" descr="http://www.esourcecanada.com/images/spacer.gif">
          <a:extLst>
            <a:ext uri="{FF2B5EF4-FFF2-40B4-BE49-F238E27FC236}">
              <a16:creationId xmlns:a16="http://schemas.microsoft.com/office/drawing/2014/main" id="{3B7810E2-CCAB-481B-AF6A-AB6F60311E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7" name="Picture 5026" descr="http://www.esourcecanada.com/images/spacer.gif">
          <a:extLst>
            <a:ext uri="{FF2B5EF4-FFF2-40B4-BE49-F238E27FC236}">
              <a16:creationId xmlns:a16="http://schemas.microsoft.com/office/drawing/2014/main" id="{164B8C54-5F0E-4F0B-8FF3-6EC5E08F5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8" name="Picture 5027" descr="http://www.esourcecanada.com/images/spacer.gif">
          <a:extLst>
            <a:ext uri="{FF2B5EF4-FFF2-40B4-BE49-F238E27FC236}">
              <a16:creationId xmlns:a16="http://schemas.microsoft.com/office/drawing/2014/main" id="{3686ABEB-9C1A-4515-A072-8EA8051B87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9" name="Picture 5028" descr="http://www.esourcecanada.com/images/spacer.gif">
          <a:extLst>
            <a:ext uri="{FF2B5EF4-FFF2-40B4-BE49-F238E27FC236}">
              <a16:creationId xmlns:a16="http://schemas.microsoft.com/office/drawing/2014/main" id="{77878864-042F-4D61-AE66-B27636D5F8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0" name="Picture 5029" descr="http://www.esourcecanada.com/images/spacer.gif">
          <a:extLst>
            <a:ext uri="{FF2B5EF4-FFF2-40B4-BE49-F238E27FC236}">
              <a16:creationId xmlns:a16="http://schemas.microsoft.com/office/drawing/2014/main" id="{30A14A7A-74A4-42D3-A03A-471501B222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1" name="Picture 5030" descr="http://www.esourcecanada.com/images/spacer.gif">
          <a:extLst>
            <a:ext uri="{FF2B5EF4-FFF2-40B4-BE49-F238E27FC236}">
              <a16:creationId xmlns:a16="http://schemas.microsoft.com/office/drawing/2014/main" id="{60C5F0E3-1608-4471-889E-90F2CC5AC0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2" name="Picture 5031" descr="http://www.esourcecanada.com/images/spacer.gif">
          <a:extLst>
            <a:ext uri="{FF2B5EF4-FFF2-40B4-BE49-F238E27FC236}">
              <a16:creationId xmlns:a16="http://schemas.microsoft.com/office/drawing/2014/main" id="{1417B2E8-A589-4B1F-8FB3-725F9C1D7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3" name="Picture 5032" descr="http://www.esourcecanada.com/images/spacer.gif">
          <a:extLst>
            <a:ext uri="{FF2B5EF4-FFF2-40B4-BE49-F238E27FC236}">
              <a16:creationId xmlns:a16="http://schemas.microsoft.com/office/drawing/2014/main" id="{081E40F6-4376-422B-BE21-23D90BBB56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4" name="Picture 5033" descr="http://www.esourcecanada.com/images/spacer.gif">
          <a:extLst>
            <a:ext uri="{FF2B5EF4-FFF2-40B4-BE49-F238E27FC236}">
              <a16:creationId xmlns:a16="http://schemas.microsoft.com/office/drawing/2014/main" id="{590B65C0-EB61-4C5F-A064-5A1987A0F4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5" name="Picture 5034" descr="http://www.esourcecanada.com/images/spacer.gif">
          <a:extLst>
            <a:ext uri="{FF2B5EF4-FFF2-40B4-BE49-F238E27FC236}">
              <a16:creationId xmlns:a16="http://schemas.microsoft.com/office/drawing/2014/main" id="{4F1604A0-D8E0-42BF-AB19-B99E079D96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6" name="Picture 5035" descr="http://www.esourcecanada.com/images/spacer.gif">
          <a:extLst>
            <a:ext uri="{FF2B5EF4-FFF2-40B4-BE49-F238E27FC236}">
              <a16:creationId xmlns:a16="http://schemas.microsoft.com/office/drawing/2014/main" id="{E78C6957-A419-464D-9C57-9D04798AE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7" name="Picture 5036" descr="http://www.esourcecanada.com/images/spacer.gif">
          <a:extLst>
            <a:ext uri="{FF2B5EF4-FFF2-40B4-BE49-F238E27FC236}">
              <a16:creationId xmlns:a16="http://schemas.microsoft.com/office/drawing/2014/main" id="{12FA2F99-30A4-4212-9E0A-DF99D9275E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8" name="Picture 5037" descr="http://www.esourcecanada.com/images/spacer.gif">
          <a:extLst>
            <a:ext uri="{FF2B5EF4-FFF2-40B4-BE49-F238E27FC236}">
              <a16:creationId xmlns:a16="http://schemas.microsoft.com/office/drawing/2014/main" id="{25723F87-7BED-44A3-A2C4-8FB425AE8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9" name="Picture 5038" descr="http://www.esourcecanada.com/images/spacer.gif">
          <a:extLst>
            <a:ext uri="{FF2B5EF4-FFF2-40B4-BE49-F238E27FC236}">
              <a16:creationId xmlns:a16="http://schemas.microsoft.com/office/drawing/2014/main" id="{4926165C-34D0-49AA-9EE6-1380A9AB88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0" name="Picture 5039" descr="http://www.esourcecanada.com/images/spacer.gif">
          <a:extLst>
            <a:ext uri="{FF2B5EF4-FFF2-40B4-BE49-F238E27FC236}">
              <a16:creationId xmlns:a16="http://schemas.microsoft.com/office/drawing/2014/main" id="{93C9AAB4-FE42-4CDF-BDA8-BC48CA2F8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1" name="Picture 5040" descr="http://www.esourcecanada.com/images/spacer.gif">
          <a:extLst>
            <a:ext uri="{FF2B5EF4-FFF2-40B4-BE49-F238E27FC236}">
              <a16:creationId xmlns:a16="http://schemas.microsoft.com/office/drawing/2014/main" id="{5B8A2EAD-7771-4D79-9DC6-A0FBB66AB4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2" name="Picture 5041" descr="http://www.esourcecanada.com/images/spacer.gif">
          <a:extLst>
            <a:ext uri="{FF2B5EF4-FFF2-40B4-BE49-F238E27FC236}">
              <a16:creationId xmlns:a16="http://schemas.microsoft.com/office/drawing/2014/main" id="{1E26C202-750D-4723-9E78-BD6B3A17F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3" name="Picture 5042" descr="http://www.esourcecanada.com/images/spacer.gif">
          <a:extLst>
            <a:ext uri="{FF2B5EF4-FFF2-40B4-BE49-F238E27FC236}">
              <a16:creationId xmlns:a16="http://schemas.microsoft.com/office/drawing/2014/main" id="{6F8D9F3C-D5C7-424F-A182-8346048659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4" name="Picture 5043" descr="http://www.esourcecanada.com/images/spacer.gif">
          <a:extLst>
            <a:ext uri="{FF2B5EF4-FFF2-40B4-BE49-F238E27FC236}">
              <a16:creationId xmlns:a16="http://schemas.microsoft.com/office/drawing/2014/main" id="{04E8DEB1-04C6-4454-A0CA-43E1712C4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5" name="Picture 5044" descr="http://www.esourcecanada.com/images/spacer.gif">
          <a:extLst>
            <a:ext uri="{FF2B5EF4-FFF2-40B4-BE49-F238E27FC236}">
              <a16:creationId xmlns:a16="http://schemas.microsoft.com/office/drawing/2014/main" id="{4C00BD29-291F-4A6B-998A-5B01674109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6" name="Picture 5045" descr="http://www.esourcecanada.com/images/spacer.gif">
          <a:extLst>
            <a:ext uri="{FF2B5EF4-FFF2-40B4-BE49-F238E27FC236}">
              <a16:creationId xmlns:a16="http://schemas.microsoft.com/office/drawing/2014/main" id="{8F3A6E6C-FA03-419A-B4AE-C1C00DB0A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7" name="Picture 5046" descr="http://www.esourcecanada.com/images/spacer.gif">
          <a:extLst>
            <a:ext uri="{FF2B5EF4-FFF2-40B4-BE49-F238E27FC236}">
              <a16:creationId xmlns:a16="http://schemas.microsoft.com/office/drawing/2014/main" id="{F9402BEF-0D5F-4B47-B9D9-EE97DCE9D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8" name="Picture 5047" descr="http://www.esourcecanada.com/images/spacer.gif">
          <a:extLst>
            <a:ext uri="{FF2B5EF4-FFF2-40B4-BE49-F238E27FC236}">
              <a16:creationId xmlns:a16="http://schemas.microsoft.com/office/drawing/2014/main" id="{0A8E86D2-335F-4C3E-B5C4-66C965055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9" name="Picture 5048" descr="http://www.esourcecanada.com/images/spacer.gif">
          <a:extLst>
            <a:ext uri="{FF2B5EF4-FFF2-40B4-BE49-F238E27FC236}">
              <a16:creationId xmlns:a16="http://schemas.microsoft.com/office/drawing/2014/main" id="{A3182CD3-A9C3-4061-83E1-38C26B14E5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0" name="Picture 5049" descr="http://www.esourcecanada.com/images/spacer.gif">
          <a:extLst>
            <a:ext uri="{FF2B5EF4-FFF2-40B4-BE49-F238E27FC236}">
              <a16:creationId xmlns:a16="http://schemas.microsoft.com/office/drawing/2014/main" id="{EEB783D5-DD81-4BEF-9A5B-72A540843D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1" name="Picture 5050" descr="http://www.esourcecanada.com/images/spacer.gif">
          <a:extLst>
            <a:ext uri="{FF2B5EF4-FFF2-40B4-BE49-F238E27FC236}">
              <a16:creationId xmlns:a16="http://schemas.microsoft.com/office/drawing/2014/main" id="{B5E585E4-6033-483B-9264-9A7BDC8A96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2" name="Picture 5051" descr="http://www.esourcecanada.com/images/spacer.gif">
          <a:extLst>
            <a:ext uri="{FF2B5EF4-FFF2-40B4-BE49-F238E27FC236}">
              <a16:creationId xmlns:a16="http://schemas.microsoft.com/office/drawing/2014/main" id="{AD7946FB-94E6-463F-9809-9EE701D52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3" name="Picture 5052" descr="http://www.esourcecanada.com/images/spacer.gif">
          <a:extLst>
            <a:ext uri="{FF2B5EF4-FFF2-40B4-BE49-F238E27FC236}">
              <a16:creationId xmlns:a16="http://schemas.microsoft.com/office/drawing/2014/main" id="{6FB5A561-5843-4A44-AF03-99C5C32A83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4" name="Picture 5053" descr="http://www.esourcecanada.com/images/spacer.gif">
          <a:extLst>
            <a:ext uri="{FF2B5EF4-FFF2-40B4-BE49-F238E27FC236}">
              <a16:creationId xmlns:a16="http://schemas.microsoft.com/office/drawing/2014/main" id="{D533AC0D-3873-4307-9530-1A2F426246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5" name="Picture 5054" descr="http://www.esourcecanada.com/images/spacer.gif">
          <a:extLst>
            <a:ext uri="{FF2B5EF4-FFF2-40B4-BE49-F238E27FC236}">
              <a16:creationId xmlns:a16="http://schemas.microsoft.com/office/drawing/2014/main" id="{021CA6BB-60FF-408E-BB7E-81B3F5F9F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6" name="Picture 5055" descr="http://www.esourcecanada.com/images/spacer.gif">
          <a:extLst>
            <a:ext uri="{FF2B5EF4-FFF2-40B4-BE49-F238E27FC236}">
              <a16:creationId xmlns:a16="http://schemas.microsoft.com/office/drawing/2014/main" id="{21CD2DFE-22EA-4BC3-81A0-7C0E34A64D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7" name="Picture 5056" descr="http://www.esourcecanada.com/images/spacer.gif">
          <a:extLst>
            <a:ext uri="{FF2B5EF4-FFF2-40B4-BE49-F238E27FC236}">
              <a16:creationId xmlns:a16="http://schemas.microsoft.com/office/drawing/2014/main" id="{D459E498-BE6E-4986-8B97-417AFF3AF1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5058" name="Picture 5057" descr="http://www.esourcecanada.com/images/spacer.gif">
          <a:extLst>
            <a:ext uri="{FF2B5EF4-FFF2-40B4-BE49-F238E27FC236}">
              <a16:creationId xmlns:a16="http://schemas.microsoft.com/office/drawing/2014/main" id="{0DC13CC6-EE5D-4CF9-83AA-AC7F22152C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5059" name="Picture 5058" descr="http://www.esourcecanada.com/images/spacer.gif">
          <a:extLst>
            <a:ext uri="{FF2B5EF4-FFF2-40B4-BE49-F238E27FC236}">
              <a16:creationId xmlns:a16="http://schemas.microsoft.com/office/drawing/2014/main" id="{5D075389-FE04-4281-8BD8-408EA1F1CD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5060" name="Picture 5059" descr="http://www.esourcecanada.com/images/spacer.gif">
          <a:extLst>
            <a:ext uri="{FF2B5EF4-FFF2-40B4-BE49-F238E27FC236}">
              <a16:creationId xmlns:a16="http://schemas.microsoft.com/office/drawing/2014/main" id="{06586B1C-EFBA-47AF-9B7F-C33E09C5DE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5061" name="Picture 5060" descr="http://www.esourcecanada.com/images/spacer.gif">
          <a:extLst>
            <a:ext uri="{FF2B5EF4-FFF2-40B4-BE49-F238E27FC236}">
              <a16:creationId xmlns:a16="http://schemas.microsoft.com/office/drawing/2014/main" id="{C2F145B9-30E7-4B2D-B170-1996CF2C2E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5062" name="Picture 5061" descr="http://www.esourcecanada.com/images/spacer.gif">
          <a:extLst>
            <a:ext uri="{FF2B5EF4-FFF2-40B4-BE49-F238E27FC236}">
              <a16:creationId xmlns:a16="http://schemas.microsoft.com/office/drawing/2014/main" id="{43544A0E-0BB3-48CE-9372-264021DC57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5063" name="Picture 5062" descr="http://www.esourcecanada.com/images/spacer.gif">
          <a:extLst>
            <a:ext uri="{FF2B5EF4-FFF2-40B4-BE49-F238E27FC236}">
              <a16:creationId xmlns:a16="http://schemas.microsoft.com/office/drawing/2014/main" id="{BB69F111-5E61-4497-A071-EE164463D2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5064" name="Picture 5063" descr="http://www.esourcecanada.com/images/spacer.gif">
          <a:extLst>
            <a:ext uri="{FF2B5EF4-FFF2-40B4-BE49-F238E27FC236}">
              <a16:creationId xmlns:a16="http://schemas.microsoft.com/office/drawing/2014/main" id="{F45BCEF5-3857-474C-848D-B6E6A02AD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5065" name="Picture 5064" descr="http://www.esourcecanada.com/images/spacer.gif">
          <a:extLst>
            <a:ext uri="{FF2B5EF4-FFF2-40B4-BE49-F238E27FC236}">
              <a16:creationId xmlns:a16="http://schemas.microsoft.com/office/drawing/2014/main" id="{9594131F-8739-47AF-8F85-DEF0125FB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5066" name="Picture 5065" descr="http://www.esourcecanada.com/images/spacer.gif">
          <a:extLst>
            <a:ext uri="{FF2B5EF4-FFF2-40B4-BE49-F238E27FC236}">
              <a16:creationId xmlns:a16="http://schemas.microsoft.com/office/drawing/2014/main" id="{EF210098-D71A-4F55-A691-CA5D53658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5067" name="Picture 5066" descr="http://www.esourcecanada.com/images/spacer.gif">
          <a:extLst>
            <a:ext uri="{FF2B5EF4-FFF2-40B4-BE49-F238E27FC236}">
              <a16:creationId xmlns:a16="http://schemas.microsoft.com/office/drawing/2014/main" id="{44D61FEB-95A6-4019-8330-B0C0BB41A0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339</xdr:row>
      <xdr:rowOff>0</xdr:rowOff>
    </xdr:from>
    <xdr:ext cx="57150" cy="57150"/>
    <xdr:pic>
      <xdr:nvPicPr>
        <xdr:cNvPr id="5068" name="Picture 5067" descr="http://www.esourcecanada.com/images/spacer.gif">
          <a:extLst>
            <a:ext uri="{FF2B5EF4-FFF2-40B4-BE49-F238E27FC236}">
              <a16:creationId xmlns:a16="http://schemas.microsoft.com/office/drawing/2014/main" id="{8AE19B4B-B961-4E31-9709-A81A9E800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339</xdr:row>
      <xdr:rowOff>0</xdr:rowOff>
    </xdr:from>
    <xdr:ext cx="57150" cy="57150"/>
    <xdr:pic>
      <xdr:nvPicPr>
        <xdr:cNvPr id="5069" name="Picture 5068" descr="http://www.esourcecanada.com/images/spacer.gif">
          <a:extLst>
            <a:ext uri="{FF2B5EF4-FFF2-40B4-BE49-F238E27FC236}">
              <a16:creationId xmlns:a16="http://schemas.microsoft.com/office/drawing/2014/main" id="{95EC4C20-C3EE-480C-A5BC-101085A403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0" name="Picture 5069" descr="http://www.esourcecanada.com/images/spacer.gif">
          <a:extLst>
            <a:ext uri="{FF2B5EF4-FFF2-40B4-BE49-F238E27FC236}">
              <a16:creationId xmlns:a16="http://schemas.microsoft.com/office/drawing/2014/main" id="{CFE64B3B-9598-4AEE-AF49-92D4057656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1" name="Picture 5070" descr="http://www.esourcecanada.com/images/spacer.gif">
          <a:extLst>
            <a:ext uri="{FF2B5EF4-FFF2-40B4-BE49-F238E27FC236}">
              <a16:creationId xmlns:a16="http://schemas.microsoft.com/office/drawing/2014/main" id="{66AA4CE7-72D3-4EB0-AEAB-E05B044B5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2" name="Picture 5071" descr="http://www.esourcecanada.com/images/spacer.gif">
          <a:extLst>
            <a:ext uri="{FF2B5EF4-FFF2-40B4-BE49-F238E27FC236}">
              <a16:creationId xmlns:a16="http://schemas.microsoft.com/office/drawing/2014/main" id="{B27D1FFA-A0F1-48DF-8DBF-703AE588D0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3" name="Picture 5072" descr="http://www.esourcecanada.com/images/spacer.gif">
          <a:extLst>
            <a:ext uri="{FF2B5EF4-FFF2-40B4-BE49-F238E27FC236}">
              <a16:creationId xmlns:a16="http://schemas.microsoft.com/office/drawing/2014/main" id="{48816291-0FF9-4511-85D6-B11D1F7C6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4" name="Picture 5073" descr="http://www.esourcecanada.com/images/spacer.gif">
          <a:extLst>
            <a:ext uri="{FF2B5EF4-FFF2-40B4-BE49-F238E27FC236}">
              <a16:creationId xmlns:a16="http://schemas.microsoft.com/office/drawing/2014/main" id="{9FA4D9F6-74DE-4539-90A5-87A63512A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5" name="Picture 5074" descr="http://www.esourcecanada.com/images/spacer.gif">
          <a:extLst>
            <a:ext uri="{FF2B5EF4-FFF2-40B4-BE49-F238E27FC236}">
              <a16:creationId xmlns:a16="http://schemas.microsoft.com/office/drawing/2014/main" id="{7C41468E-8276-4741-83A8-8AE2F1237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6" name="Picture 5075" descr="http://www.esourcecanada.com/images/spacer.gif">
          <a:extLst>
            <a:ext uri="{FF2B5EF4-FFF2-40B4-BE49-F238E27FC236}">
              <a16:creationId xmlns:a16="http://schemas.microsoft.com/office/drawing/2014/main" id="{1FB22CE2-D043-498A-BFF3-50B6DE901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7" name="Picture 5076" descr="http://www.esourcecanada.com/images/spacer.gif">
          <a:extLst>
            <a:ext uri="{FF2B5EF4-FFF2-40B4-BE49-F238E27FC236}">
              <a16:creationId xmlns:a16="http://schemas.microsoft.com/office/drawing/2014/main" id="{6D7A4C6C-12C4-425E-8B17-4F0201C9E5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8" name="Picture 5077" descr="http://www.esourcecanada.com/images/spacer.gif">
          <a:extLst>
            <a:ext uri="{FF2B5EF4-FFF2-40B4-BE49-F238E27FC236}">
              <a16:creationId xmlns:a16="http://schemas.microsoft.com/office/drawing/2014/main" id="{AD53E114-8420-4AD9-A133-6CF800ECD6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9" name="Picture 5078" descr="http://www.esourcecanada.com/images/spacer.gif">
          <a:extLst>
            <a:ext uri="{FF2B5EF4-FFF2-40B4-BE49-F238E27FC236}">
              <a16:creationId xmlns:a16="http://schemas.microsoft.com/office/drawing/2014/main" id="{EF8916E1-1F4F-4E39-A281-6B3A5DD71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0" name="Picture 5079" descr="http://www.esourcecanada.com/images/spacer.gif">
          <a:extLst>
            <a:ext uri="{FF2B5EF4-FFF2-40B4-BE49-F238E27FC236}">
              <a16:creationId xmlns:a16="http://schemas.microsoft.com/office/drawing/2014/main" id="{6E2B9F63-DB8C-4B38-9560-6913521C9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1" name="Picture 5080" descr="http://www.esourcecanada.com/images/spacer.gif">
          <a:extLst>
            <a:ext uri="{FF2B5EF4-FFF2-40B4-BE49-F238E27FC236}">
              <a16:creationId xmlns:a16="http://schemas.microsoft.com/office/drawing/2014/main" id="{6D995E6E-49D0-45E7-95C7-349258E4C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2" name="Picture 5081" descr="http://www.esourcecanada.com/images/spacer.gif">
          <a:extLst>
            <a:ext uri="{FF2B5EF4-FFF2-40B4-BE49-F238E27FC236}">
              <a16:creationId xmlns:a16="http://schemas.microsoft.com/office/drawing/2014/main" id="{5B32B1BA-BE51-470B-920C-612D9C2B5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3" name="Picture 5082" descr="http://www.esourcecanada.com/images/spacer.gif">
          <a:extLst>
            <a:ext uri="{FF2B5EF4-FFF2-40B4-BE49-F238E27FC236}">
              <a16:creationId xmlns:a16="http://schemas.microsoft.com/office/drawing/2014/main" id="{339CAC09-0051-4392-82BF-DAB6C1D4D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4" name="Picture 5083" descr="http://www.esourcecanada.com/images/spacer.gif">
          <a:extLst>
            <a:ext uri="{FF2B5EF4-FFF2-40B4-BE49-F238E27FC236}">
              <a16:creationId xmlns:a16="http://schemas.microsoft.com/office/drawing/2014/main" id="{DDE76553-B6D3-4070-B24A-E093895E5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5" name="Picture 5084" descr="http://www.esourcecanada.com/images/spacer.gif">
          <a:extLst>
            <a:ext uri="{FF2B5EF4-FFF2-40B4-BE49-F238E27FC236}">
              <a16:creationId xmlns:a16="http://schemas.microsoft.com/office/drawing/2014/main" id="{A419C814-4C1E-4D24-8674-16F1791723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6" name="Picture 5085" descr="http://www.esourcecanada.com/images/spacer.gif">
          <a:extLst>
            <a:ext uri="{FF2B5EF4-FFF2-40B4-BE49-F238E27FC236}">
              <a16:creationId xmlns:a16="http://schemas.microsoft.com/office/drawing/2014/main" id="{76FE7F38-C6C3-4821-9427-7ED73DF38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7" name="Picture 5086" descr="http://www.esourcecanada.com/images/spacer.gif">
          <a:extLst>
            <a:ext uri="{FF2B5EF4-FFF2-40B4-BE49-F238E27FC236}">
              <a16:creationId xmlns:a16="http://schemas.microsoft.com/office/drawing/2014/main" id="{DDC595E4-AFB9-4455-90E8-3065E6820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8" name="Picture 5087" descr="http://www.esourcecanada.com/images/spacer.gif">
          <a:extLst>
            <a:ext uri="{FF2B5EF4-FFF2-40B4-BE49-F238E27FC236}">
              <a16:creationId xmlns:a16="http://schemas.microsoft.com/office/drawing/2014/main" id="{A10594E2-20F9-4B6B-9379-BAC467127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9" name="Picture 5088" descr="http://www.esourcecanada.com/images/spacer.gif">
          <a:extLst>
            <a:ext uri="{FF2B5EF4-FFF2-40B4-BE49-F238E27FC236}">
              <a16:creationId xmlns:a16="http://schemas.microsoft.com/office/drawing/2014/main" id="{27F6CBFF-E3CD-443D-9DD8-DF77778C13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0" name="Picture 5089" descr="http://www.esourcecanada.com/images/spacer.gif">
          <a:extLst>
            <a:ext uri="{FF2B5EF4-FFF2-40B4-BE49-F238E27FC236}">
              <a16:creationId xmlns:a16="http://schemas.microsoft.com/office/drawing/2014/main" id="{B62059C4-97BD-44F9-AF29-924CB1DAA7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1" name="Picture 5090" descr="http://www.esourcecanada.com/images/spacer.gif">
          <a:extLst>
            <a:ext uri="{FF2B5EF4-FFF2-40B4-BE49-F238E27FC236}">
              <a16:creationId xmlns:a16="http://schemas.microsoft.com/office/drawing/2014/main" id="{A86C59B9-572A-47AE-9682-E9D67B4A35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2" name="Picture 5091" descr="http://www.esourcecanada.com/images/spacer.gif">
          <a:extLst>
            <a:ext uri="{FF2B5EF4-FFF2-40B4-BE49-F238E27FC236}">
              <a16:creationId xmlns:a16="http://schemas.microsoft.com/office/drawing/2014/main" id="{AD93C476-F3EA-4E53-BF9D-D7DAF0019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3" name="Picture 5092" descr="http://www.esourcecanada.com/images/spacer.gif">
          <a:extLst>
            <a:ext uri="{FF2B5EF4-FFF2-40B4-BE49-F238E27FC236}">
              <a16:creationId xmlns:a16="http://schemas.microsoft.com/office/drawing/2014/main" id="{45D64C88-DF81-4701-9747-3C1F44A6A6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4" name="Picture 5093" descr="http://www.esourcecanada.com/images/spacer.gif">
          <a:extLst>
            <a:ext uri="{FF2B5EF4-FFF2-40B4-BE49-F238E27FC236}">
              <a16:creationId xmlns:a16="http://schemas.microsoft.com/office/drawing/2014/main" id="{C939E012-5069-473E-8069-532A3478DC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5" name="Picture 5094" descr="http://www.esourcecanada.com/images/spacer.gif">
          <a:extLst>
            <a:ext uri="{FF2B5EF4-FFF2-40B4-BE49-F238E27FC236}">
              <a16:creationId xmlns:a16="http://schemas.microsoft.com/office/drawing/2014/main" id="{CD4CE285-8141-4212-B555-BD2E826028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6" name="Picture 5095" descr="http://www.esourcecanada.com/images/spacer.gif">
          <a:extLst>
            <a:ext uri="{FF2B5EF4-FFF2-40B4-BE49-F238E27FC236}">
              <a16:creationId xmlns:a16="http://schemas.microsoft.com/office/drawing/2014/main" id="{26D4664B-A194-4D68-AAF6-7220F74838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7" name="Picture 5096" descr="http://www.esourcecanada.com/images/spacer.gif">
          <a:extLst>
            <a:ext uri="{FF2B5EF4-FFF2-40B4-BE49-F238E27FC236}">
              <a16:creationId xmlns:a16="http://schemas.microsoft.com/office/drawing/2014/main" id="{17AACB3C-BFB2-4806-A1F7-CA94CBA10A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8" name="Picture 5097" descr="http://www.esourcecanada.com/images/spacer.gif">
          <a:extLst>
            <a:ext uri="{FF2B5EF4-FFF2-40B4-BE49-F238E27FC236}">
              <a16:creationId xmlns:a16="http://schemas.microsoft.com/office/drawing/2014/main" id="{7CA67C37-6C67-4807-854E-3A6345123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9" name="Picture 5098" descr="http://www.esourcecanada.com/images/spacer.gif">
          <a:extLst>
            <a:ext uri="{FF2B5EF4-FFF2-40B4-BE49-F238E27FC236}">
              <a16:creationId xmlns:a16="http://schemas.microsoft.com/office/drawing/2014/main" id="{A5259B87-DDE7-4F56-A34C-481962E83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0" name="Picture 5099" descr="http://www.esourcecanada.com/images/spacer.gif">
          <a:extLst>
            <a:ext uri="{FF2B5EF4-FFF2-40B4-BE49-F238E27FC236}">
              <a16:creationId xmlns:a16="http://schemas.microsoft.com/office/drawing/2014/main" id="{B1399874-0F4E-4F1E-B7EA-E60F2767BA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1" name="Picture 5100" descr="http://www.esourcecanada.com/images/spacer.gif">
          <a:extLst>
            <a:ext uri="{FF2B5EF4-FFF2-40B4-BE49-F238E27FC236}">
              <a16:creationId xmlns:a16="http://schemas.microsoft.com/office/drawing/2014/main" id="{ADA7A336-A79A-4315-9029-C47BF33EBD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2" name="Picture 5101" descr="http://www.esourcecanada.com/images/spacer.gif">
          <a:extLst>
            <a:ext uri="{FF2B5EF4-FFF2-40B4-BE49-F238E27FC236}">
              <a16:creationId xmlns:a16="http://schemas.microsoft.com/office/drawing/2014/main" id="{166829AF-01FC-4242-913C-5D08B1C1B6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3" name="Picture 5102" descr="http://www.esourcecanada.com/images/spacer.gif">
          <a:extLst>
            <a:ext uri="{FF2B5EF4-FFF2-40B4-BE49-F238E27FC236}">
              <a16:creationId xmlns:a16="http://schemas.microsoft.com/office/drawing/2014/main" id="{986E1A4D-5755-4228-B903-21CF64A9B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4" name="Picture 5103" descr="http://www.esourcecanada.com/images/spacer.gif">
          <a:extLst>
            <a:ext uri="{FF2B5EF4-FFF2-40B4-BE49-F238E27FC236}">
              <a16:creationId xmlns:a16="http://schemas.microsoft.com/office/drawing/2014/main" id="{02A8ED68-1DF7-443A-9663-9E1AE6541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5" name="Picture 5104" descr="http://www.esourcecanada.com/images/spacer.gif">
          <a:extLst>
            <a:ext uri="{FF2B5EF4-FFF2-40B4-BE49-F238E27FC236}">
              <a16:creationId xmlns:a16="http://schemas.microsoft.com/office/drawing/2014/main" id="{58ADD9C6-1BD9-4D10-80A3-7A17A155E4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6" name="Picture 5105" descr="http://www.esourcecanada.com/images/spacer.gif">
          <a:extLst>
            <a:ext uri="{FF2B5EF4-FFF2-40B4-BE49-F238E27FC236}">
              <a16:creationId xmlns:a16="http://schemas.microsoft.com/office/drawing/2014/main" id="{B5F9CF49-A31F-4355-9320-5ECDB626E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7" name="Picture 5106" descr="http://www.esourcecanada.com/images/spacer.gif">
          <a:extLst>
            <a:ext uri="{FF2B5EF4-FFF2-40B4-BE49-F238E27FC236}">
              <a16:creationId xmlns:a16="http://schemas.microsoft.com/office/drawing/2014/main" id="{A9FA66B8-A8AA-4242-A6A0-5B72FABA35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8" name="Picture 5107" descr="http://www.esourcecanada.com/images/spacer.gif">
          <a:extLst>
            <a:ext uri="{FF2B5EF4-FFF2-40B4-BE49-F238E27FC236}">
              <a16:creationId xmlns:a16="http://schemas.microsoft.com/office/drawing/2014/main" id="{C92ED839-FA64-473F-B916-F13D902ED8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9" name="Picture 5108" descr="http://www.esourcecanada.com/images/spacer.gif">
          <a:extLst>
            <a:ext uri="{FF2B5EF4-FFF2-40B4-BE49-F238E27FC236}">
              <a16:creationId xmlns:a16="http://schemas.microsoft.com/office/drawing/2014/main" id="{FF15C772-F4E6-4404-8151-5EBCD80051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10" name="Picture 5109" descr="http://www.esourcecanada.com/images/spacer.gif">
          <a:extLst>
            <a:ext uri="{FF2B5EF4-FFF2-40B4-BE49-F238E27FC236}">
              <a16:creationId xmlns:a16="http://schemas.microsoft.com/office/drawing/2014/main" id="{2A23A1C8-BAED-4A77-8A66-AC2878DC1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11" name="Picture 5110" descr="http://www.esourcecanada.com/images/spacer.gif">
          <a:extLst>
            <a:ext uri="{FF2B5EF4-FFF2-40B4-BE49-F238E27FC236}">
              <a16:creationId xmlns:a16="http://schemas.microsoft.com/office/drawing/2014/main" id="{0A357411-ECB4-4E59-A782-19C6BC09D8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5112" name="Picture 5111" descr="http://www.esourcecanada.com/images/spacer.gif">
          <a:extLst>
            <a:ext uri="{FF2B5EF4-FFF2-40B4-BE49-F238E27FC236}">
              <a16:creationId xmlns:a16="http://schemas.microsoft.com/office/drawing/2014/main" id="{EE93528D-D9CA-4ECB-96F7-CE47D9944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5113" name="Picture 5112" descr="http://www.esourcecanada.com/images/spacer.gif">
          <a:extLst>
            <a:ext uri="{FF2B5EF4-FFF2-40B4-BE49-F238E27FC236}">
              <a16:creationId xmlns:a16="http://schemas.microsoft.com/office/drawing/2014/main" id="{F2471974-5CD8-48A3-A75E-8CFF7586A6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68</xdr:row>
      <xdr:rowOff>0</xdr:rowOff>
    </xdr:from>
    <xdr:ext cx="57150" cy="57150"/>
    <xdr:pic>
      <xdr:nvPicPr>
        <xdr:cNvPr id="5114" name="Picture 5113" descr="http://www.esourcecanada.com/images/spacer.gif">
          <a:extLst>
            <a:ext uri="{FF2B5EF4-FFF2-40B4-BE49-F238E27FC236}">
              <a16:creationId xmlns:a16="http://schemas.microsoft.com/office/drawing/2014/main" id="{90FAB055-A2E0-453D-8DC0-BC10CBF6F3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5115" name="Picture 5114" descr="http://www.esourcecanada.com/images/spacer.gif">
          <a:extLst>
            <a:ext uri="{FF2B5EF4-FFF2-40B4-BE49-F238E27FC236}">
              <a16:creationId xmlns:a16="http://schemas.microsoft.com/office/drawing/2014/main" id="{14D76E70-800F-4080-BC6D-B10C2F5DA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68</xdr:row>
      <xdr:rowOff>0</xdr:rowOff>
    </xdr:from>
    <xdr:ext cx="57150" cy="57150"/>
    <xdr:pic>
      <xdr:nvPicPr>
        <xdr:cNvPr id="5116" name="Picture 5115" descr="http://www.esourcecanada.com/images/spacer.gif">
          <a:extLst>
            <a:ext uri="{FF2B5EF4-FFF2-40B4-BE49-F238E27FC236}">
              <a16:creationId xmlns:a16="http://schemas.microsoft.com/office/drawing/2014/main" id="{ABF7E7DD-A09F-46C4-9A96-D4CA171B29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5117" name="Picture 5116" descr="http://www.esourcecanada.com/images/spacer.gif">
          <a:extLst>
            <a:ext uri="{FF2B5EF4-FFF2-40B4-BE49-F238E27FC236}">
              <a16:creationId xmlns:a16="http://schemas.microsoft.com/office/drawing/2014/main" id="{A1866AE1-319F-4911-8963-95A739C5B3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5118" name="Picture 5117" descr="http://www.esourcecanada.com/images/spacer.gif">
          <a:extLst>
            <a:ext uri="{FF2B5EF4-FFF2-40B4-BE49-F238E27FC236}">
              <a16:creationId xmlns:a16="http://schemas.microsoft.com/office/drawing/2014/main" id="{F5CB341D-0C40-4914-93B7-24CA52049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118</xdr:row>
      <xdr:rowOff>0</xdr:rowOff>
    </xdr:from>
    <xdr:ext cx="57150" cy="57150"/>
    <xdr:pic>
      <xdr:nvPicPr>
        <xdr:cNvPr id="5119" name="Picture 5118" descr="http://www.esourcecanada.com/images/spacer.gif">
          <a:extLst>
            <a:ext uri="{FF2B5EF4-FFF2-40B4-BE49-F238E27FC236}">
              <a16:creationId xmlns:a16="http://schemas.microsoft.com/office/drawing/2014/main" id="{0464A1F6-4C70-4BE8-B9E8-18161B70E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5120" name="Picture 5119" descr="http://www.esourcecanada.com/images/spacer.gif">
          <a:extLst>
            <a:ext uri="{FF2B5EF4-FFF2-40B4-BE49-F238E27FC236}">
              <a16:creationId xmlns:a16="http://schemas.microsoft.com/office/drawing/2014/main" id="{BD4706D2-79E6-498E-9653-1C4661685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118</xdr:row>
      <xdr:rowOff>0</xdr:rowOff>
    </xdr:from>
    <xdr:ext cx="57150" cy="57150"/>
    <xdr:pic>
      <xdr:nvPicPr>
        <xdr:cNvPr id="5121" name="Picture 5120" descr="http://www.esourcecanada.com/images/spacer.gif">
          <a:extLst>
            <a:ext uri="{FF2B5EF4-FFF2-40B4-BE49-F238E27FC236}">
              <a16:creationId xmlns:a16="http://schemas.microsoft.com/office/drawing/2014/main" id="{305ED5AD-799F-421C-BAFD-364D0AC4F1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122" name="Picture 5121" descr="http://www.esourcecanada.com/images/spacer.gif">
          <a:extLst>
            <a:ext uri="{FF2B5EF4-FFF2-40B4-BE49-F238E27FC236}">
              <a16:creationId xmlns:a16="http://schemas.microsoft.com/office/drawing/2014/main" id="{E0CCAE19-54C7-448F-8AFF-FB72FD1DE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23" name="Picture 5122" descr="http://www.esourcecanada.com/images/spacer.gif">
          <a:extLst>
            <a:ext uri="{FF2B5EF4-FFF2-40B4-BE49-F238E27FC236}">
              <a16:creationId xmlns:a16="http://schemas.microsoft.com/office/drawing/2014/main" id="{AD7D927E-7D00-4BC0-B97D-048F299F1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124" name="Picture 5123" descr="http://www.esourcecanada.com/images/spacer.gif">
          <a:extLst>
            <a:ext uri="{FF2B5EF4-FFF2-40B4-BE49-F238E27FC236}">
              <a16:creationId xmlns:a16="http://schemas.microsoft.com/office/drawing/2014/main" id="{9951AAD0-3EDC-4B86-9F1E-B9630D1749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25" name="Picture 5124" descr="http://www.esourcecanada.com/images/spacer.gif">
          <a:extLst>
            <a:ext uri="{FF2B5EF4-FFF2-40B4-BE49-F238E27FC236}">
              <a16:creationId xmlns:a16="http://schemas.microsoft.com/office/drawing/2014/main" id="{39D19126-1B82-4588-99B7-0F297AA41F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26" name="Picture 5125" descr="http://www.esourcecanada.com/images/spacer.gif">
          <a:extLst>
            <a:ext uri="{FF2B5EF4-FFF2-40B4-BE49-F238E27FC236}">
              <a16:creationId xmlns:a16="http://schemas.microsoft.com/office/drawing/2014/main" id="{0290C9AE-35F0-4942-989C-1C3C3DBAFB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27" name="Picture 5126" descr="http://www.esourcecanada.com/images/spacer.gif">
          <a:extLst>
            <a:ext uri="{FF2B5EF4-FFF2-40B4-BE49-F238E27FC236}">
              <a16:creationId xmlns:a16="http://schemas.microsoft.com/office/drawing/2014/main" id="{80BCE0DC-C063-42F0-8755-04C5E51FD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28" name="Picture 5127" descr="http://www.esourcecanada.com/images/spacer.gif">
          <a:extLst>
            <a:ext uri="{FF2B5EF4-FFF2-40B4-BE49-F238E27FC236}">
              <a16:creationId xmlns:a16="http://schemas.microsoft.com/office/drawing/2014/main" id="{481150A9-38E7-4FC8-AFD8-FC4FE7A0B9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29" name="Picture 5128" descr="http://www.esourcecanada.com/images/spacer.gif">
          <a:extLst>
            <a:ext uri="{FF2B5EF4-FFF2-40B4-BE49-F238E27FC236}">
              <a16:creationId xmlns:a16="http://schemas.microsoft.com/office/drawing/2014/main" id="{C6069FC1-5C7C-4D67-9C69-2C8D26C05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0" name="Picture 5129" descr="http://www.esourcecanada.com/images/spacer.gif">
          <a:extLst>
            <a:ext uri="{FF2B5EF4-FFF2-40B4-BE49-F238E27FC236}">
              <a16:creationId xmlns:a16="http://schemas.microsoft.com/office/drawing/2014/main" id="{4CFF2CED-9801-4586-8FC7-991C1E382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1" name="Picture 5130" descr="http://www.esourcecanada.com/images/spacer.gif">
          <a:extLst>
            <a:ext uri="{FF2B5EF4-FFF2-40B4-BE49-F238E27FC236}">
              <a16:creationId xmlns:a16="http://schemas.microsoft.com/office/drawing/2014/main" id="{85D7E46E-EFB7-47F1-BB95-8D4B3ECAC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2" name="Picture 5131" descr="http://www.esourcecanada.com/images/spacer.gif">
          <a:extLst>
            <a:ext uri="{FF2B5EF4-FFF2-40B4-BE49-F238E27FC236}">
              <a16:creationId xmlns:a16="http://schemas.microsoft.com/office/drawing/2014/main" id="{66F6113C-B123-44CE-ABC8-C025418808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3" name="Picture 5132" descr="http://www.esourcecanada.com/images/spacer.gif">
          <a:extLst>
            <a:ext uri="{FF2B5EF4-FFF2-40B4-BE49-F238E27FC236}">
              <a16:creationId xmlns:a16="http://schemas.microsoft.com/office/drawing/2014/main" id="{25F1D06D-86A3-4905-868B-E5D4B6B19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4" name="Picture 5133" descr="http://www.esourcecanada.com/images/spacer.gif">
          <a:extLst>
            <a:ext uri="{FF2B5EF4-FFF2-40B4-BE49-F238E27FC236}">
              <a16:creationId xmlns:a16="http://schemas.microsoft.com/office/drawing/2014/main" id="{2A50C4E2-5B2E-42FC-854D-2EB11B3F6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5" name="Picture 5134" descr="http://www.esourcecanada.com/images/spacer.gif">
          <a:extLst>
            <a:ext uri="{FF2B5EF4-FFF2-40B4-BE49-F238E27FC236}">
              <a16:creationId xmlns:a16="http://schemas.microsoft.com/office/drawing/2014/main" id="{3BA35CF7-E917-4AEC-B1A8-B2D5C93CB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6" name="Picture 5135" descr="http://www.esourcecanada.com/images/spacer.gif">
          <a:extLst>
            <a:ext uri="{FF2B5EF4-FFF2-40B4-BE49-F238E27FC236}">
              <a16:creationId xmlns:a16="http://schemas.microsoft.com/office/drawing/2014/main" id="{81DA8DF0-624C-436D-B516-AA1BECBBE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7" name="Picture 5136" descr="http://www.esourcecanada.com/images/spacer.gif">
          <a:extLst>
            <a:ext uri="{FF2B5EF4-FFF2-40B4-BE49-F238E27FC236}">
              <a16:creationId xmlns:a16="http://schemas.microsoft.com/office/drawing/2014/main" id="{7C81C69F-D635-4CB1-85E2-D93AE9F96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8" name="Picture 5137" descr="http://www.esourcecanada.com/images/spacer.gif">
          <a:extLst>
            <a:ext uri="{FF2B5EF4-FFF2-40B4-BE49-F238E27FC236}">
              <a16:creationId xmlns:a16="http://schemas.microsoft.com/office/drawing/2014/main" id="{BB8FB53F-1A62-437E-B9C4-F8F04310C8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9" name="Picture 5138" descr="http://www.esourcecanada.com/images/spacer.gif">
          <a:extLst>
            <a:ext uri="{FF2B5EF4-FFF2-40B4-BE49-F238E27FC236}">
              <a16:creationId xmlns:a16="http://schemas.microsoft.com/office/drawing/2014/main" id="{EB2B5502-8A59-43E1-9AD8-E1002BDE0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0" name="Picture 5139" descr="http://www.esourcecanada.com/images/spacer.gif">
          <a:extLst>
            <a:ext uri="{FF2B5EF4-FFF2-40B4-BE49-F238E27FC236}">
              <a16:creationId xmlns:a16="http://schemas.microsoft.com/office/drawing/2014/main" id="{DBD5F523-202D-4E5B-9085-B5190E55E9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1" name="Picture 5140" descr="http://www.esourcecanada.com/images/spacer.gif">
          <a:extLst>
            <a:ext uri="{FF2B5EF4-FFF2-40B4-BE49-F238E27FC236}">
              <a16:creationId xmlns:a16="http://schemas.microsoft.com/office/drawing/2014/main" id="{F6228725-D73E-414A-8EE9-0C314D2E4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2" name="Picture 5141" descr="http://www.esourcecanada.com/images/spacer.gif">
          <a:extLst>
            <a:ext uri="{FF2B5EF4-FFF2-40B4-BE49-F238E27FC236}">
              <a16:creationId xmlns:a16="http://schemas.microsoft.com/office/drawing/2014/main" id="{0E229212-E47F-4293-9185-A20F10FC84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3" name="Picture 5142" descr="http://www.esourcecanada.com/images/spacer.gif">
          <a:extLst>
            <a:ext uri="{FF2B5EF4-FFF2-40B4-BE49-F238E27FC236}">
              <a16:creationId xmlns:a16="http://schemas.microsoft.com/office/drawing/2014/main" id="{C650E52C-C3AD-4850-A2D6-EFE3EFDA3A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4" name="Picture 5143" descr="http://www.esourcecanada.com/images/spacer.gif">
          <a:extLst>
            <a:ext uri="{FF2B5EF4-FFF2-40B4-BE49-F238E27FC236}">
              <a16:creationId xmlns:a16="http://schemas.microsoft.com/office/drawing/2014/main" id="{8E39E4A2-FB2A-400B-A6DE-3D499D921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5" name="Picture 5144" descr="http://www.esourcecanada.com/images/spacer.gif">
          <a:extLst>
            <a:ext uri="{FF2B5EF4-FFF2-40B4-BE49-F238E27FC236}">
              <a16:creationId xmlns:a16="http://schemas.microsoft.com/office/drawing/2014/main" id="{8D6CB93C-9D40-4082-A97E-C9F3462B5A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6" name="Picture 5145" descr="http://www.esourcecanada.com/images/spacer.gif">
          <a:extLst>
            <a:ext uri="{FF2B5EF4-FFF2-40B4-BE49-F238E27FC236}">
              <a16:creationId xmlns:a16="http://schemas.microsoft.com/office/drawing/2014/main" id="{EA179307-3A56-4501-B4F4-EC8D88797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7" name="Picture 5146" descr="http://www.esourcecanada.com/images/spacer.gif">
          <a:extLst>
            <a:ext uri="{FF2B5EF4-FFF2-40B4-BE49-F238E27FC236}">
              <a16:creationId xmlns:a16="http://schemas.microsoft.com/office/drawing/2014/main" id="{1B367C01-796A-4D7C-9834-337F4E59BD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8" name="Picture 5147" descr="http://www.esourcecanada.com/images/spacer.gif">
          <a:extLst>
            <a:ext uri="{FF2B5EF4-FFF2-40B4-BE49-F238E27FC236}">
              <a16:creationId xmlns:a16="http://schemas.microsoft.com/office/drawing/2014/main" id="{38C22468-2A5E-4962-9C50-C7F26FD7D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9" name="Picture 5148" descr="http://www.esourcecanada.com/images/spacer.gif">
          <a:extLst>
            <a:ext uri="{FF2B5EF4-FFF2-40B4-BE49-F238E27FC236}">
              <a16:creationId xmlns:a16="http://schemas.microsoft.com/office/drawing/2014/main" id="{628D0606-6DA5-47F3-8B2B-A5C2CDA7F5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0" name="Picture 5149" descr="http://www.esourcecanada.com/images/spacer.gif">
          <a:extLst>
            <a:ext uri="{FF2B5EF4-FFF2-40B4-BE49-F238E27FC236}">
              <a16:creationId xmlns:a16="http://schemas.microsoft.com/office/drawing/2014/main" id="{0740E213-C1C2-4C16-A36C-2E66F432F0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1" name="Picture 5150" descr="http://www.esourcecanada.com/images/spacer.gif">
          <a:extLst>
            <a:ext uri="{FF2B5EF4-FFF2-40B4-BE49-F238E27FC236}">
              <a16:creationId xmlns:a16="http://schemas.microsoft.com/office/drawing/2014/main" id="{AE059A21-EAD6-4C2E-8764-21EE76C8D8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2" name="Picture 5151" descr="http://www.esourcecanada.com/images/spacer.gif">
          <a:extLst>
            <a:ext uri="{FF2B5EF4-FFF2-40B4-BE49-F238E27FC236}">
              <a16:creationId xmlns:a16="http://schemas.microsoft.com/office/drawing/2014/main" id="{945EB3E9-FD82-436B-81D4-B66478D06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3" name="Picture 5152" descr="http://www.esourcecanada.com/images/spacer.gif">
          <a:extLst>
            <a:ext uri="{FF2B5EF4-FFF2-40B4-BE49-F238E27FC236}">
              <a16:creationId xmlns:a16="http://schemas.microsoft.com/office/drawing/2014/main" id="{E329ACBE-5D46-456B-AD84-6DCDCE26FA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4" name="Picture 5153" descr="http://www.esourcecanada.com/images/spacer.gif">
          <a:extLst>
            <a:ext uri="{FF2B5EF4-FFF2-40B4-BE49-F238E27FC236}">
              <a16:creationId xmlns:a16="http://schemas.microsoft.com/office/drawing/2014/main" id="{29EF93BA-7534-4556-9164-9DD691768A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5" name="Picture 5154" descr="http://www.esourcecanada.com/images/spacer.gif">
          <a:extLst>
            <a:ext uri="{FF2B5EF4-FFF2-40B4-BE49-F238E27FC236}">
              <a16:creationId xmlns:a16="http://schemas.microsoft.com/office/drawing/2014/main" id="{1EB9F0E6-AE43-4B81-8515-C08588A23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6" name="Picture 5155" descr="http://www.esourcecanada.com/images/spacer.gif">
          <a:extLst>
            <a:ext uri="{FF2B5EF4-FFF2-40B4-BE49-F238E27FC236}">
              <a16:creationId xmlns:a16="http://schemas.microsoft.com/office/drawing/2014/main" id="{77ABB23C-3B26-4F79-A3AB-69A72FC875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7" name="Picture 5156" descr="http://www.esourcecanada.com/images/spacer.gif">
          <a:extLst>
            <a:ext uri="{FF2B5EF4-FFF2-40B4-BE49-F238E27FC236}">
              <a16:creationId xmlns:a16="http://schemas.microsoft.com/office/drawing/2014/main" id="{75488F4D-34C5-472F-9506-0981FD4132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8" name="Picture 5157" descr="http://www.esourcecanada.com/images/spacer.gif">
          <a:extLst>
            <a:ext uri="{FF2B5EF4-FFF2-40B4-BE49-F238E27FC236}">
              <a16:creationId xmlns:a16="http://schemas.microsoft.com/office/drawing/2014/main" id="{850226C0-355D-4638-9C7D-6DDC0304D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9" name="Picture 5158" descr="http://www.esourcecanada.com/images/spacer.gif">
          <a:extLst>
            <a:ext uri="{FF2B5EF4-FFF2-40B4-BE49-F238E27FC236}">
              <a16:creationId xmlns:a16="http://schemas.microsoft.com/office/drawing/2014/main" id="{36A14C2F-8C6C-4EA3-83DF-92A31D332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60" name="Picture 5159" descr="http://www.esourcecanada.com/images/spacer.gif">
          <a:extLst>
            <a:ext uri="{FF2B5EF4-FFF2-40B4-BE49-F238E27FC236}">
              <a16:creationId xmlns:a16="http://schemas.microsoft.com/office/drawing/2014/main" id="{2C89D3A8-E69B-4F1C-A69F-2AB00A0623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61" name="Picture 5160" descr="http://www.esourcecanada.com/images/spacer.gif">
          <a:extLst>
            <a:ext uri="{FF2B5EF4-FFF2-40B4-BE49-F238E27FC236}">
              <a16:creationId xmlns:a16="http://schemas.microsoft.com/office/drawing/2014/main" id="{4BC1F873-AC2C-43EB-8607-15420932CB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62" name="Picture 5161" descr="http://www.esourcecanada.com/images/spacer.gif">
          <a:extLst>
            <a:ext uri="{FF2B5EF4-FFF2-40B4-BE49-F238E27FC236}">
              <a16:creationId xmlns:a16="http://schemas.microsoft.com/office/drawing/2014/main" id="{BA162557-90E1-4B5A-B431-9C5280F98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63" name="Picture 5162" descr="http://www.esourcecanada.com/images/spacer.gif">
          <a:extLst>
            <a:ext uri="{FF2B5EF4-FFF2-40B4-BE49-F238E27FC236}">
              <a16:creationId xmlns:a16="http://schemas.microsoft.com/office/drawing/2014/main" id="{CDE2AFD6-BB27-46BD-BC28-669DAFFE9E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64" name="Picture 5163" descr="http://www.esourcecanada.com/images/spacer.gif">
          <a:extLst>
            <a:ext uri="{FF2B5EF4-FFF2-40B4-BE49-F238E27FC236}">
              <a16:creationId xmlns:a16="http://schemas.microsoft.com/office/drawing/2014/main" id="{788CEE75-2C9D-49CC-896B-ABF2F718B9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65" name="Picture 5164" descr="http://www.esourcecanada.com/images/spacer.gif">
          <a:extLst>
            <a:ext uri="{FF2B5EF4-FFF2-40B4-BE49-F238E27FC236}">
              <a16:creationId xmlns:a16="http://schemas.microsoft.com/office/drawing/2014/main" id="{E50C552C-A627-47C9-B8ED-06E8C12DF0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166" name="Picture 5165" descr="http://www.esourcecanada.com/images/spacer.gif">
          <a:extLst>
            <a:ext uri="{FF2B5EF4-FFF2-40B4-BE49-F238E27FC236}">
              <a16:creationId xmlns:a16="http://schemas.microsoft.com/office/drawing/2014/main" id="{7CB23B59-E776-48F7-B058-A80B0340A2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167" name="Picture 5166" descr="http://www.esourcecanada.com/images/spacer.gif">
          <a:extLst>
            <a:ext uri="{FF2B5EF4-FFF2-40B4-BE49-F238E27FC236}">
              <a16:creationId xmlns:a16="http://schemas.microsoft.com/office/drawing/2014/main" id="{B783D3BA-8F9D-450D-B0A5-384D992DD4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5168" name="Picture 5167" descr="http://www.esourcecanada.com/images/spacer.gif">
          <a:extLst>
            <a:ext uri="{FF2B5EF4-FFF2-40B4-BE49-F238E27FC236}">
              <a16:creationId xmlns:a16="http://schemas.microsoft.com/office/drawing/2014/main" id="{5E50DDB0-0DF7-45B4-89F2-9DB3AF39F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169" name="Picture 5168" descr="http://www.esourcecanada.com/images/spacer.gif">
          <a:extLst>
            <a:ext uri="{FF2B5EF4-FFF2-40B4-BE49-F238E27FC236}">
              <a16:creationId xmlns:a16="http://schemas.microsoft.com/office/drawing/2014/main" id="{F749B180-AF23-407E-A64D-0C81E46D64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5170" name="Picture 5169" descr="http://www.esourcecanada.com/images/spacer.gif">
          <a:extLst>
            <a:ext uri="{FF2B5EF4-FFF2-40B4-BE49-F238E27FC236}">
              <a16:creationId xmlns:a16="http://schemas.microsoft.com/office/drawing/2014/main" id="{E63F4A18-28EA-4EA8-8C79-C34CCDF0B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171" name="Picture 5170" descr="http://www.esourcecanada.com/images/spacer.gif">
          <a:extLst>
            <a:ext uri="{FF2B5EF4-FFF2-40B4-BE49-F238E27FC236}">
              <a16:creationId xmlns:a16="http://schemas.microsoft.com/office/drawing/2014/main" id="{BF8BA09B-07DE-44F8-9AEC-9680BC484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172" name="Picture 5171" descr="http://www.esourcecanada.com/images/spacer.gif">
          <a:extLst>
            <a:ext uri="{FF2B5EF4-FFF2-40B4-BE49-F238E27FC236}">
              <a16:creationId xmlns:a16="http://schemas.microsoft.com/office/drawing/2014/main" id="{41196EC5-6FCC-4445-9081-5B90972797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5173" name="Picture 5172" descr="http://www.esourcecanada.com/images/spacer.gif">
          <a:extLst>
            <a:ext uri="{FF2B5EF4-FFF2-40B4-BE49-F238E27FC236}">
              <a16:creationId xmlns:a16="http://schemas.microsoft.com/office/drawing/2014/main" id="{462D64AD-0769-419F-9067-6724B7D8A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174" name="Picture 5173" descr="http://www.esourcecanada.com/images/spacer.gif">
          <a:extLst>
            <a:ext uri="{FF2B5EF4-FFF2-40B4-BE49-F238E27FC236}">
              <a16:creationId xmlns:a16="http://schemas.microsoft.com/office/drawing/2014/main" id="{A8F29D78-E187-4CFA-B88E-FE6143EEF2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5175" name="Picture 5174" descr="http://www.esourcecanada.com/images/spacer.gif">
          <a:extLst>
            <a:ext uri="{FF2B5EF4-FFF2-40B4-BE49-F238E27FC236}">
              <a16:creationId xmlns:a16="http://schemas.microsoft.com/office/drawing/2014/main" id="{17222C1C-082A-4C4B-AE3B-591D585298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176" name="Picture 5175" descr="http://www.esourcecanada.com/images/spacer.gif">
          <a:extLst>
            <a:ext uri="{FF2B5EF4-FFF2-40B4-BE49-F238E27FC236}">
              <a16:creationId xmlns:a16="http://schemas.microsoft.com/office/drawing/2014/main" id="{840108CC-9EB8-4B70-AAE6-4F759F1EC1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77" name="Picture 5176" descr="http://www.esourcecanada.com/images/spacer.gif">
          <a:extLst>
            <a:ext uri="{FF2B5EF4-FFF2-40B4-BE49-F238E27FC236}">
              <a16:creationId xmlns:a16="http://schemas.microsoft.com/office/drawing/2014/main" id="{990303A7-7481-4E07-A19C-F3B25C515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178" name="Picture 5177" descr="http://www.esourcecanada.com/images/spacer.gif">
          <a:extLst>
            <a:ext uri="{FF2B5EF4-FFF2-40B4-BE49-F238E27FC236}">
              <a16:creationId xmlns:a16="http://schemas.microsoft.com/office/drawing/2014/main" id="{4DAA1595-81A9-4D96-82F4-BBF4FDB5A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79" name="Picture 5178" descr="http://www.esourcecanada.com/images/spacer.gif">
          <a:extLst>
            <a:ext uri="{FF2B5EF4-FFF2-40B4-BE49-F238E27FC236}">
              <a16:creationId xmlns:a16="http://schemas.microsoft.com/office/drawing/2014/main" id="{16CE217C-C116-41DD-8DFD-8A045B6C16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0" name="Picture 5179" descr="http://www.esourcecanada.com/images/spacer.gif">
          <a:extLst>
            <a:ext uri="{FF2B5EF4-FFF2-40B4-BE49-F238E27FC236}">
              <a16:creationId xmlns:a16="http://schemas.microsoft.com/office/drawing/2014/main" id="{CCEA3B9D-0971-4714-8BFB-60BA3B34BF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1" name="Picture 5180" descr="http://www.esourcecanada.com/images/spacer.gif">
          <a:extLst>
            <a:ext uri="{FF2B5EF4-FFF2-40B4-BE49-F238E27FC236}">
              <a16:creationId xmlns:a16="http://schemas.microsoft.com/office/drawing/2014/main" id="{3D7A9678-4659-4A2E-A0D7-1F487DA071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2" name="Picture 5181" descr="http://www.esourcecanada.com/images/spacer.gif">
          <a:extLst>
            <a:ext uri="{FF2B5EF4-FFF2-40B4-BE49-F238E27FC236}">
              <a16:creationId xmlns:a16="http://schemas.microsoft.com/office/drawing/2014/main" id="{62AD9EA3-9A58-4F00-B414-B4868576E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3" name="Picture 5182" descr="http://www.esourcecanada.com/images/spacer.gif">
          <a:extLst>
            <a:ext uri="{FF2B5EF4-FFF2-40B4-BE49-F238E27FC236}">
              <a16:creationId xmlns:a16="http://schemas.microsoft.com/office/drawing/2014/main" id="{85E9C758-6DC9-449C-A69B-ED9C26E578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4" name="Picture 5183" descr="http://www.esourcecanada.com/images/spacer.gif">
          <a:extLst>
            <a:ext uri="{FF2B5EF4-FFF2-40B4-BE49-F238E27FC236}">
              <a16:creationId xmlns:a16="http://schemas.microsoft.com/office/drawing/2014/main" id="{57F253B0-273B-4325-8073-E8A715553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5" name="Picture 5184" descr="http://www.esourcecanada.com/images/spacer.gif">
          <a:extLst>
            <a:ext uri="{FF2B5EF4-FFF2-40B4-BE49-F238E27FC236}">
              <a16:creationId xmlns:a16="http://schemas.microsoft.com/office/drawing/2014/main" id="{D0C92BAC-922D-4811-B711-6DC8686AB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6" name="Picture 5185" descr="http://www.esourcecanada.com/images/spacer.gif">
          <a:extLst>
            <a:ext uri="{FF2B5EF4-FFF2-40B4-BE49-F238E27FC236}">
              <a16:creationId xmlns:a16="http://schemas.microsoft.com/office/drawing/2014/main" id="{26847A29-80A4-44E6-9D45-6B81DEF9A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7" name="Picture 5186" descr="http://www.esourcecanada.com/images/spacer.gif">
          <a:extLst>
            <a:ext uri="{FF2B5EF4-FFF2-40B4-BE49-F238E27FC236}">
              <a16:creationId xmlns:a16="http://schemas.microsoft.com/office/drawing/2014/main" id="{4206CC44-59E6-4A55-B32D-9E77C6BFED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8" name="Picture 5187" descr="http://www.esourcecanada.com/images/spacer.gif">
          <a:extLst>
            <a:ext uri="{FF2B5EF4-FFF2-40B4-BE49-F238E27FC236}">
              <a16:creationId xmlns:a16="http://schemas.microsoft.com/office/drawing/2014/main" id="{3A7F1A93-B7F0-4F1C-AFE3-7CB71FD71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9" name="Picture 5188" descr="http://www.esourcecanada.com/images/spacer.gif">
          <a:extLst>
            <a:ext uri="{FF2B5EF4-FFF2-40B4-BE49-F238E27FC236}">
              <a16:creationId xmlns:a16="http://schemas.microsoft.com/office/drawing/2014/main" id="{4F794E34-6450-4C2D-B064-EBB9C255F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0" name="Picture 5189" descr="http://www.esourcecanada.com/images/spacer.gif">
          <a:extLst>
            <a:ext uri="{FF2B5EF4-FFF2-40B4-BE49-F238E27FC236}">
              <a16:creationId xmlns:a16="http://schemas.microsoft.com/office/drawing/2014/main" id="{5AFA90E5-E4B7-4484-8DEF-91797A8AD3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1" name="Picture 5190" descr="http://www.esourcecanada.com/images/spacer.gif">
          <a:extLst>
            <a:ext uri="{FF2B5EF4-FFF2-40B4-BE49-F238E27FC236}">
              <a16:creationId xmlns:a16="http://schemas.microsoft.com/office/drawing/2014/main" id="{7CA57086-791C-483A-905A-FCAFAE502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2" name="Picture 5191" descr="http://www.esourcecanada.com/images/spacer.gif">
          <a:extLst>
            <a:ext uri="{FF2B5EF4-FFF2-40B4-BE49-F238E27FC236}">
              <a16:creationId xmlns:a16="http://schemas.microsoft.com/office/drawing/2014/main" id="{1CA9BF87-8FCE-4C5E-B323-790D351A2C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3" name="Picture 5192" descr="http://www.esourcecanada.com/images/spacer.gif">
          <a:extLst>
            <a:ext uri="{FF2B5EF4-FFF2-40B4-BE49-F238E27FC236}">
              <a16:creationId xmlns:a16="http://schemas.microsoft.com/office/drawing/2014/main" id="{C5F86D45-90BE-4F8F-9265-E97BA0E55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4" name="Picture 5193" descr="http://www.esourcecanada.com/images/spacer.gif">
          <a:extLst>
            <a:ext uri="{FF2B5EF4-FFF2-40B4-BE49-F238E27FC236}">
              <a16:creationId xmlns:a16="http://schemas.microsoft.com/office/drawing/2014/main" id="{345C74AC-4939-4E41-A117-6AEA18CC3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5" name="Picture 5194" descr="http://www.esourcecanada.com/images/spacer.gif">
          <a:extLst>
            <a:ext uri="{FF2B5EF4-FFF2-40B4-BE49-F238E27FC236}">
              <a16:creationId xmlns:a16="http://schemas.microsoft.com/office/drawing/2014/main" id="{687A2F11-0BB8-492B-804A-6D1A7393B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6" name="Picture 5195" descr="http://www.esourcecanada.com/images/spacer.gif">
          <a:extLst>
            <a:ext uri="{FF2B5EF4-FFF2-40B4-BE49-F238E27FC236}">
              <a16:creationId xmlns:a16="http://schemas.microsoft.com/office/drawing/2014/main" id="{32A2ED90-FDA7-4E41-8875-51947619A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7" name="Picture 5196" descr="http://www.esourcecanada.com/images/spacer.gif">
          <a:extLst>
            <a:ext uri="{FF2B5EF4-FFF2-40B4-BE49-F238E27FC236}">
              <a16:creationId xmlns:a16="http://schemas.microsoft.com/office/drawing/2014/main" id="{9555023B-ECD2-4D1B-AE59-86BB31894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8" name="Picture 5197" descr="http://www.esourcecanada.com/images/spacer.gif">
          <a:extLst>
            <a:ext uri="{FF2B5EF4-FFF2-40B4-BE49-F238E27FC236}">
              <a16:creationId xmlns:a16="http://schemas.microsoft.com/office/drawing/2014/main" id="{F093ACDD-5C91-4603-AF94-27B2804AC3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9" name="Picture 5198" descr="http://www.esourcecanada.com/images/spacer.gif">
          <a:extLst>
            <a:ext uri="{FF2B5EF4-FFF2-40B4-BE49-F238E27FC236}">
              <a16:creationId xmlns:a16="http://schemas.microsoft.com/office/drawing/2014/main" id="{AEF809F4-4390-419F-BD84-A9817E9A1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0" name="Picture 5199" descr="http://www.esourcecanada.com/images/spacer.gif">
          <a:extLst>
            <a:ext uri="{FF2B5EF4-FFF2-40B4-BE49-F238E27FC236}">
              <a16:creationId xmlns:a16="http://schemas.microsoft.com/office/drawing/2014/main" id="{7B92B72B-E1EC-4963-BC1B-0A4705C112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1" name="Picture 5200" descr="http://www.esourcecanada.com/images/spacer.gif">
          <a:extLst>
            <a:ext uri="{FF2B5EF4-FFF2-40B4-BE49-F238E27FC236}">
              <a16:creationId xmlns:a16="http://schemas.microsoft.com/office/drawing/2014/main" id="{0B0C29E1-9FC7-4712-AF92-33C11FA4B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2" name="Picture 5201" descr="http://www.esourcecanada.com/images/spacer.gif">
          <a:extLst>
            <a:ext uri="{FF2B5EF4-FFF2-40B4-BE49-F238E27FC236}">
              <a16:creationId xmlns:a16="http://schemas.microsoft.com/office/drawing/2014/main" id="{18159685-8725-409B-A144-942C339F29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3" name="Picture 5202" descr="http://www.esourcecanada.com/images/spacer.gif">
          <a:extLst>
            <a:ext uri="{FF2B5EF4-FFF2-40B4-BE49-F238E27FC236}">
              <a16:creationId xmlns:a16="http://schemas.microsoft.com/office/drawing/2014/main" id="{84F4A86E-97EC-4AE7-938D-DC638F9AE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4" name="Picture 5203" descr="http://www.esourcecanada.com/images/spacer.gif">
          <a:extLst>
            <a:ext uri="{FF2B5EF4-FFF2-40B4-BE49-F238E27FC236}">
              <a16:creationId xmlns:a16="http://schemas.microsoft.com/office/drawing/2014/main" id="{61022B69-D5AF-475B-8313-55223FC4F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5" name="Picture 5204" descr="http://www.esourcecanada.com/images/spacer.gif">
          <a:extLst>
            <a:ext uri="{FF2B5EF4-FFF2-40B4-BE49-F238E27FC236}">
              <a16:creationId xmlns:a16="http://schemas.microsoft.com/office/drawing/2014/main" id="{C723CD83-F8AC-4631-8CA2-866D62000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6" name="Picture 5205" descr="http://www.esourcecanada.com/images/spacer.gif">
          <a:extLst>
            <a:ext uri="{FF2B5EF4-FFF2-40B4-BE49-F238E27FC236}">
              <a16:creationId xmlns:a16="http://schemas.microsoft.com/office/drawing/2014/main" id="{F044F925-5E80-465F-B5CD-079713DEE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7" name="Picture 5206" descr="http://www.esourcecanada.com/images/spacer.gif">
          <a:extLst>
            <a:ext uri="{FF2B5EF4-FFF2-40B4-BE49-F238E27FC236}">
              <a16:creationId xmlns:a16="http://schemas.microsoft.com/office/drawing/2014/main" id="{002C2352-90F0-48F7-A0CB-540F35E3A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8" name="Picture 5207" descr="http://www.esourcecanada.com/images/spacer.gif">
          <a:extLst>
            <a:ext uri="{FF2B5EF4-FFF2-40B4-BE49-F238E27FC236}">
              <a16:creationId xmlns:a16="http://schemas.microsoft.com/office/drawing/2014/main" id="{AF81A363-6D11-4D59-B5FF-34763DF45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9" name="Picture 5208" descr="http://www.esourcecanada.com/images/spacer.gif">
          <a:extLst>
            <a:ext uri="{FF2B5EF4-FFF2-40B4-BE49-F238E27FC236}">
              <a16:creationId xmlns:a16="http://schemas.microsoft.com/office/drawing/2014/main" id="{302AB620-ED50-436C-8F79-59786470A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0" name="Picture 5209" descr="http://www.esourcecanada.com/images/spacer.gif">
          <a:extLst>
            <a:ext uri="{FF2B5EF4-FFF2-40B4-BE49-F238E27FC236}">
              <a16:creationId xmlns:a16="http://schemas.microsoft.com/office/drawing/2014/main" id="{9351FE3B-3D29-429A-920A-CE9B5A66F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1" name="Picture 5210" descr="http://www.esourcecanada.com/images/spacer.gif">
          <a:extLst>
            <a:ext uri="{FF2B5EF4-FFF2-40B4-BE49-F238E27FC236}">
              <a16:creationId xmlns:a16="http://schemas.microsoft.com/office/drawing/2014/main" id="{30BBD21E-324C-40F6-BFB4-5E5484ACB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2" name="Picture 5211" descr="http://www.esourcecanada.com/images/spacer.gif">
          <a:extLst>
            <a:ext uri="{FF2B5EF4-FFF2-40B4-BE49-F238E27FC236}">
              <a16:creationId xmlns:a16="http://schemas.microsoft.com/office/drawing/2014/main" id="{47489B33-E968-49A2-ADB2-584187F03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3" name="Picture 5212" descr="http://www.esourcecanada.com/images/spacer.gif">
          <a:extLst>
            <a:ext uri="{FF2B5EF4-FFF2-40B4-BE49-F238E27FC236}">
              <a16:creationId xmlns:a16="http://schemas.microsoft.com/office/drawing/2014/main" id="{B44E9915-A817-45BC-9DC1-DE905BE5B1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4" name="Picture 5213" descr="http://www.esourcecanada.com/images/spacer.gif">
          <a:extLst>
            <a:ext uri="{FF2B5EF4-FFF2-40B4-BE49-F238E27FC236}">
              <a16:creationId xmlns:a16="http://schemas.microsoft.com/office/drawing/2014/main" id="{CF064CAE-1D59-4089-B0A0-7DFD5CEB1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5" name="Picture 5214" descr="http://www.esourcecanada.com/images/spacer.gif">
          <a:extLst>
            <a:ext uri="{FF2B5EF4-FFF2-40B4-BE49-F238E27FC236}">
              <a16:creationId xmlns:a16="http://schemas.microsoft.com/office/drawing/2014/main" id="{FF2AF399-73D6-48EF-8352-73DD1E325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6" name="Picture 5215" descr="http://www.esourcecanada.com/images/spacer.gif">
          <a:extLst>
            <a:ext uri="{FF2B5EF4-FFF2-40B4-BE49-F238E27FC236}">
              <a16:creationId xmlns:a16="http://schemas.microsoft.com/office/drawing/2014/main" id="{95F44CBE-5169-4718-8AD4-2626BC8AAC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7" name="Picture 5216" descr="http://www.esourcecanada.com/images/spacer.gif">
          <a:extLst>
            <a:ext uri="{FF2B5EF4-FFF2-40B4-BE49-F238E27FC236}">
              <a16:creationId xmlns:a16="http://schemas.microsoft.com/office/drawing/2014/main" id="{45D3B20B-B055-4DA0-90BC-E80DF8162E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8" name="Picture 5217" descr="http://www.esourcecanada.com/images/spacer.gif">
          <a:extLst>
            <a:ext uri="{FF2B5EF4-FFF2-40B4-BE49-F238E27FC236}">
              <a16:creationId xmlns:a16="http://schemas.microsoft.com/office/drawing/2014/main" id="{16F7C619-8B66-4342-8275-C6D758195A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9" name="Picture 5218" descr="http://www.esourcecanada.com/images/spacer.gif">
          <a:extLst>
            <a:ext uri="{FF2B5EF4-FFF2-40B4-BE49-F238E27FC236}">
              <a16:creationId xmlns:a16="http://schemas.microsoft.com/office/drawing/2014/main" id="{045D0A18-1F46-4037-938A-1CB8F57FE4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5220" name="Picture 5219" descr="http://www.esourcecanada.com/images/spacer.gif">
          <a:extLst>
            <a:ext uri="{FF2B5EF4-FFF2-40B4-BE49-F238E27FC236}">
              <a16:creationId xmlns:a16="http://schemas.microsoft.com/office/drawing/2014/main" id="{CA5BD4C2-485B-44E4-89AC-2C875DCAC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5221" name="Picture 5220" descr="http://www.esourcecanada.com/images/spacer.gif">
          <a:extLst>
            <a:ext uri="{FF2B5EF4-FFF2-40B4-BE49-F238E27FC236}">
              <a16:creationId xmlns:a16="http://schemas.microsoft.com/office/drawing/2014/main" id="{C1EE24F8-0F52-46AD-BA15-8AD996E68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5222" name="Picture 5221" descr="http://www.esourcecanada.com/images/spacer.gif">
          <a:extLst>
            <a:ext uri="{FF2B5EF4-FFF2-40B4-BE49-F238E27FC236}">
              <a16:creationId xmlns:a16="http://schemas.microsoft.com/office/drawing/2014/main" id="{4391BB2F-BAB3-45C3-868C-9BAE00D96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5223" name="Picture 5222" descr="http://www.esourcecanada.com/images/spacer.gif">
          <a:extLst>
            <a:ext uri="{FF2B5EF4-FFF2-40B4-BE49-F238E27FC236}">
              <a16:creationId xmlns:a16="http://schemas.microsoft.com/office/drawing/2014/main" id="{05E592C7-92A9-4A3B-A70E-C3BA5A1144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5224" name="Picture 5223" descr="http://www.esourcecanada.com/images/spacer.gif">
          <a:extLst>
            <a:ext uri="{FF2B5EF4-FFF2-40B4-BE49-F238E27FC236}">
              <a16:creationId xmlns:a16="http://schemas.microsoft.com/office/drawing/2014/main" id="{48956AA3-91CE-4A17-AA02-4A5EC17A3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5225" name="Picture 5224" descr="http://www.esourcecanada.com/images/spacer.gif">
          <a:extLst>
            <a:ext uri="{FF2B5EF4-FFF2-40B4-BE49-F238E27FC236}">
              <a16:creationId xmlns:a16="http://schemas.microsoft.com/office/drawing/2014/main" id="{85158072-2D58-4008-B336-3845BF7712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5226" name="Picture 5225" descr="http://www.esourcecanada.com/images/spacer.gif">
          <a:extLst>
            <a:ext uri="{FF2B5EF4-FFF2-40B4-BE49-F238E27FC236}">
              <a16:creationId xmlns:a16="http://schemas.microsoft.com/office/drawing/2014/main" id="{200122B0-996E-4217-BF9F-6141796C40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5227" name="Picture 5226" descr="http://www.esourcecanada.com/images/spacer.gif">
          <a:extLst>
            <a:ext uri="{FF2B5EF4-FFF2-40B4-BE49-F238E27FC236}">
              <a16:creationId xmlns:a16="http://schemas.microsoft.com/office/drawing/2014/main" id="{57F6893B-8F87-4131-8973-4A876392D0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5228" name="Picture 5227" descr="http://www.esourcecanada.com/images/spacer.gif">
          <a:extLst>
            <a:ext uri="{FF2B5EF4-FFF2-40B4-BE49-F238E27FC236}">
              <a16:creationId xmlns:a16="http://schemas.microsoft.com/office/drawing/2014/main" id="{1FC1CCCB-264E-4C40-8859-FC1D6975E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5229" name="Picture 5228" descr="http://www.esourcecanada.com/images/spacer.gif">
          <a:extLst>
            <a:ext uri="{FF2B5EF4-FFF2-40B4-BE49-F238E27FC236}">
              <a16:creationId xmlns:a16="http://schemas.microsoft.com/office/drawing/2014/main" id="{CF35A453-C6A3-479C-8681-C9E9678A1F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230" name="Picture 5229" descr="http://www.esourcecanada.com/images/spacer.gif">
          <a:extLst>
            <a:ext uri="{FF2B5EF4-FFF2-40B4-BE49-F238E27FC236}">
              <a16:creationId xmlns:a16="http://schemas.microsoft.com/office/drawing/2014/main" id="{FB8BBFE5-ED24-45B3-9373-46EAD926E7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1" name="Picture 5230" descr="http://www.esourcecanada.com/images/spacer.gif">
          <a:extLst>
            <a:ext uri="{FF2B5EF4-FFF2-40B4-BE49-F238E27FC236}">
              <a16:creationId xmlns:a16="http://schemas.microsoft.com/office/drawing/2014/main" id="{E2EBA267-EACB-4DE2-99C5-247A0687C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232" name="Picture 5231" descr="http://www.esourcecanada.com/images/spacer.gif">
          <a:extLst>
            <a:ext uri="{FF2B5EF4-FFF2-40B4-BE49-F238E27FC236}">
              <a16:creationId xmlns:a16="http://schemas.microsoft.com/office/drawing/2014/main" id="{D6CDFE30-AFAE-4E49-BA0D-8B869D42EF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3" name="Picture 5232" descr="http://www.esourcecanada.com/images/spacer.gif">
          <a:extLst>
            <a:ext uri="{FF2B5EF4-FFF2-40B4-BE49-F238E27FC236}">
              <a16:creationId xmlns:a16="http://schemas.microsoft.com/office/drawing/2014/main" id="{D44DA98E-6FC7-41D0-9452-BF371D3CF4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4" name="Picture 5233" descr="http://www.esourcecanada.com/images/spacer.gif">
          <a:extLst>
            <a:ext uri="{FF2B5EF4-FFF2-40B4-BE49-F238E27FC236}">
              <a16:creationId xmlns:a16="http://schemas.microsoft.com/office/drawing/2014/main" id="{C89D36DD-A67A-474A-A2ED-A205C169F8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5" name="Picture 5234" descr="http://www.esourcecanada.com/images/spacer.gif">
          <a:extLst>
            <a:ext uri="{FF2B5EF4-FFF2-40B4-BE49-F238E27FC236}">
              <a16:creationId xmlns:a16="http://schemas.microsoft.com/office/drawing/2014/main" id="{4E38231C-FBAB-4E51-8895-D83F8E68B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6" name="Picture 5235" descr="http://www.esourcecanada.com/images/spacer.gif">
          <a:extLst>
            <a:ext uri="{FF2B5EF4-FFF2-40B4-BE49-F238E27FC236}">
              <a16:creationId xmlns:a16="http://schemas.microsoft.com/office/drawing/2014/main" id="{A9539091-08C5-4CD6-9714-B676C1200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7" name="Picture 5236" descr="http://www.esourcecanada.com/images/spacer.gif">
          <a:extLst>
            <a:ext uri="{FF2B5EF4-FFF2-40B4-BE49-F238E27FC236}">
              <a16:creationId xmlns:a16="http://schemas.microsoft.com/office/drawing/2014/main" id="{61CF40FF-6001-451A-B83E-ACBF5EEB2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8" name="Picture 5237" descr="http://www.esourcecanada.com/images/spacer.gif">
          <a:extLst>
            <a:ext uri="{FF2B5EF4-FFF2-40B4-BE49-F238E27FC236}">
              <a16:creationId xmlns:a16="http://schemas.microsoft.com/office/drawing/2014/main" id="{2081DDDB-8CC2-459B-BFE2-5776249C7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9" name="Picture 5238" descr="http://www.esourcecanada.com/images/spacer.gif">
          <a:extLst>
            <a:ext uri="{FF2B5EF4-FFF2-40B4-BE49-F238E27FC236}">
              <a16:creationId xmlns:a16="http://schemas.microsoft.com/office/drawing/2014/main" id="{91012824-B3AB-443C-A728-8D2B697A11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0" name="Picture 5239" descr="http://www.esourcecanada.com/images/spacer.gif">
          <a:extLst>
            <a:ext uri="{FF2B5EF4-FFF2-40B4-BE49-F238E27FC236}">
              <a16:creationId xmlns:a16="http://schemas.microsoft.com/office/drawing/2014/main" id="{800ED002-2CEC-40BD-966B-5EA25AD8CE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1" name="Picture 5240" descr="http://www.esourcecanada.com/images/spacer.gif">
          <a:extLst>
            <a:ext uri="{FF2B5EF4-FFF2-40B4-BE49-F238E27FC236}">
              <a16:creationId xmlns:a16="http://schemas.microsoft.com/office/drawing/2014/main" id="{1B239307-D661-4FFB-9D7B-3F033D855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2" name="Picture 5241" descr="http://www.esourcecanada.com/images/spacer.gif">
          <a:extLst>
            <a:ext uri="{FF2B5EF4-FFF2-40B4-BE49-F238E27FC236}">
              <a16:creationId xmlns:a16="http://schemas.microsoft.com/office/drawing/2014/main" id="{FA8C7B27-A1D6-46B6-A8CC-F66938066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3" name="Picture 5242" descr="http://www.esourcecanada.com/images/spacer.gif">
          <a:extLst>
            <a:ext uri="{FF2B5EF4-FFF2-40B4-BE49-F238E27FC236}">
              <a16:creationId xmlns:a16="http://schemas.microsoft.com/office/drawing/2014/main" id="{1EE0442C-868D-4F44-B79F-42A7921598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4" name="Picture 5243" descr="http://www.esourcecanada.com/images/spacer.gif">
          <a:extLst>
            <a:ext uri="{FF2B5EF4-FFF2-40B4-BE49-F238E27FC236}">
              <a16:creationId xmlns:a16="http://schemas.microsoft.com/office/drawing/2014/main" id="{644BB440-878C-4566-B57D-07B6E5298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5" name="Picture 5244" descr="http://www.esourcecanada.com/images/spacer.gif">
          <a:extLst>
            <a:ext uri="{FF2B5EF4-FFF2-40B4-BE49-F238E27FC236}">
              <a16:creationId xmlns:a16="http://schemas.microsoft.com/office/drawing/2014/main" id="{EE7E8C2C-9285-406F-8BD5-7DC150F758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6" name="Picture 5245" descr="http://www.esourcecanada.com/images/spacer.gif">
          <a:extLst>
            <a:ext uri="{FF2B5EF4-FFF2-40B4-BE49-F238E27FC236}">
              <a16:creationId xmlns:a16="http://schemas.microsoft.com/office/drawing/2014/main" id="{27712BC8-B49E-48AB-8B2D-052E608B50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7" name="Picture 5246" descr="http://www.esourcecanada.com/images/spacer.gif">
          <a:extLst>
            <a:ext uri="{FF2B5EF4-FFF2-40B4-BE49-F238E27FC236}">
              <a16:creationId xmlns:a16="http://schemas.microsoft.com/office/drawing/2014/main" id="{6ED7CFFC-4B23-4532-8332-779000D08F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8" name="Picture 5247" descr="http://www.esourcecanada.com/images/spacer.gif">
          <a:extLst>
            <a:ext uri="{FF2B5EF4-FFF2-40B4-BE49-F238E27FC236}">
              <a16:creationId xmlns:a16="http://schemas.microsoft.com/office/drawing/2014/main" id="{360FF38C-683F-4F78-B443-234A2775C1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9" name="Picture 5248" descr="http://www.esourcecanada.com/images/spacer.gif">
          <a:extLst>
            <a:ext uri="{FF2B5EF4-FFF2-40B4-BE49-F238E27FC236}">
              <a16:creationId xmlns:a16="http://schemas.microsoft.com/office/drawing/2014/main" id="{AC9B0B50-4B19-4C76-9CD8-8796D00F5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0" name="Picture 5249" descr="http://www.esourcecanada.com/images/spacer.gif">
          <a:extLst>
            <a:ext uri="{FF2B5EF4-FFF2-40B4-BE49-F238E27FC236}">
              <a16:creationId xmlns:a16="http://schemas.microsoft.com/office/drawing/2014/main" id="{41A3CC00-0589-4EE4-B9BF-35EDC1D8E6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1" name="Picture 5250" descr="http://www.esourcecanada.com/images/spacer.gif">
          <a:extLst>
            <a:ext uri="{FF2B5EF4-FFF2-40B4-BE49-F238E27FC236}">
              <a16:creationId xmlns:a16="http://schemas.microsoft.com/office/drawing/2014/main" id="{20573F2C-2910-4201-B90F-869AF31C6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2" name="Picture 5251" descr="http://www.esourcecanada.com/images/spacer.gif">
          <a:extLst>
            <a:ext uri="{FF2B5EF4-FFF2-40B4-BE49-F238E27FC236}">
              <a16:creationId xmlns:a16="http://schemas.microsoft.com/office/drawing/2014/main" id="{B5A87B39-764B-440A-A130-D18E96D490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3" name="Picture 5252" descr="http://www.esourcecanada.com/images/spacer.gif">
          <a:extLst>
            <a:ext uri="{FF2B5EF4-FFF2-40B4-BE49-F238E27FC236}">
              <a16:creationId xmlns:a16="http://schemas.microsoft.com/office/drawing/2014/main" id="{0757B3DE-44AE-483F-B368-186A8AC6D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4" name="Picture 5253" descr="http://www.esourcecanada.com/images/spacer.gif">
          <a:extLst>
            <a:ext uri="{FF2B5EF4-FFF2-40B4-BE49-F238E27FC236}">
              <a16:creationId xmlns:a16="http://schemas.microsoft.com/office/drawing/2014/main" id="{548FDAD2-B3E9-4D5E-B3CA-FB28DB028C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5" name="Picture 5254" descr="http://www.esourcecanada.com/images/spacer.gif">
          <a:extLst>
            <a:ext uri="{FF2B5EF4-FFF2-40B4-BE49-F238E27FC236}">
              <a16:creationId xmlns:a16="http://schemas.microsoft.com/office/drawing/2014/main" id="{B227A772-14FE-40FB-8BE4-E47D01298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6" name="Picture 5255" descr="http://www.esourcecanada.com/images/spacer.gif">
          <a:extLst>
            <a:ext uri="{FF2B5EF4-FFF2-40B4-BE49-F238E27FC236}">
              <a16:creationId xmlns:a16="http://schemas.microsoft.com/office/drawing/2014/main" id="{DBF3B0D9-A814-40C2-A2A8-E8014A2C2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7" name="Picture 5256" descr="http://www.esourcecanada.com/images/spacer.gif">
          <a:extLst>
            <a:ext uri="{FF2B5EF4-FFF2-40B4-BE49-F238E27FC236}">
              <a16:creationId xmlns:a16="http://schemas.microsoft.com/office/drawing/2014/main" id="{C4984BB5-0BF7-48D0-B5F6-4D719B71C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8" name="Picture 5257" descr="http://www.esourcecanada.com/images/spacer.gif">
          <a:extLst>
            <a:ext uri="{FF2B5EF4-FFF2-40B4-BE49-F238E27FC236}">
              <a16:creationId xmlns:a16="http://schemas.microsoft.com/office/drawing/2014/main" id="{FA47CC99-A2DA-4A30-B60A-DDEC6BB9C0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9" name="Picture 5258" descr="http://www.esourcecanada.com/images/spacer.gif">
          <a:extLst>
            <a:ext uri="{FF2B5EF4-FFF2-40B4-BE49-F238E27FC236}">
              <a16:creationId xmlns:a16="http://schemas.microsoft.com/office/drawing/2014/main" id="{E0761421-6D48-454A-B545-915A370A8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0" name="Picture 5259" descr="http://www.esourcecanada.com/images/spacer.gif">
          <a:extLst>
            <a:ext uri="{FF2B5EF4-FFF2-40B4-BE49-F238E27FC236}">
              <a16:creationId xmlns:a16="http://schemas.microsoft.com/office/drawing/2014/main" id="{72BD444E-C0B6-4421-9524-E1A758A50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1" name="Picture 5260" descr="http://www.esourcecanada.com/images/spacer.gif">
          <a:extLst>
            <a:ext uri="{FF2B5EF4-FFF2-40B4-BE49-F238E27FC236}">
              <a16:creationId xmlns:a16="http://schemas.microsoft.com/office/drawing/2014/main" id="{B3E5248A-2EEC-4715-960C-E75FA6091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2" name="Picture 5261" descr="http://www.esourcecanada.com/images/spacer.gif">
          <a:extLst>
            <a:ext uri="{FF2B5EF4-FFF2-40B4-BE49-F238E27FC236}">
              <a16:creationId xmlns:a16="http://schemas.microsoft.com/office/drawing/2014/main" id="{C9A02799-4256-4D82-928A-A12F8E4DE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3" name="Picture 5262" descr="http://www.esourcecanada.com/images/spacer.gif">
          <a:extLst>
            <a:ext uri="{FF2B5EF4-FFF2-40B4-BE49-F238E27FC236}">
              <a16:creationId xmlns:a16="http://schemas.microsoft.com/office/drawing/2014/main" id="{2DD62562-5265-4580-B04C-9D83348E31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4" name="Picture 5263" descr="http://www.esourcecanada.com/images/spacer.gif">
          <a:extLst>
            <a:ext uri="{FF2B5EF4-FFF2-40B4-BE49-F238E27FC236}">
              <a16:creationId xmlns:a16="http://schemas.microsoft.com/office/drawing/2014/main" id="{A96A529C-CC81-4617-B6F1-868E373533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5" name="Picture 5264" descr="http://www.esourcecanada.com/images/spacer.gif">
          <a:extLst>
            <a:ext uri="{FF2B5EF4-FFF2-40B4-BE49-F238E27FC236}">
              <a16:creationId xmlns:a16="http://schemas.microsoft.com/office/drawing/2014/main" id="{3D8B07A7-2314-40B8-9B45-9BFDB0DE8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6" name="Picture 5265" descr="http://www.esourcecanada.com/images/spacer.gif">
          <a:extLst>
            <a:ext uri="{FF2B5EF4-FFF2-40B4-BE49-F238E27FC236}">
              <a16:creationId xmlns:a16="http://schemas.microsoft.com/office/drawing/2014/main" id="{8C29B367-DA14-4237-B4B3-3BABE08A2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7" name="Picture 5266" descr="http://www.esourcecanada.com/images/spacer.gif">
          <a:extLst>
            <a:ext uri="{FF2B5EF4-FFF2-40B4-BE49-F238E27FC236}">
              <a16:creationId xmlns:a16="http://schemas.microsoft.com/office/drawing/2014/main" id="{377268AF-9987-44B5-B038-F909A69FD8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8" name="Picture 5267" descr="http://www.esourcecanada.com/images/spacer.gif">
          <a:extLst>
            <a:ext uri="{FF2B5EF4-FFF2-40B4-BE49-F238E27FC236}">
              <a16:creationId xmlns:a16="http://schemas.microsoft.com/office/drawing/2014/main" id="{1C41C15C-BF8B-4E78-B6E2-3D4EDFBE03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9" name="Picture 5268" descr="http://www.esourcecanada.com/images/spacer.gif">
          <a:extLst>
            <a:ext uri="{FF2B5EF4-FFF2-40B4-BE49-F238E27FC236}">
              <a16:creationId xmlns:a16="http://schemas.microsoft.com/office/drawing/2014/main" id="{7783BE7A-4CC3-49B2-9F6F-22F5CAD60B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70" name="Picture 5269" descr="http://www.esourcecanada.com/images/spacer.gif">
          <a:extLst>
            <a:ext uri="{FF2B5EF4-FFF2-40B4-BE49-F238E27FC236}">
              <a16:creationId xmlns:a16="http://schemas.microsoft.com/office/drawing/2014/main" id="{46AD7C27-AC06-42CD-A80F-9F1575C7D4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71" name="Picture 5270" descr="http://www.esourcecanada.com/images/spacer.gif">
          <a:extLst>
            <a:ext uri="{FF2B5EF4-FFF2-40B4-BE49-F238E27FC236}">
              <a16:creationId xmlns:a16="http://schemas.microsoft.com/office/drawing/2014/main" id="{CEDFA013-1E0F-4475-844C-097F97D9EB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72" name="Picture 5271" descr="http://www.esourcecanada.com/images/spacer.gif">
          <a:extLst>
            <a:ext uri="{FF2B5EF4-FFF2-40B4-BE49-F238E27FC236}">
              <a16:creationId xmlns:a16="http://schemas.microsoft.com/office/drawing/2014/main" id="{4351D1E4-9A7B-4DDA-9778-E1D2B06B5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73" name="Picture 5272" descr="http://www.esourcecanada.com/images/spacer.gif">
          <a:extLst>
            <a:ext uri="{FF2B5EF4-FFF2-40B4-BE49-F238E27FC236}">
              <a16:creationId xmlns:a16="http://schemas.microsoft.com/office/drawing/2014/main" id="{B5D1ADA4-E4AE-4446-982F-6D2224327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274" name="Picture 5273" descr="http://www.esourcecanada.com/images/spacer.gif">
          <a:extLst>
            <a:ext uri="{FF2B5EF4-FFF2-40B4-BE49-F238E27FC236}">
              <a16:creationId xmlns:a16="http://schemas.microsoft.com/office/drawing/2014/main" id="{CB5D8908-4FB7-48C0-AD83-ED99D2CF9B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275" name="Picture 5274" descr="http://www.esourcecanada.com/images/spacer.gif">
          <a:extLst>
            <a:ext uri="{FF2B5EF4-FFF2-40B4-BE49-F238E27FC236}">
              <a16:creationId xmlns:a16="http://schemas.microsoft.com/office/drawing/2014/main" id="{6D08298D-336F-4C3E-9440-12174CD67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5276" name="Picture 5275" descr="http://www.esourcecanada.com/images/spacer.gif">
          <a:extLst>
            <a:ext uri="{FF2B5EF4-FFF2-40B4-BE49-F238E27FC236}">
              <a16:creationId xmlns:a16="http://schemas.microsoft.com/office/drawing/2014/main" id="{EED8C437-372B-47D5-AB53-35A41E711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277" name="Picture 5276" descr="http://www.esourcecanada.com/images/spacer.gif">
          <a:extLst>
            <a:ext uri="{FF2B5EF4-FFF2-40B4-BE49-F238E27FC236}">
              <a16:creationId xmlns:a16="http://schemas.microsoft.com/office/drawing/2014/main" id="{F6ED6F19-7646-479C-8E63-8211AA366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5278" name="Picture 5277" descr="http://www.esourcecanada.com/images/spacer.gif">
          <a:extLst>
            <a:ext uri="{FF2B5EF4-FFF2-40B4-BE49-F238E27FC236}">
              <a16:creationId xmlns:a16="http://schemas.microsoft.com/office/drawing/2014/main" id="{A0CFDAE3-C610-4122-B51B-A3485C21B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279" name="Picture 5278" descr="http://www.esourcecanada.com/images/spacer.gif">
          <a:extLst>
            <a:ext uri="{FF2B5EF4-FFF2-40B4-BE49-F238E27FC236}">
              <a16:creationId xmlns:a16="http://schemas.microsoft.com/office/drawing/2014/main" id="{FE090038-FBE2-47A5-A3CD-8F5CE82600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280" name="Picture 5279" descr="http://www.esourcecanada.com/images/spacer.gif">
          <a:extLst>
            <a:ext uri="{FF2B5EF4-FFF2-40B4-BE49-F238E27FC236}">
              <a16:creationId xmlns:a16="http://schemas.microsoft.com/office/drawing/2014/main" id="{2428C5A2-2CA9-4957-8778-5B775D2EC3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159</xdr:row>
      <xdr:rowOff>0</xdr:rowOff>
    </xdr:from>
    <xdr:ext cx="57150" cy="57150"/>
    <xdr:pic>
      <xdr:nvPicPr>
        <xdr:cNvPr id="5281" name="Picture 5280" descr="http://www.esourcecanada.com/images/spacer.gif">
          <a:extLst>
            <a:ext uri="{FF2B5EF4-FFF2-40B4-BE49-F238E27FC236}">
              <a16:creationId xmlns:a16="http://schemas.microsoft.com/office/drawing/2014/main" id="{A987144F-DD2B-4E54-948A-5B21ECB07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282" name="Picture 5281" descr="http://www.esourcecanada.com/images/spacer.gif">
          <a:extLst>
            <a:ext uri="{FF2B5EF4-FFF2-40B4-BE49-F238E27FC236}">
              <a16:creationId xmlns:a16="http://schemas.microsoft.com/office/drawing/2014/main" id="{F85B3D40-5114-4562-92ED-3C96B18C9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159</xdr:row>
      <xdr:rowOff>0</xdr:rowOff>
    </xdr:from>
    <xdr:ext cx="57150" cy="57150"/>
    <xdr:pic>
      <xdr:nvPicPr>
        <xdr:cNvPr id="5283" name="Picture 5282" descr="http://www.esourcecanada.com/images/spacer.gif">
          <a:extLst>
            <a:ext uri="{FF2B5EF4-FFF2-40B4-BE49-F238E27FC236}">
              <a16:creationId xmlns:a16="http://schemas.microsoft.com/office/drawing/2014/main" id="{71096D14-6786-4F04-B50F-7336D4D7D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84" name="Picture 5283" descr="http://www.esourcecanada.com/images/spacer.gif">
          <a:extLst>
            <a:ext uri="{FF2B5EF4-FFF2-40B4-BE49-F238E27FC236}">
              <a16:creationId xmlns:a16="http://schemas.microsoft.com/office/drawing/2014/main" id="{1B0DEFC8-7CB2-46CF-A267-9C84770DA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85" name="Picture 5284" descr="http://www.esourcecanada.com/images/spacer.gif">
          <a:extLst>
            <a:ext uri="{FF2B5EF4-FFF2-40B4-BE49-F238E27FC236}">
              <a16:creationId xmlns:a16="http://schemas.microsoft.com/office/drawing/2014/main" id="{2E804AAD-9D06-409D-B2B2-F67EB8BD67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86" name="Picture 5285" descr="http://www.esourcecanada.com/images/spacer.gif">
          <a:extLst>
            <a:ext uri="{FF2B5EF4-FFF2-40B4-BE49-F238E27FC236}">
              <a16:creationId xmlns:a16="http://schemas.microsoft.com/office/drawing/2014/main" id="{088A43F8-3F96-4BF4-87D6-F4B2D0B81F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87" name="Picture 5286" descr="http://www.esourcecanada.com/images/spacer.gif">
          <a:extLst>
            <a:ext uri="{FF2B5EF4-FFF2-40B4-BE49-F238E27FC236}">
              <a16:creationId xmlns:a16="http://schemas.microsoft.com/office/drawing/2014/main" id="{5D75D468-CDEE-49A6-BA25-50E54FD18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88" name="Picture 5287" descr="http://www.esourcecanada.com/images/spacer.gif">
          <a:extLst>
            <a:ext uri="{FF2B5EF4-FFF2-40B4-BE49-F238E27FC236}">
              <a16:creationId xmlns:a16="http://schemas.microsoft.com/office/drawing/2014/main" id="{F7065510-3458-463F-B866-564649C7D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89" name="Picture 5288" descr="http://www.esourcecanada.com/images/spacer.gif">
          <a:extLst>
            <a:ext uri="{FF2B5EF4-FFF2-40B4-BE49-F238E27FC236}">
              <a16:creationId xmlns:a16="http://schemas.microsoft.com/office/drawing/2014/main" id="{FA12DE04-15AD-496A-ADF5-34D2D095A9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0" name="Picture 5289" descr="http://www.esourcecanada.com/images/spacer.gif">
          <a:extLst>
            <a:ext uri="{FF2B5EF4-FFF2-40B4-BE49-F238E27FC236}">
              <a16:creationId xmlns:a16="http://schemas.microsoft.com/office/drawing/2014/main" id="{4CBB1D3D-027B-4EF0-8013-842C7D22D9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1" name="Picture 5290" descr="http://www.esourcecanada.com/images/spacer.gif">
          <a:extLst>
            <a:ext uri="{FF2B5EF4-FFF2-40B4-BE49-F238E27FC236}">
              <a16:creationId xmlns:a16="http://schemas.microsoft.com/office/drawing/2014/main" id="{47EC047E-ACC7-4F1D-B674-34C59EF3DD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2" name="Picture 5291" descr="http://www.esourcecanada.com/images/spacer.gif">
          <a:extLst>
            <a:ext uri="{FF2B5EF4-FFF2-40B4-BE49-F238E27FC236}">
              <a16:creationId xmlns:a16="http://schemas.microsoft.com/office/drawing/2014/main" id="{45BE4A40-BDF2-4A3B-9562-DAD6C7A1FA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344</xdr:row>
      <xdr:rowOff>296333</xdr:rowOff>
    </xdr:from>
    <xdr:ext cx="57150" cy="57150"/>
    <xdr:pic>
      <xdr:nvPicPr>
        <xdr:cNvPr id="5293" name="Picture 5292" descr="http://www.esourcecanada.com/images/spacer.gif">
          <a:extLst>
            <a:ext uri="{FF2B5EF4-FFF2-40B4-BE49-F238E27FC236}">
              <a16:creationId xmlns:a16="http://schemas.microsoft.com/office/drawing/2014/main" id="{2F88F458-3D93-4A4C-B690-D7DF3905A7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4" name="Picture 5293" descr="http://www.esourcecanada.com/images/spacer.gif">
          <a:extLst>
            <a:ext uri="{FF2B5EF4-FFF2-40B4-BE49-F238E27FC236}">
              <a16:creationId xmlns:a16="http://schemas.microsoft.com/office/drawing/2014/main" id="{553D104C-6695-4048-BEA8-4F77BDA29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5" name="Picture 5294" descr="http://www.esourcecanada.com/images/spacer.gif">
          <a:extLst>
            <a:ext uri="{FF2B5EF4-FFF2-40B4-BE49-F238E27FC236}">
              <a16:creationId xmlns:a16="http://schemas.microsoft.com/office/drawing/2014/main" id="{C76260AC-EFEF-474A-A081-50EC7FE5EE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6" name="Picture 5295" descr="http://www.esourcecanada.com/images/spacer.gif">
          <a:extLst>
            <a:ext uri="{FF2B5EF4-FFF2-40B4-BE49-F238E27FC236}">
              <a16:creationId xmlns:a16="http://schemas.microsoft.com/office/drawing/2014/main" id="{9BEC9ADF-2759-4753-8500-4DD5ED2AAD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7" name="Picture 5296" descr="http://www.esourcecanada.com/images/spacer.gif">
          <a:extLst>
            <a:ext uri="{FF2B5EF4-FFF2-40B4-BE49-F238E27FC236}">
              <a16:creationId xmlns:a16="http://schemas.microsoft.com/office/drawing/2014/main" id="{F50FC72B-02D0-42FA-AFFC-E3F4F7AD9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8" name="Picture 5297" descr="http://www.esourcecanada.com/images/spacer.gif">
          <a:extLst>
            <a:ext uri="{FF2B5EF4-FFF2-40B4-BE49-F238E27FC236}">
              <a16:creationId xmlns:a16="http://schemas.microsoft.com/office/drawing/2014/main" id="{760FB7BD-A0A9-4E5C-AB21-7E83AD85D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9" name="Picture 5298" descr="http://www.esourcecanada.com/images/spacer.gif">
          <a:extLst>
            <a:ext uri="{FF2B5EF4-FFF2-40B4-BE49-F238E27FC236}">
              <a16:creationId xmlns:a16="http://schemas.microsoft.com/office/drawing/2014/main" id="{C86EFD34-743F-4085-956A-9970296250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0" name="Picture 5299" descr="http://www.esourcecanada.com/images/spacer.gif">
          <a:extLst>
            <a:ext uri="{FF2B5EF4-FFF2-40B4-BE49-F238E27FC236}">
              <a16:creationId xmlns:a16="http://schemas.microsoft.com/office/drawing/2014/main" id="{C00CD47C-BC2F-44A7-8DC4-24B70CE721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1" name="Picture 5300" descr="http://www.esourcecanada.com/images/spacer.gif">
          <a:extLst>
            <a:ext uri="{FF2B5EF4-FFF2-40B4-BE49-F238E27FC236}">
              <a16:creationId xmlns:a16="http://schemas.microsoft.com/office/drawing/2014/main" id="{911B6C7A-B075-4BE3-9A25-CE927E0C9A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2" name="Picture 5301" descr="http://www.esourcecanada.com/images/spacer.gif">
          <a:extLst>
            <a:ext uri="{FF2B5EF4-FFF2-40B4-BE49-F238E27FC236}">
              <a16:creationId xmlns:a16="http://schemas.microsoft.com/office/drawing/2014/main" id="{A8C8E8B9-EFDC-4B1B-A5FC-FD00C0BCF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3" name="Picture 5302" descr="http://www.esourcecanada.com/images/spacer.gif">
          <a:extLst>
            <a:ext uri="{FF2B5EF4-FFF2-40B4-BE49-F238E27FC236}">
              <a16:creationId xmlns:a16="http://schemas.microsoft.com/office/drawing/2014/main" id="{1DF246F4-66A3-4A18-8F20-13BDD1008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4" name="Picture 5303" descr="http://www.esourcecanada.com/images/spacer.gif">
          <a:extLst>
            <a:ext uri="{FF2B5EF4-FFF2-40B4-BE49-F238E27FC236}">
              <a16:creationId xmlns:a16="http://schemas.microsoft.com/office/drawing/2014/main" id="{89B0EA67-B1A2-44A5-ADBD-0C24469C7E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5" name="Picture 5304" descr="http://www.esourcecanada.com/images/spacer.gif">
          <a:extLst>
            <a:ext uri="{FF2B5EF4-FFF2-40B4-BE49-F238E27FC236}">
              <a16:creationId xmlns:a16="http://schemas.microsoft.com/office/drawing/2014/main" id="{A4D0EB75-08DA-4474-9C5B-3B102F072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6" name="Picture 5305" descr="http://www.esourcecanada.com/images/spacer.gif">
          <a:extLst>
            <a:ext uri="{FF2B5EF4-FFF2-40B4-BE49-F238E27FC236}">
              <a16:creationId xmlns:a16="http://schemas.microsoft.com/office/drawing/2014/main" id="{4DC6C2C2-271D-414F-92BC-67DB89CA9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7" name="Picture 5306" descr="http://www.esourcecanada.com/images/spacer.gif">
          <a:extLst>
            <a:ext uri="{FF2B5EF4-FFF2-40B4-BE49-F238E27FC236}">
              <a16:creationId xmlns:a16="http://schemas.microsoft.com/office/drawing/2014/main" id="{B6416FC1-89F5-4AD5-AB80-F28564B42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8" name="Picture 5307" descr="http://www.esourcecanada.com/images/spacer.gif">
          <a:extLst>
            <a:ext uri="{FF2B5EF4-FFF2-40B4-BE49-F238E27FC236}">
              <a16:creationId xmlns:a16="http://schemas.microsoft.com/office/drawing/2014/main" id="{9610EE4B-6059-4496-B3F9-5AC9F72EDD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9" name="Picture 5308" descr="http://www.esourcecanada.com/images/spacer.gif">
          <a:extLst>
            <a:ext uri="{FF2B5EF4-FFF2-40B4-BE49-F238E27FC236}">
              <a16:creationId xmlns:a16="http://schemas.microsoft.com/office/drawing/2014/main" id="{6D45A29F-33A1-404E-912A-67D0A0E54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0" name="Picture 5309" descr="http://www.esourcecanada.com/images/spacer.gif">
          <a:extLst>
            <a:ext uri="{FF2B5EF4-FFF2-40B4-BE49-F238E27FC236}">
              <a16:creationId xmlns:a16="http://schemas.microsoft.com/office/drawing/2014/main" id="{D03E6C71-7A47-417F-A40E-355D399AEE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1" name="Picture 5310" descr="http://www.esourcecanada.com/images/spacer.gif">
          <a:extLst>
            <a:ext uri="{FF2B5EF4-FFF2-40B4-BE49-F238E27FC236}">
              <a16:creationId xmlns:a16="http://schemas.microsoft.com/office/drawing/2014/main" id="{3CF189FD-AD04-4BDA-878E-58D9761B7C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2" name="Picture 5311" descr="http://www.esourcecanada.com/images/spacer.gif">
          <a:extLst>
            <a:ext uri="{FF2B5EF4-FFF2-40B4-BE49-F238E27FC236}">
              <a16:creationId xmlns:a16="http://schemas.microsoft.com/office/drawing/2014/main" id="{E39C101F-90EF-4DF8-BDD0-D2EB6195E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3" name="Picture 5312" descr="http://www.esourcecanada.com/images/spacer.gif">
          <a:extLst>
            <a:ext uri="{FF2B5EF4-FFF2-40B4-BE49-F238E27FC236}">
              <a16:creationId xmlns:a16="http://schemas.microsoft.com/office/drawing/2014/main" id="{0D7AA14B-D1FD-4076-9B8A-D5FF2CE7EA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4" name="Picture 5313" descr="http://www.esourcecanada.com/images/spacer.gif">
          <a:extLst>
            <a:ext uri="{FF2B5EF4-FFF2-40B4-BE49-F238E27FC236}">
              <a16:creationId xmlns:a16="http://schemas.microsoft.com/office/drawing/2014/main" id="{22E50AC6-DA69-4D1C-BD1A-1FE9E1F94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5" name="Picture 5314" descr="http://www.esourcecanada.com/images/spacer.gif">
          <a:extLst>
            <a:ext uri="{FF2B5EF4-FFF2-40B4-BE49-F238E27FC236}">
              <a16:creationId xmlns:a16="http://schemas.microsoft.com/office/drawing/2014/main" id="{669A70D1-965C-45E8-9E6D-E02D929BBD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6" name="Picture 5315" descr="http://www.esourcecanada.com/images/spacer.gif">
          <a:extLst>
            <a:ext uri="{FF2B5EF4-FFF2-40B4-BE49-F238E27FC236}">
              <a16:creationId xmlns:a16="http://schemas.microsoft.com/office/drawing/2014/main" id="{BA7F790A-0F64-44F7-86DF-EDF62A3D65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7" name="Picture 5316" descr="http://www.esourcecanada.com/images/spacer.gif">
          <a:extLst>
            <a:ext uri="{FF2B5EF4-FFF2-40B4-BE49-F238E27FC236}">
              <a16:creationId xmlns:a16="http://schemas.microsoft.com/office/drawing/2014/main" id="{4983627C-D2DB-44DD-BFE7-3A154D56EB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8" name="Picture 5317" descr="http://www.esourcecanada.com/images/spacer.gif">
          <a:extLst>
            <a:ext uri="{FF2B5EF4-FFF2-40B4-BE49-F238E27FC236}">
              <a16:creationId xmlns:a16="http://schemas.microsoft.com/office/drawing/2014/main" id="{C9959271-1319-441F-AAF8-37F976017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9" name="Picture 5318" descr="http://www.esourcecanada.com/images/spacer.gif">
          <a:extLst>
            <a:ext uri="{FF2B5EF4-FFF2-40B4-BE49-F238E27FC236}">
              <a16:creationId xmlns:a16="http://schemas.microsoft.com/office/drawing/2014/main" id="{71444B7D-2C3B-4837-A0D8-F2DA7536EA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20" name="Picture 5319" descr="http://www.esourcecanada.com/images/spacer.gif">
          <a:extLst>
            <a:ext uri="{FF2B5EF4-FFF2-40B4-BE49-F238E27FC236}">
              <a16:creationId xmlns:a16="http://schemas.microsoft.com/office/drawing/2014/main" id="{52A91C6A-7E97-4CAE-9B69-81613CCC3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21" name="Picture 5320" descr="http://www.esourcecanada.com/images/spacer.gif">
          <a:extLst>
            <a:ext uri="{FF2B5EF4-FFF2-40B4-BE49-F238E27FC236}">
              <a16:creationId xmlns:a16="http://schemas.microsoft.com/office/drawing/2014/main" id="{09919107-69B8-48B6-ACEA-FDEDF60C4F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22" name="Picture 5321" descr="http://www.esourcecanada.com/images/spacer.gif">
          <a:extLst>
            <a:ext uri="{FF2B5EF4-FFF2-40B4-BE49-F238E27FC236}">
              <a16:creationId xmlns:a16="http://schemas.microsoft.com/office/drawing/2014/main" id="{7A27516A-2B18-42DC-80AB-078F1E779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23" name="Picture 5322" descr="http://www.esourcecanada.com/images/spacer.gif">
          <a:extLst>
            <a:ext uri="{FF2B5EF4-FFF2-40B4-BE49-F238E27FC236}">
              <a16:creationId xmlns:a16="http://schemas.microsoft.com/office/drawing/2014/main" id="{DB48C782-31F0-4568-9A43-9AE404495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24" name="Picture 5323" descr="http://www.esourcecanada.com/images/spacer.gif">
          <a:extLst>
            <a:ext uri="{FF2B5EF4-FFF2-40B4-BE49-F238E27FC236}">
              <a16:creationId xmlns:a16="http://schemas.microsoft.com/office/drawing/2014/main" id="{96F7A5C9-0E00-4D12-AA21-F0457C46C1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25" name="Picture 5324" descr="http://www.esourcecanada.com/images/spacer.gif">
          <a:extLst>
            <a:ext uri="{FF2B5EF4-FFF2-40B4-BE49-F238E27FC236}">
              <a16:creationId xmlns:a16="http://schemas.microsoft.com/office/drawing/2014/main" id="{0F8D4A7F-D319-4FCA-B6B4-BCEC518EA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26" name="Picture 5325" descr="http://www.esourcecanada.com/images/spacer.gif">
          <a:extLst>
            <a:ext uri="{FF2B5EF4-FFF2-40B4-BE49-F238E27FC236}">
              <a16:creationId xmlns:a16="http://schemas.microsoft.com/office/drawing/2014/main" id="{99F9ED6F-E772-475B-B3EA-AC6F034831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5327" name="Picture 5326" descr="http://www.esourcecanada.com/images/spacer.gif">
          <a:extLst>
            <a:ext uri="{FF2B5EF4-FFF2-40B4-BE49-F238E27FC236}">
              <a16:creationId xmlns:a16="http://schemas.microsoft.com/office/drawing/2014/main" id="{42247065-9513-4E96-B21A-E750DE017D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5328" name="Picture 5327" descr="http://www.esourcecanada.com/images/spacer.gif">
          <a:extLst>
            <a:ext uri="{FF2B5EF4-FFF2-40B4-BE49-F238E27FC236}">
              <a16:creationId xmlns:a16="http://schemas.microsoft.com/office/drawing/2014/main" id="{1D0C3B3A-C120-49B1-A375-56F8F22F9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5329" name="Picture 5328" descr="http://www.esourcecanada.com/images/spacer.gif">
          <a:extLst>
            <a:ext uri="{FF2B5EF4-FFF2-40B4-BE49-F238E27FC236}">
              <a16:creationId xmlns:a16="http://schemas.microsoft.com/office/drawing/2014/main" id="{0DBCEB52-51E0-49D1-98C7-6A7EA16DA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5330" name="Picture 5329" descr="http://www.esourcecanada.com/images/spacer.gif">
          <a:extLst>
            <a:ext uri="{FF2B5EF4-FFF2-40B4-BE49-F238E27FC236}">
              <a16:creationId xmlns:a16="http://schemas.microsoft.com/office/drawing/2014/main" id="{F7F8526B-8A55-4C7E-A2E9-D9D59CE84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5331" name="Picture 5330" descr="http://www.esourcecanada.com/images/spacer.gif">
          <a:extLst>
            <a:ext uri="{FF2B5EF4-FFF2-40B4-BE49-F238E27FC236}">
              <a16:creationId xmlns:a16="http://schemas.microsoft.com/office/drawing/2014/main" id="{E63C0155-F9E8-4BDE-B6CC-C66C538195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5332" name="Picture 5331" descr="http://www.esourcecanada.com/images/spacer.gif">
          <a:extLst>
            <a:ext uri="{FF2B5EF4-FFF2-40B4-BE49-F238E27FC236}">
              <a16:creationId xmlns:a16="http://schemas.microsoft.com/office/drawing/2014/main" id="{38B6EB0E-0845-43D9-985C-DF243F5FE2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5333" name="Picture 5332" descr="http://www.esourcecanada.com/images/spacer.gif">
          <a:extLst>
            <a:ext uri="{FF2B5EF4-FFF2-40B4-BE49-F238E27FC236}">
              <a16:creationId xmlns:a16="http://schemas.microsoft.com/office/drawing/2014/main" id="{429ABDEF-1E1F-4979-AF1E-0CCA8F4BF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5334" name="Picture 5333" descr="http://www.esourcecanada.com/images/spacer.gif">
          <a:extLst>
            <a:ext uri="{FF2B5EF4-FFF2-40B4-BE49-F238E27FC236}">
              <a16:creationId xmlns:a16="http://schemas.microsoft.com/office/drawing/2014/main" id="{9D214DF9-CE4D-4164-9114-074E4523B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5335" name="Picture 5334" descr="http://www.esourcecanada.com/images/spacer.gif">
          <a:extLst>
            <a:ext uri="{FF2B5EF4-FFF2-40B4-BE49-F238E27FC236}">
              <a16:creationId xmlns:a16="http://schemas.microsoft.com/office/drawing/2014/main" id="{E8309762-0D5F-4F82-B62C-3D48F1A3F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5336" name="Picture 5335" descr="http://www.esourcecanada.com/images/spacer.gif">
          <a:extLst>
            <a:ext uri="{FF2B5EF4-FFF2-40B4-BE49-F238E27FC236}">
              <a16:creationId xmlns:a16="http://schemas.microsoft.com/office/drawing/2014/main" id="{9D2223B9-3B60-416F-A938-DBE4A08778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5337" name="Picture 5336" descr="http://www.esourcecanada.com/images/spacer.gif">
          <a:extLst>
            <a:ext uri="{FF2B5EF4-FFF2-40B4-BE49-F238E27FC236}">
              <a16:creationId xmlns:a16="http://schemas.microsoft.com/office/drawing/2014/main" id="{79AD83B0-2122-417B-A5A3-31D31ADA1E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38" name="Picture 5337" descr="http://www.esourcecanada.com/images/spacer.gif">
          <a:extLst>
            <a:ext uri="{FF2B5EF4-FFF2-40B4-BE49-F238E27FC236}">
              <a16:creationId xmlns:a16="http://schemas.microsoft.com/office/drawing/2014/main" id="{6E8CCAC5-6104-49D4-9FE1-56A69DC4F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5339" name="Picture 5338" descr="http://www.esourcecanada.com/images/spacer.gif">
          <a:extLst>
            <a:ext uri="{FF2B5EF4-FFF2-40B4-BE49-F238E27FC236}">
              <a16:creationId xmlns:a16="http://schemas.microsoft.com/office/drawing/2014/main" id="{9D3E3A8F-E14C-4B0B-B8F0-B78D6C2BB0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0" name="Picture 5339" descr="http://www.esourcecanada.com/images/spacer.gif">
          <a:extLst>
            <a:ext uri="{FF2B5EF4-FFF2-40B4-BE49-F238E27FC236}">
              <a16:creationId xmlns:a16="http://schemas.microsoft.com/office/drawing/2014/main" id="{CE177DC8-21EB-4798-AD30-84514A781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1" name="Picture 5340" descr="http://www.esourcecanada.com/images/spacer.gif">
          <a:extLst>
            <a:ext uri="{FF2B5EF4-FFF2-40B4-BE49-F238E27FC236}">
              <a16:creationId xmlns:a16="http://schemas.microsoft.com/office/drawing/2014/main" id="{D3CD4C02-7C5F-411B-9475-17888F73F2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2" name="Picture 5341" descr="http://www.esourcecanada.com/images/spacer.gif">
          <a:extLst>
            <a:ext uri="{FF2B5EF4-FFF2-40B4-BE49-F238E27FC236}">
              <a16:creationId xmlns:a16="http://schemas.microsoft.com/office/drawing/2014/main" id="{9C30BBE9-E246-4464-9645-BE03C3FED4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3" name="Picture 5342" descr="http://www.esourcecanada.com/images/spacer.gif">
          <a:extLst>
            <a:ext uri="{FF2B5EF4-FFF2-40B4-BE49-F238E27FC236}">
              <a16:creationId xmlns:a16="http://schemas.microsoft.com/office/drawing/2014/main" id="{C585FA7B-0C9D-4A73-B8B8-E44510C1A9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4" name="Picture 5343" descr="http://www.esourcecanada.com/images/spacer.gif">
          <a:extLst>
            <a:ext uri="{FF2B5EF4-FFF2-40B4-BE49-F238E27FC236}">
              <a16:creationId xmlns:a16="http://schemas.microsoft.com/office/drawing/2014/main" id="{5C951C0C-C789-45CB-A29A-337984CFA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5" name="Picture 5344" descr="http://www.esourcecanada.com/images/spacer.gif">
          <a:extLst>
            <a:ext uri="{FF2B5EF4-FFF2-40B4-BE49-F238E27FC236}">
              <a16:creationId xmlns:a16="http://schemas.microsoft.com/office/drawing/2014/main" id="{0871ECB8-3297-446F-AA13-3B660FC6B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6" name="Picture 5345" descr="http://www.esourcecanada.com/images/spacer.gif">
          <a:extLst>
            <a:ext uri="{FF2B5EF4-FFF2-40B4-BE49-F238E27FC236}">
              <a16:creationId xmlns:a16="http://schemas.microsoft.com/office/drawing/2014/main" id="{6F0CFD00-FF71-4C72-A6BF-E91A695B8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7" name="Picture 5346" descr="http://www.esourcecanada.com/images/spacer.gif">
          <a:extLst>
            <a:ext uri="{FF2B5EF4-FFF2-40B4-BE49-F238E27FC236}">
              <a16:creationId xmlns:a16="http://schemas.microsoft.com/office/drawing/2014/main" id="{E68C7250-0269-497F-AFC9-9F907E93B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8" name="Picture 5347" descr="http://www.esourcecanada.com/images/spacer.gif">
          <a:extLst>
            <a:ext uri="{FF2B5EF4-FFF2-40B4-BE49-F238E27FC236}">
              <a16:creationId xmlns:a16="http://schemas.microsoft.com/office/drawing/2014/main" id="{B13D5D3C-EDE9-4BD9-888F-6120C54467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9" name="Picture 5348" descr="http://www.esourcecanada.com/images/spacer.gif">
          <a:extLst>
            <a:ext uri="{FF2B5EF4-FFF2-40B4-BE49-F238E27FC236}">
              <a16:creationId xmlns:a16="http://schemas.microsoft.com/office/drawing/2014/main" id="{384388F6-5CA1-4E8F-B225-40400EA485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0" name="Picture 5349" descr="http://www.esourcecanada.com/images/spacer.gif">
          <a:extLst>
            <a:ext uri="{FF2B5EF4-FFF2-40B4-BE49-F238E27FC236}">
              <a16:creationId xmlns:a16="http://schemas.microsoft.com/office/drawing/2014/main" id="{0EC384F1-4197-43CD-85FB-0204B1A9E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1" name="Picture 5350" descr="http://www.esourcecanada.com/images/spacer.gif">
          <a:extLst>
            <a:ext uri="{FF2B5EF4-FFF2-40B4-BE49-F238E27FC236}">
              <a16:creationId xmlns:a16="http://schemas.microsoft.com/office/drawing/2014/main" id="{725EB576-283B-4BF0-B43A-3577ED84D3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2" name="Picture 5351" descr="http://www.esourcecanada.com/images/spacer.gif">
          <a:extLst>
            <a:ext uri="{FF2B5EF4-FFF2-40B4-BE49-F238E27FC236}">
              <a16:creationId xmlns:a16="http://schemas.microsoft.com/office/drawing/2014/main" id="{21324FB5-2FDA-4D7A-8C03-61D7572FFC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3" name="Picture 5352" descr="http://www.esourcecanada.com/images/spacer.gif">
          <a:extLst>
            <a:ext uri="{FF2B5EF4-FFF2-40B4-BE49-F238E27FC236}">
              <a16:creationId xmlns:a16="http://schemas.microsoft.com/office/drawing/2014/main" id="{2BB8E882-32E6-4758-86F7-A6872944F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4" name="Picture 5353" descr="http://www.esourcecanada.com/images/spacer.gif">
          <a:extLst>
            <a:ext uri="{FF2B5EF4-FFF2-40B4-BE49-F238E27FC236}">
              <a16:creationId xmlns:a16="http://schemas.microsoft.com/office/drawing/2014/main" id="{D911DD55-5CD8-4381-B04B-63A9D79254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5" name="Picture 5354" descr="http://www.esourcecanada.com/images/spacer.gif">
          <a:extLst>
            <a:ext uri="{FF2B5EF4-FFF2-40B4-BE49-F238E27FC236}">
              <a16:creationId xmlns:a16="http://schemas.microsoft.com/office/drawing/2014/main" id="{152EA26B-D980-4E53-B507-FBF0D1D97F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6" name="Picture 5355" descr="http://www.esourcecanada.com/images/spacer.gif">
          <a:extLst>
            <a:ext uri="{FF2B5EF4-FFF2-40B4-BE49-F238E27FC236}">
              <a16:creationId xmlns:a16="http://schemas.microsoft.com/office/drawing/2014/main" id="{29B79077-AC7E-416D-BB85-81DE7D1F31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7" name="Picture 5356" descr="http://www.esourcecanada.com/images/spacer.gif">
          <a:extLst>
            <a:ext uri="{FF2B5EF4-FFF2-40B4-BE49-F238E27FC236}">
              <a16:creationId xmlns:a16="http://schemas.microsoft.com/office/drawing/2014/main" id="{151A835B-72FB-4ACC-AD21-6CF7B4F73A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8" name="Picture 5357" descr="http://www.esourcecanada.com/images/spacer.gif">
          <a:extLst>
            <a:ext uri="{FF2B5EF4-FFF2-40B4-BE49-F238E27FC236}">
              <a16:creationId xmlns:a16="http://schemas.microsoft.com/office/drawing/2014/main" id="{637AFBE8-EC13-4CA9-A55C-5C1822EB4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9" name="Picture 5358" descr="http://www.esourcecanada.com/images/spacer.gif">
          <a:extLst>
            <a:ext uri="{FF2B5EF4-FFF2-40B4-BE49-F238E27FC236}">
              <a16:creationId xmlns:a16="http://schemas.microsoft.com/office/drawing/2014/main" id="{477D1181-E59E-4D27-AC7A-2F7AAF5161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0" name="Picture 5359" descr="http://www.esourcecanada.com/images/spacer.gif">
          <a:extLst>
            <a:ext uri="{FF2B5EF4-FFF2-40B4-BE49-F238E27FC236}">
              <a16:creationId xmlns:a16="http://schemas.microsoft.com/office/drawing/2014/main" id="{B6E24BE5-7293-4A94-9CF6-AEF3707E28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1" name="Picture 5360" descr="http://www.esourcecanada.com/images/spacer.gif">
          <a:extLst>
            <a:ext uri="{FF2B5EF4-FFF2-40B4-BE49-F238E27FC236}">
              <a16:creationId xmlns:a16="http://schemas.microsoft.com/office/drawing/2014/main" id="{2CE8BCC3-D17E-40D7-BA76-8CB6B5AF6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2" name="Picture 5361" descr="http://www.esourcecanada.com/images/spacer.gif">
          <a:extLst>
            <a:ext uri="{FF2B5EF4-FFF2-40B4-BE49-F238E27FC236}">
              <a16:creationId xmlns:a16="http://schemas.microsoft.com/office/drawing/2014/main" id="{44D34B9A-6519-4B44-85E5-C31E9DC40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3" name="Picture 5362" descr="http://www.esourcecanada.com/images/spacer.gif">
          <a:extLst>
            <a:ext uri="{FF2B5EF4-FFF2-40B4-BE49-F238E27FC236}">
              <a16:creationId xmlns:a16="http://schemas.microsoft.com/office/drawing/2014/main" id="{D89E273B-7B44-4DD5-9F36-360573A76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4" name="Picture 5363" descr="http://www.esourcecanada.com/images/spacer.gif">
          <a:extLst>
            <a:ext uri="{FF2B5EF4-FFF2-40B4-BE49-F238E27FC236}">
              <a16:creationId xmlns:a16="http://schemas.microsoft.com/office/drawing/2014/main" id="{9F94B11B-4BED-4561-8642-0285E94B1F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5" name="Picture 5364" descr="http://www.esourcecanada.com/images/spacer.gif">
          <a:extLst>
            <a:ext uri="{FF2B5EF4-FFF2-40B4-BE49-F238E27FC236}">
              <a16:creationId xmlns:a16="http://schemas.microsoft.com/office/drawing/2014/main" id="{6E54BABE-27A2-4BBD-8697-8F8A2EFDBF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6" name="Picture 5365" descr="http://www.esourcecanada.com/images/spacer.gif">
          <a:extLst>
            <a:ext uri="{FF2B5EF4-FFF2-40B4-BE49-F238E27FC236}">
              <a16:creationId xmlns:a16="http://schemas.microsoft.com/office/drawing/2014/main" id="{C029D520-C00B-4DA8-BC2E-16AED6129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7" name="Picture 5366" descr="http://www.esourcecanada.com/images/spacer.gif">
          <a:extLst>
            <a:ext uri="{FF2B5EF4-FFF2-40B4-BE49-F238E27FC236}">
              <a16:creationId xmlns:a16="http://schemas.microsoft.com/office/drawing/2014/main" id="{62BC5DC7-FCD4-4289-B36F-B64DA41E1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8" name="Picture 5367" descr="http://www.esourcecanada.com/images/spacer.gif">
          <a:extLst>
            <a:ext uri="{FF2B5EF4-FFF2-40B4-BE49-F238E27FC236}">
              <a16:creationId xmlns:a16="http://schemas.microsoft.com/office/drawing/2014/main" id="{EC0CA94D-F529-4014-9821-559D27A137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9" name="Picture 5368" descr="http://www.esourcecanada.com/images/spacer.gif">
          <a:extLst>
            <a:ext uri="{FF2B5EF4-FFF2-40B4-BE49-F238E27FC236}">
              <a16:creationId xmlns:a16="http://schemas.microsoft.com/office/drawing/2014/main" id="{BC89A866-259C-4FE0-B6CC-952AF2E9F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0" name="Picture 5369" descr="http://www.esourcecanada.com/images/spacer.gif">
          <a:extLst>
            <a:ext uri="{FF2B5EF4-FFF2-40B4-BE49-F238E27FC236}">
              <a16:creationId xmlns:a16="http://schemas.microsoft.com/office/drawing/2014/main" id="{AFD17115-B63B-4D13-ADC6-B010946382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1" name="Picture 5370" descr="http://www.esourcecanada.com/images/spacer.gif">
          <a:extLst>
            <a:ext uri="{FF2B5EF4-FFF2-40B4-BE49-F238E27FC236}">
              <a16:creationId xmlns:a16="http://schemas.microsoft.com/office/drawing/2014/main" id="{24569C92-4632-421A-A1C0-BCEDAA39D5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2" name="Picture 5371" descr="http://www.esourcecanada.com/images/spacer.gif">
          <a:extLst>
            <a:ext uri="{FF2B5EF4-FFF2-40B4-BE49-F238E27FC236}">
              <a16:creationId xmlns:a16="http://schemas.microsoft.com/office/drawing/2014/main" id="{A0CB3B6A-40B8-4F12-9FF2-865BE923B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3" name="Picture 5372" descr="http://www.esourcecanada.com/images/spacer.gif">
          <a:extLst>
            <a:ext uri="{FF2B5EF4-FFF2-40B4-BE49-F238E27FC236}">
              <a16:creationId xmlns:a16="http://schemas.microsoft.com/office/drawing/2014/main" id="{C1660EC5-EB61-4C5A-A868-0C5C1C62B9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4" name="Picture 5373" descr="http://www.esourcecanada.com/images/spacer.gif">
          <a:extLst>
            <a:ext uri="{FF2B5EF4-FFF2-40B4-BE49-F238E27FC236}">
              <a16:creationId xmlns:a16="http://schemas.microsoft.com/office/drawing/2014/main" id="{E993B4E4-5E7F-46B0-98A8-EEA2762CB8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5" name="Picture 5374" descr="http://www.esourcecanada.com/images/spacer.gif">
          <a:extLst>
            <a:ext uri="{FF2B5EF4-FFF2-40B4-BE49-F238E27FC236}">
              <a16:creationId xmlns:a16="http://schemas.microsoft.com/office/drawing/2014/main" id="{CE976946-4ED6-4813-A6D1-250F91A2D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6" name="Picture 5375" descr="http://www.esourcecanada.com/images/spacer.gif">
          <a:extLst>
            <a:ext uri="{FF2B5EF4-FFF2-40B4-BE49-F238E27FC236}">
              <a16:creationId xmlns:a16="http://schemas.microsoft.com/office/drawing/2014/main" id="{5E0C5A5B-3606-4E9B-9E5E-32037B334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7" name="Picture 5376" descr="http://www.esourcecanada.com/images/spacer.gif">
          <a:extLst>
            <a:ext uri="{FF2B5EF4-FFF2-40B4-BE49-F238E27FC236}">
              <a16:creationId xmlns:a16="http://schemas.microsoft.com/office/drawing/2014/main" id="{9E6B0B0B-98AF-4EB6-BA9E-09160EBF9F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8" name="Picture 5377" descr="http://www.esourcecanada.com/images/spacer.gif">
          <a:extLst>
            <a:ext uri="{FF2B5EF4-FFF2-40B4-BE49-F238E27FC236}">
              <a16:creationId xmlns:a16="http://schemas.microsoft.com/office/drawing/2014/main" id="{24FAF0A9-5C85-44B2-9E85-E126F18AE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9" name="Picture 5378" descr="http://www.esourcecanada.com/images/spacer.gif">
          <a:extLst>
            <a:ext uri="{FF2B5EF4-FFF2-40B4-BE49-F238E27FC236}">
              <a16:creationId xmlns:a16="http://schemas.microsoft.com/office/drawing/2014/main" id="{5C73B5B4-1CA5-4C6F-92E2-699C2BDA6B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80" name="Picture 5379" descr="http://www.esourcecanada.com/images/spacer.gif">
          <a:extLst>
            <a:ext uri="{FF2B5EF4-FFF2-40B4-BE49-F238E27FC236}">
              <a16:creationId xmlns:a16="http://schemas.microsoft.com/office/drawing/2014/main" id="{95A82304-F14F-4BF5-B9D3-524299B76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5381" name="Picture 5380" descr="http://www.esourcecanada.com/images/spacer.gif">
          <a:extLst>
            <a:ext uri="{FF2B5EF4-FFF2-40B4-BE49-F238E27FC236}">
              <a16:creationId xmlns:a16="http://schemas.microsoft.com/office/drawing/2014/main" id="{66D6DE36-2607-4758-8A4C-E2DCC54F1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5382" name="Picture 5381" descr="http://www.esourcecanada.com/images/spacer.gif">
          <a:extLst>
            <a:ext uri="{FF2B5EF4-FFF2-40B4-BE49-F238E27FC236}">
              <a16:creationId xmlns:a16="http://schemas.microsoft.com/office/drawing/2014/main" id="{14CC91AC-FEDE-4173-8728-7D67420552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5383" name="Picture 5382" descr="http://www.esourcecanada.com/images/spacer.gif">
          <a:extLst>
            <a:ext uri="{FF2B5EF4-FFF2-40B4-BE49-F238E27FC236}">
              <a16:creationId xmlns:a16="http://schemas.microsoft.com/office/drawing/2014/main" id="{1CC8CD96-5E81-4623-8282-03BF92F77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5384" name="Picture 5383" descr="http://www.esourcecanada.com/images/spacer.gif">
          <a:extLst>
            <a:ext uri="{FF2B5EF4-FFF2-40B4-BE49-F238E27FC236}">
              <a16:creationId xmlns:a16="http://schemas.microsoft.com/office/drawing/2014/main" id="{CDDA10D9-6481-4BCF-891E-33DE0380C0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5385" name="Picture 5384" descr="http://www.esourcecanada.com/images/spacer.gif">
          <a:extLst>
            <a:ext uri="{FF2B5EF4-FFF2-40B4-BE49-F238E27FC236}">
              <a16:creationId xmlns:a16="http://schemas.microsoft.com/office/drawing/2014/main" id="{0635905C-5481-4350-BAFA-9D028BB525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5386" name="Picture 5385" descr="http://www.esourcecanada.com/images/spacer.gif">
          <a:extLst>
            <a:ext uri="{FF2B5EF4-FFF2-40B4-BE49-F238E27FC236}">
              <a16:creationId xmlns:a16="http://schemas.microsoft.com/office/drawing/2014/main" id="{0B827507-7135-4A08-B6EC-9F2DDB2D9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5387" name="Picture 5386" descr="http://www.esourcecanada.com/images/spacer.gif">
          <a:extLst>
            <a:ext uri="{FF2B5EF4-FFF2-40B4-BE49-F238E27FC236}">
              <a16:creationId xmlns:a16="http://schemas.microsoft.com/office/drawing/2014/main" id="{BBE1C070-608F-400D-AD58-2E1884B98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5388" name="Picture 5387" descr="http://www.esourcecanada.com/images/spacer.gif">
          <a:extLst>
            <a:ext uri="{FF2B5EF4-FFF2-40B4-BE49-F238E27FC236}">
              <a16:creationId xmlns:a16="http://schemas.microsoft.com/office/drawing/2014/main" id="{FDB74B57-F875-40FA-BBAC-700A434FD2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5389" name="Picture 5388" descr="http://www.esourcecanada.com/images/spacer.gif">
          <a:extLst>
            <a:ext uri="{FF2B5EF4-FFF2-40B4-BE49-F238E27FC236}">
              <a16:creationId xmlns:a16="http://schemas.microsoft.com/office/drawing/2014/main" id="{4F5F239B-58C2-4C2D-B9D4-4AD232C5C6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5390" name="Picture 5389" descr="http://www.esourcecanada.com/images/spacer.gif">
          <a:extLst>
            <a:ext uri="{FF2B5EF4-FFF2-40B4-BE49-F238E27FC236}">
              <a16:creationId xmlns:a16="http://schemas.microsoft.com/office/drawing/2014/main" id="{C19BF8B8-1BE1-4FD2-9F69-2FF8691991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5391" name="Picture 5390" descr="http://www.esourcecanada.com/images/spacer.gif">
          <a:extLst>
            <a:ext uri="{FF2B5EF4-FFF2-40B4-BE49-F238E27FC236}">
              <a16:creationId xmlns:a16="http://schemas.microsoft.com/office/drawing/2014/main" id="{FCC56894-E25F-4160-AB64-6C61F8E772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92" name="Picture 5391" descr="http://www.esourcecanada.com/images/spacer.gif">
          <a:extLst>
            <a:ext uri="{FF2B5EF4-FFF2-40B4-BE49-F238E27FC236}">
              <a16:creationId xmlns:a16="http://schemas.microsoft.com/office/drawing/2014/main" id="{D917737F-58BA-4790-BEBB-E4B966A254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5393" name="Picture 5392" descr="http://www.esourcecanada.com/images/spacer.gif">
          <a:extLst>
            <a:ext uri="{FF2B5EF4-FFF2-40B4-BE49-F238E27FC236}">
              <a16:creationId xmlns:a16="http://schemas.microsoft.com/office/drawing/2014/main" id="{0BC4B169-EB90-44D2-AD15-6ACC940A1E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94" name="Picture 5393" descr="http://www.esourcecanada.com/images/spacer.gif">
          <a:extLst>
            <a:ext uri="{FF2B5EF4-FFF2-40B4-BE49-F238E27FC236}">
              <a16:creationId xmlns:a16="http://schemas.microsoft.com/office/drawing/2014/main" id="{0F4E89E6-BF24-4AED-AF20-76CF0AEE7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95" name="Picture 5394" descr="http://www.esourcecanada.com/images/spacer.gif">
          <a:extLst>
            <a:ext uri="{FF2B5EF4-FFF2-40B4-BE49-F238E27FC236}">
              <a16:creationId xmlns:a16="http://schemas.microsoft.com/office/drawing/2014/main" id="{B82B03B1-16B4-4A7D-8BF8-1F1AF34EE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96" name="Picture 5395" descr="http://www.esourcecanada.com/images/spacer.gif">
          <a:extLst>
            <a:ext uri="{FF2B5EF4-FFF2-40B4-BE49-F238E27FC236}">
              <a16:creationId xmlns:a16="http://schemas.microsoft.com/office/drawing/2014/main" id="{28705C18-7709-4015-B30B-ECB83E1B0E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97" name="Picture 5396" descr="http://www.esourcecanada.com/images/spacer.gif">
          <a:extLst>
            <a:ext uri="{FF2B5EF4-FFF2-40B4-BE49-F238E27FC236}">
              <a16:creationId xmlns:a16="http://schemas.microsoft.com/office/drawing/2014/main" id="{64AFA6E4-0C5A-45FB-BF94-5DCA1E3983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98" name="Picture 5397" descr="http://www.esourcecanada.com/images/spacer.gif">
          <a:extLst>
            <a:ext uri="{FF2B5EF4-FFF2-40B4-BE49-F238E27FC236}">
              <a16:creationId xmlns:a16="http://schemas.microsoft.com/office/drawing/2014/main" id="{A6715305-DA9E-4DA5-ABDA-8110F9FF0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99" name="Picture 5398" descr="http://www.esourcecanada.com/images/spacer.gif">
          <a:extLst>
            <a:ext uri="{FF2B5EF4-FFF2-40B4-BE49-F238E27FC236}">
              <a16:creationId xmlns:a16="http://schemas.microsoft.com/office/drawing/2014/main" id="{23249674-3A0B-4732-BE65-A4DCCCF7D4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0" name="Picture 5399" descr="http://www.esourcecanada.com/images/spacer.gif">
          <a:extLst>
            <a:ext uri="{FF2B5EF4-FFF2-40B4-BE49-F238E27FC236}">
              <a16:creationId xmlns:a16="http://schemas.microsoft.com/office/drawing/2014/main" id="{B655AAB1-0338-4BB3-A235-992B6C8E0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1" name="Picture 5400" descr="http://www.esourcecanada.com/images/spacer.gif">
          <a:extLst>
            <a:ext uri="{FF2B5EF4-FFF2-40B4-BE49-F238E27FC236}">
              <a16:creationId xmlns:a16="http://schemas.microsoft.com/office/drawing/2014/main" id="{DC9005B3-9A98-4305-B139-57B41D063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2" name="Picture 5401" descr="http://www.esourcecanada.com/images/spacer.gif">
          <a:extLst>
            <a:ext uri="{FF2B5EF4-FFF2-40B4-BE49-F238E27FC236}">
              <a16:creationId xmlns:a16="http://schemas.microsoft.com/office/drawing/2014/main" id="{CF70B004-6CC6-4B7A-9078-B2AD8E30CC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3" name="Picture 5402" descr="http://www.esourcecanada.com/images/spacer.gif">
          <a:extLst>
            <a:ext uri="{FF2B5EF4-FFF2-40B4-BE49-F238E27FC236}">
              <a16:creationId xmlns:a16="http://schemas.microsoft.com/office/drawing/2014/main" id="{11D209F7-C5CE-4953-8D3E-DE5D3FA6BA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4" name="Picture 5403" descr="http://www.esourcecanada.com/images/spacer.gif">
          <a:extLst>
            <a:ext uri="{FF2B5EF4-FFF2-40B4-BE49-F238E27FC236}">
              <a16:creationId xmlns:a16="http://schemas.microsoft.com/office/drawing/2014/main" id="{4FAE5D01-5CEF-417D-8580-D5E0AF9B7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5" name="Picture 5404" descr="http://www.esourcecanada.com/images/spacer.gif">
          <a:extLst>
            <a:ext uri="{FF2B5EF4-FFF2-40B4-BE49-F238E27FC236}">
              <a16:creationId xmlns:a16="http://schemas.microsoft.com/office/drawing/2014/main" id="{F1B2366A-C9CA-4070-BFDD-A46FD27E4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6" name="Picture 5405" descr="http://www.esourcecanada.com/images/spacer.gif">
          <a:extLst>
            <a:ext uri="{FF2B5EF4-FFF2-40B4-BE49-F238E27FC236}">
              <a16:creationId xmlns:a16="http://schemas.microsoft.com/office/drawing/2014/main" id="{C71DD116-38D6-40E1-A220-9688C339CB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7" name="Picture 5406" descr="http://www.esourcecanada.com/images/spacer.gif">
          <a:extLst>
            <a:ext uri="{FF2B5EF4-FFF2-40B4-BE49-F238E27FC236}">
              <a16:creationId xmlns:a16="http://schemas.microsoft.com/office/drawing/2014/main" id="{5699E90F-139A-44F4-9A3C-DFD6798DC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8" name="Picture 5407" descr="http://www.esourcecanada.com/images/spacer.gif">
          <a:extLst>
            <a:ext uri="{FF2B5EF4-FFF2-40B4-BE49-F238E27FC236}">
              <a16:creationId xmlns:a16="http://schemas.microsoft.com/office/drawing/2014/main" id="{7C4E27B0-46C2-4B44-AD25-841CB061E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9" name="Picture 5408" descr="http://www.esourcecanada.com/images/spacer.gif">
          <a:extLst>
            <a:ext uri="{FF2B5EF4-FFF2-40B4-BE49-F238E27FC236}">
              <a16:creationId xmlns:a16="http://schemas.microsoft.com/office/drawing/2014/main" id="{BCF4535B-697C-4C05-B4FF-3B33090722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0" name="Picture 5409" descr="http://www.esourcecanada.com/images/spacer.gif">
          <a:extLst>
            <a:ext uri="{FF2B5EF4-FFF2-40B4-BE49-F238E27FC236}">
              <a16:creationId xmlns:a16="http://schemas.microsoft.com/office/drawing/2014/main" id="{4201884A-7278-49E0-91DA-F891833684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1" name="Picture 5410" descr="http://www.esourcecanada.com/images/spacer.gif">
          <a:extLst>
            <a:ext uri="{FF2B5EF4-FFF2-40B4-BE49-F238E27FC236}">
              <a16:creationId xmlns:a16="http://schemas.microsoft.com/office/drawing/2014/main" id="{1E0F7642-9AA2-468A-B9F6-D8C8903F1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2" name="Picture 5411" descr="http://www.esourcecanada.com/images/spacer.gif">
          <a:extLst>
            <a:ext uri="{FF2B5EF4-FFF2-40B4-BE49-F238E27FC236}">
              <a16:creationId xmlns:a16="http://schemas.microsoft.com/office/drawing/2014/main" id="{6196CA6E-0C6C-4B90-BCA2-98FC199D2D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3" name="Picture 5412" descr="http://www.esourcecanada.com/images/spacer.gif">
          <a:extLst>
            <a:ext uri="{FF2B5EF4-FFF2-40B4-BE49-F238E27FC236}">
              <a16:creationId xmlns:a16="http://schemas.microsoft.com/office/drawing/2014/main" id="{D1025D39-7F09-4AA4-92FB-51DFACC48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4" name="Picture 5413" descr="http://www.esourcecanada.com/images/spacer.gif">
          <a:extLst>
            <a:ext uri="{FF2B5EF4-FFF2-40B4-BE49-F238E27FC236}">
              <a16:creationId xmlns:a16="http://schemas.microsoft.com/office/drawing/2014/main" id="{1D317300-A2B6-4C06-BA80-7DA1E1AFD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5" name="Picture 5414" descr="http://www.esourcecanada.com/images/spacer.gif">
          <a:extLst>
            <a:ext uri="{FF2B5EF4-FFF2-40B4-BE49-F238E27FC236}">
              <a16:creationId xmlns:a16="http://schemas.microsoft.com/office/drawing/2014/main" id="{29690C16-1F08-44C6-B2E1-20E436EF9E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6" name="Picture 5415" descr="http://www.esourcecanada.com/images/spacer.gif">
          <a:extLst>
            <a:ext uri="{FF2B5EF4-FFF2-40B4-BE49-F238E27FC236}">
              <a16:creationId xmlns:a16="http://schemas.microsoft.com/office/drawing/2014/main" id="{01ADFF37-4512-484D-85AE-D52E84D2DD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7" name="Picture 5416" descr="http://www.esourcecanada.com/images/spacer.gif">
          <a:extLst>
            <a:ext uri="{FF2B5EF4-FFF2-40B4-BE49-F238E27FC236}">
              <a16:creationId xmlns:a16="http://schemas.microsoft.com/office/drawing/2014/main" id="{C3DAE394-1703-47E2-B0AF-B92CFB4844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8" name="Picture 5417" descr="http://www.esourcecanada.com/images/spacer.gif">
          <a:extLst>
            <a:ext uri="{FF2B5EF4-FFF2-40B4-BE49-F238E27FC236}">
              <a16:creationId xmlns:a16="http://schemas.microsoft.com/office/drawing/2014/main" id="{E773753E-30EF-4352-B170-20FB502F35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9" name="Picture 5418" descr="http://www.esourcecanada.com/images/spacer.gif">
          <a:extLst>
            <a:ext uri="{FF2B5EF4-FFF2-40B4-BE49-F238E27FC236}">
              <a16:creationId xmlns:a16="http://schemas.microsoft.com/office/drawing/2014/main" id="{8E136367-D80B-4F0B-BDCC-A9B5DA952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0" name="Picture 5419" descr="http://www.esourcecanada.com/images/spacer.gif">
          <a:extLst>
            <a:ext uri="{FF2B5EF4-FFF2-40B4-BE49-F238E27FC236}">
              <a16:creationId xmlns:a16="http://schemas.microsoft.com/office/drawing/2014/main" id="{AC523983-57C9-437C-8849-FF7BAF4D7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1" name="Picture 5420" descr="http://www.esourcecanada.com/images/spacer.gif">
          <a:extLst>
            <a:ext uri="{FF2B5EF4-FFF2-40B4-BE49-F238E27FC236}">
              <a16:creationId xmlns:a16="http://schemas.microsoft.com/office/drawing/2014/main" id="{472A59B5-8545-41BD-B643-BB18C32411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2" name="Picture 5421" descr="http://www.esourcecanada.com/images/spacer.gif">
          <a:extLst>
            <a:ext uri="{FF2B5EF4-FFF2-40B4-BE49-F238E27FC236}">
              <a16:creationId xmlns:a16="http://schemas.microsoft.com/office/drawing/2014/main" id="{1AF0D04D-44D0-4CFA-A541-8C63D9E23A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3" name="Picture 5422" descr="http://www.esourcecanada.com/images/spacer.gif">
          <a:extLst>
            <a:ext uri="{FF2B5EF4-FFF2-40B4-BE49-F238E27FC236}">
              <a16:creationId xmlns:a16="http://schemas.microsoft.com/office/drawing/2014/main" id="{B15181E4-A9C5-423A-9400-E4A713B4A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4" name="Picture 5423" descr="http://www.esourcecanada.com/images/spacer.gif">
          <a:extLst>
            <a:ext uri="{FF2B5EF4-FFF2-40B4-BE49-F238E27FC236}">
              <a16:creationId xmlns:a16="http://schemas.microsoft.com/office/drawing/2014/main" id="{45A4D05D-347E-44D9-BB8E-E8FBEBC325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5" name="Picture 5424" descr="http://www.esourcecanada.com/images/spacer.gif">
          <a:extLst>
            <a:ext uri="{FF2B5EF4-FFF2-40B4-BE49-F238E27FC236}">
              <a16:creationId xmlns:a16="http://schemas.microsoft.com/office/drawing/2014/main" id="{11687EC8-189C-47C3-8947-4560993AE0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6" name="Picture 5425" descr="http://www.esourcecanada.com/images/spacer.gif">
          <a:extLst>
            <a:ext uri="{FF2B5EF4-FFF2-40B4-BE49-F238E27FC236}">
              <a16:creationId xmlns:a16="http://schemas.microsoft.com/office/drawing/2014/main" id="{A4D0E992-47D7-4987-B208-414C10799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7" name="Picture 5426" descr="http://www.esourcecanada.com/images/spacer.gif">
          <a:extLst>
            <a:ext uri="{FF2B5EF4-FFF2-40B4-BE49-F238E27FC236}">
              <a16:creationId xmlns:a16="http://schemas.microsoft.com/office/drawing/2014/main" id="{3BC014C5-9925-4D96-BB01-A378643DD6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8" name="Picture 5427" descr="http://www.esourcecanada.com/images/spacer.gif">
          <a:extLst>
            <a:ext uri="{FF2B5EF4-FFF2-40B4-BE49-F238E27FC236}">
              <a16:creationId xmlns:a16="http://schemas.microsoft.com/office/drawing/2014/main" id="{F727FFBC-33CF-4BCD-A2FB-97D264DF2A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9" name="Picture 5428" descr="http://www.esourcecanada.com/images/spacer.gif">
          <a:extLst>
            <a:ext uri="{FF2B5EF4-FFF2-40B4-BE49-F238E27FC236}">
              <a16:creationId xmlns:a16="http://schemas.microsoft.com/office/drawing/2014/main" id="{319E0E93-A9AF-4587-BCF1-82387A4E77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30" name="Picture 5429" descr="http://www.esourcecanada.com/images/spacer.gif">
          <a:extLst>
            <a:ext uri="{FF2B5EF4-FFF2-40B4-BE49-F238E27FC236}">
              <a16:creationId xmlns:a16="http://schemas.microsoft.com/office/drawing/2014/main" id="{BA99BF2D-395B-4CA7-84DB-C692DD583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31" name="Picture 5430" descr="http://www.esourcecanada.com/images/spacer.gif">
          <a:extLst>
            <a:ext uri="{FF2B5EF4-FFF2-40B4-BE49-F238E27FC236}">
              <a16:creationId xmlns:a16="http://schemas.microsoft.com/office/drawing/2014/main" id="{B06A6E73-3199-4577-904C-A42E9CF365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32" name="Picture 5431" descr="http://www.esourcecanada.com/images/spacer.gif">
          <a:extLst>
            <a:ext uri="{FF2B5EF4-FFF2-40B4-BE49-F238E27FC236}">
              <a16:creationId xmlns:a16="http://schemas.microsoft.com/office/drawing/2014/main" id="{1C2E0FA6-9B8D-42FA-968C-CBB1FF82D5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33" name="Picture 5432" descr="http://www.esourcecanada.com/images/spacer.gif">
          <a:extLst>
            <a:ext uri="{FF2B5EF4-FFF2-40B4-BE49-F238E27FC236}">
              <a16:creationId xmlns:a16="http://schemas.microsoft.com/office/drawing/2014/main" id="{0C9F80C7-EC43-49F5-8A7F-631410DE5E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34" name="Picture 5433" descr="http://www.esourcecanada.com/images/spacer.gif">
          <a:extLst>
            <a:ext uri="{FF2B5EF4-FFF2-40B4-BE49-F238E27FC236}">
              <a16:creationId xmlns:a16="http://schemas.microsoft.com/office/drawing/2014/main" id="{35840047-5B53-4358-90C8-8CFE380AE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5435" name="Picture 5434" descr="http://www.esourcecanada.com/images/spacer.gif">
          <a:extLst>
            <a:ext uri="{FF2B5EF4-FFF2-40B4-BE49-F238E27FC236}">
              <a16:creationId xmlns:a16="http://schemas.microsoft.com/office/drawing/2014/main" id="{42774A94-B8D6-4A08-9170-FE4B7616A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5436" name="Picture 5435" descr="http://www.esourcecanada.com/images/spacer.gif">
          <a:extLst>
            <a:ext uri="{FF2B5EF4-FFF2-40B4-BE49-F238E27FC236}">
              <a16:creationId xmlns:a16="http://schemas.microsoft.com/office/drawing/2014/main" id="{115614EB-BC30-4915-ABF2-3B6DA5B44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5437" name="Picture 5436" descr="http://www.esourcecanada.com/images/spacer.gif">
          <a:extLst>
            <a:ext uri="{FF2B5EF4-FFF2-40B4-BE49-F238E27FC236}">
              <a16:creationId xmlns:a16="http://schemas.microsoft.com/office/drawing/2014/main" id="{AC7CBF61-5279-4643-935B-7D6FC47B4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5438" name="Picture 5437" descr="http://www.esourcecanada.com/images/spacer.gif">
          <a:extLst>
            <a:ext uri="{FF2B5EF4-FFF2-40B4-BE49-F238E27FC236}">
              <a16:creationId xmlns:a16="http://schemas.microsoft.com/office/drawing/2014/main" id="{842B0D98-D73E-4EF8-B06C-052E83F89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5439" name="Picture 5438" descr="http://www.esourcecanada.com/images/spacer.gif">
          <a:extLst>
            <a:ext uri="{FF2B5EF4-FFF2-40B4-BE49-F238E27FC236}">
              <a16:creationId xmlns:a16="http://schemas.microsoft.com/office/drawing/2014/main" id="{E009EEC3-FB69-4E51-84CD-02F021B3E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5440" name="Picture 5439" descr="http://www.esourcecanada.com/images/spacer.gif">
          <a:extLst>
            <a:ext uri="{FF2B5EF4-FFF2-40B4-BE49-F238E27FC236}">
              <a16:creationId xmlns:a16="http://schemas.microsoft.com/office/drawing/2014/main" id="{3670DAF5-AFBC-4119-A58E-92897032DC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5441" name="Picture 5440" descr="http://www.esourcecanada.com/images/spacer.gif">
          <a:extLst>
            <a:ext uri="{FF2B5EF4-FFF2-40B4-BE49-F238E27FC236}">
              <a16:creationId xmlns:a16="http://schemas.microsoft.com/office/drawing/2014/main" id="{6562EDCD-5336-4B47-8759-DDDA0B7BB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5442" name="Picture 5441" descr="http://www.esourcecanada.com/images/spacer.gif">
          <a:extLst>
            <a:ext uri="{FF2B5EF4-FFF2-40B4-BE49-F238E27FC236}">
              <a16:creationId xmlns:a16="http://schemas.microsoft.com/office/drawing/2014/main" id="{A8111DF1-99D9-41C7-8695-AF15C1CC64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5443" name="Picture 5442" descr="http://www.esourcecanada.com/images/spacer.gif">
          <a:extLst>
            <a:ext uri="{FF2B5EF4-FFF2-40B4-BE49-F238E27FC236}">
              <a16:creationId xmlns:a16="http://schemas.microsoft.com/office/drawing/2014/main" id="{5C8141DA-A46A-44F4-985A-346957A297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5444" name="Picture 5443" descr="http://www.esourcecanada.com/images/spacer.gif">
          <a:extLst>
            <a:ext uri="{FF2B5EF4-FFF2-40B4-BE49-F238E27FC236}">
              <a16:creationId xmlns:a16="http://schemas.microsoft.com/office/drawing/2014/main" id="{88EC03E1-83AE-4654-B331-C05EE8A393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5445" name="Picture 5444" descr="http://www.esourcecanada.com/images/spacer.gif">
          <a:extLst>
            <a:ext uri="{FF2B5EF4-FFF2-40B4-BE49-F238E27FC236}">
              <a16:creationId xmlns:a16="http://schemas.microsoft.com/office/drawing/2014/main" id="{3354F4CB-5973-4C05-A39A-3BC017E9E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46" name="Picture 5445" descr="http://www.esourcecanada.com/images/spacer.gif">
          <a:extLst>
            <a:ext uri="{FF2B5EF4-FFF2-40B4-BE49-F238E27FC236}">
              <a16:creationId xmlns:a16="http://schemas.microsoft.com/office/drawing/2014/main" id="{93545A85-2DE9-4BF0-9734-799BF1EC21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5447" name="Picture 5446" descr="http://www.esourcecanada.com/images/spacer.gif">
          <a:extLst>
            <a:ext uri="{FF2B5EF4-FFF2-40B4-BE49-F238E27FC236}">
              <a16:creationId xmlns:a16="http://schemas.microsoft.com/office/drawing/2014/main" id="{5A8505F8-0919-424C-88A8-0E1C644088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48" name="Picture 5447" descr="http://www.esourcecanada.com/images/spacer.gif">
          <a:extLst>
            <a:ext uri="{FF2B5EF4-FFF2-40B4-BE49-F238E27FC236}">
              <a16:creationId xmlns:a16="http://schemas.microsoft.com/office/drawing/2014/main" id="{54D8CFE1-2720-4620-B6A2-590FA66635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49" name="Picture 5448" descr="http://www.esourcecanada.com/images/spacer.gif">
          <a:extLst>
            <a:ext uri="{FF2B5EF4-FFF2-40B4-BE49-F238E27FC236}">
              <a16:creationId xmlns:a16="http://schemas.microsoft.com/office/drawing/2014/main" id="{9B077270-995A-493F-B7FF-54B671D04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0" name="Picture 5449" descr="http://www.esourcecanada.com/images/spacer.gif">
          <a:extLst>
            <a:ext uri="{FF2B5EF4-FFF2-40B4-BE49-F238E27FC236}">
              <a16:creationId xmlns:a16="http://schemas.microsoft.com/office/drawing/2014/main" id="{41D9C7F0-0AB5-4899-BCD0-4DCF58C9A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1" name="Picture 5450" descr="http://www.esourcecanada.com/images/spacer.gif">
          <a:extLst>
            <a:ext uri="{FF2B5EF4-FFF2-40B4-BE49-F238E27FC236}">
              <a16:creationId xmlns:a16="http://schemas.microsoft.com/office/drawing/2014/main" id="{8F0F453A-1988-4217-98DE-85C362509E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2" name="Picture 5451" descr="http://www.esourcecanada.com/images/spacer.gif">
          <a:extLst>
            <a:ext uri="{FF2B5EF4-FFF2-40B4-BE49-F238E27FC236}">
              <a16:creationId xmlns:a16="http://schemas.microsoft.com/office/drawing/2014/main" id="{87508469-2B87-463F-8B5E-E1F70E79A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3" name="Picture 5452" descr="http://www.esourcecanada.com/images/spacer.gif">
          <a:extLst>
            <a:ext uri="{FF2B5EF4-FFF2-40B4-BE49-F238E27FC236}">
              <a16:creationId xmlns:a16="http://schemas.microsoft.com/office/drawing/2014/main" id="{7173B1BE-F808-47D8-8050-65E2426C9B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4" name="Picture 5453" descr="http://www.esourcecanada.com/images/spacer.gif">
          <a:extLst>
            <a:ext uri="{FF2B5EF4-FFF2-40B4-BE49-F238E27FC236}">
              <a16:creationId xmlns:a16="http://schemas.microsoft.com/office/drawing/2014/main" id="{F32B3A3F-34EE-444B-9E0B-3F05B68FA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5" name="Picture 5454" descr="http://www.esourcecanada.com/images/spacer.gif">
          <a:extLst>
            <a:ext uri="{FF2B5EF4-FFF2-40B4-BE49-F238E27FC236}">
              <a16:creationId xmlns:a16="http://schemas.microsoft.com/office/drawing/2014/main" id="{1078E1AE-0790-4915-8026-98A3AD615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6" name="Picture 5455" descr="http://www.esourcecanada.com/images/spacer.gif">
          <a:extLst>
            <a:ext uri="{FF2B5EF4-FFF2-40B4-BE49-F238E27FC236}">
              <a16:creationId xmlns:a16="http://schemas.microsoft.com/office/drawing/2014/main" id="{3BFA0AE3-5B6F-48F5-96B9-76281AB85F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7" name="Picture 5456" descr="http://www.esourcecanada.com/images/spacer.gif">
          <a:extLst>
            <a:ext uri="{FF2B5EF4-FFF2-40B4-BE49-F238E27FC236}">
              <a16:creationId xmlns:a16="http://schemas.microsoft.com/office/drawing/2014/main" id="{40DDDCF9-E2BC-4C3F-BF78-568D695E7D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8" name="Picture 5457" descr="http://www.esourcecanada.com/images/spacer.gif">
          <a:extLst>
            <a:ext uri="{FF2B5EF4-FFF2-40B4-BE49-F238E27FC236}">
              <a16:creationId xmlns:a16="http://schemas.microsoft.com/office/drawing/2014/main" id="{12D6B63B-5FF6-4FB0-88BF-7C56D10BAA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9" name="Picture 5458" descr="http://www.esourcecanada.com/images/spacer.gif">
          <a:extLst>
            <a:ext uri="{FF2B5EF4-FFF2-40B4-BE49-F238E27FC236}">
              <a16:creationId xmlns:a16="http://schemas.microsoft.com/office/drawing/2014/main" id="{EF2001BA-7BAD-48CD-8281-438187DB43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0" name="Picture 5459" descr="http://www.esourcecanada.com/images/spacer.gif">
          <a:extLst>
            <a:ext uri="{FF2B5EF4-FFF2-40B4-BE49-F238E27FC236}">
              <a16:creationId xmlns:a16="http://schemas.microsoft.com/office/drawing/2014/main" id="{393BC1B7-21FD-4560-8C2A-C48691C671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1" name="Picture 5460" descr="http://www.esourcecanada.com/images/spacer.gif">
          <a:extLst>
            <a:ext uri="{FF2B5EF4-FFF2-40B4-BE49-F238E27FC236}">
              <a16:creationId xmlns:a16="http://schemas.microsoft.com/office/drawing/2014/main" id="{C9A0AE78-0840-479B-BF74-CA6FDD9DF1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2" name="Picture 5461" descr="http://www.esourcecanada.com/images/spacer.gif">
          <a:extLst>
            <a:ext uri="{FF2B5EF4-FFF2-40B4-BE49-F238E27FC236}">
              <a16:creationId xmlns:a16="http://schemas.microsoft.com/office/drawing/2014/main" id="{3042E80F-D485-45A6-8A1A-1899177241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3" name="Picture 5462" descr="http://www.esourcecanada.com/images/spacer.gif">
          <a:extLst>
            <a:ext uri="{FF2B5EF4-FFF2-40B4-BE49-F238E27FC236}">
              <a16:creationId xmlns:a16="http://schemas.microsoft.com/office/drawing/2014/main" id="{FC9E3818-82C9-423C-ACB4-40F5932932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4" name="Picture 5463" descr="http://www.esourcecanada.com/images/spacer.gif">
          <a:extLst>
            <a:ext uri="{FF2B5EF4-FFF2-40B4-BE49-F238E27FC236}">
              <a16:creationId xmlns:a16="http://schemas.microsoft.com/office/drawing/2014/main" id="{E4664ACF-5741-4C0E-8A40-EB6BCE71A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5" name="Picture 5464" descr="http://www.esourcecanada.com/images/spacer.gif">
          <a:extLst>
            <a:ext uri="{FF2B5EF4-FFF2-40B4-BE49-F238E27FC236}">
              <a16:creationId xmlns:a16="http://schemas.microsoft.com/office/drawing/2014/main" id="{0B1CABB5-40DF-43BD-AA70-6E16E70BF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6" name="Picture 5465" descr="http://www.esourcecanada.com/images/spacer.gif">
          <a:extLst>
            <a:ext uri="{FF2B5EF4-FFF2-40B4-BE49-F238E27FC236}">
              <a16:creationId xmlns:a16="http://schemas.microsoft.com/office/drawing/2014/main" id="{75FF274D-4A5C-48BA-95F9-23864185C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7" name="Picture 5466" descr="http://www.esourcecanada.com/images/spacer.gif">
          <a:extLst>
            <a:ext uri="{FF2B5EF4-FFF2-40B4-BE49-F238E27FC236}">
              <a16:creationId xmlns:a16="http://schemas.microsoft.com/office/drawing/2014/main" id="{5A394EAF-9FF5-40C4-A646-A6C641EFC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8" name="Picture 5467" descr="http://www.esourcecanada.com/images/spacer.gif">
          <a:extLst>
            <a:ext uri="{FF2B5EF4-FFF2-40B4-BE49-F238E27FC236}">
              <a16:creationId xmlns:a16="http://schemas.microsoft.com/office/drawing/2014/main" id="{64B74C16-4DA7-4F31-8B6B-5BC8B777EF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9" name="Picture 5468" descr="http://www.esourcecanada.com/images/spacer.gif">
          <a:extLst>
            <a:ext uri="{FF2B5EF4-FFF2-40B4-BE49-F238E27FC236}">
              <a16:creationId xmlns:a16="http://schemas.microsoft.com/office/drawing/2014/main" id="{FCFAD4C2-C2BB-44B3-AAD4-EC11CD415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0" name="Picture 5469" descr="http://www.esourcecanada.com/images/spacer.gif">
          <a:extLst>
            <a:ext uri="{FF2B5EF4-FFF2-40B4-BE49-F238E27FC236}">
              <a16:creationId xmlns:a16="http://schemas.microsoft.com/office/drawing/2014/main" id="{6474EC2A-BD47-4FE0-9106-0D4DB4CF4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1" name="Picture 5470" descr="http://www.esourcecanada.com/images/spacer.gif">
          <a:extLst>
            <a:ext uri="{FF2B5EF4-FFF2-40B4-BE49-F238E27FC236}">
              <a16:creationId xmlns:a16="http://schemas.microsoft.com/office/drawing/2014/main" id="{A67B3AB3-9B42-4945-9863-4C4EB1066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2" name="Picture 5471" descr="http://www.esourcecanada.com/images/spacer.gif">
          <a:extLst>
            <a:ext uri="{FF2B5EF4-FFF2-40B4-BE49-F238E27FC236}">
              <a16:creationId xmlns:a16="http://schemas.microsoft.com/office/drawing/2014/main" id="{7DA6459B-8B0E-40BD-8C29-506164E8D8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3" name="Picture 5472" descr="http://www.esourcecanada.com/images/spacer.gif">
          <a:extLst>
            <a:ext uri="{FF2B5EF4-FFF2-40B4-BE49-F238E27FC236}">
              <a16:creationId xmlns:a16="http://schemas.microsoft.com/office/drawing/2014/main" id="{D820831A-8F77-4A8F-B18C-1E2B7910F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4" name="Picture 5473" descr="http://www.esourcecanada.com/images/spacer.gif">
          <a:extLst>
            <a:ext uri="{FF2B5EF4-FFF2-40B4-BE49-F238E27FC236}">
              <a16:creationId xmlns:a16="http://schemas.microsoft.com/office/drawing/2014/main" id="{E99DD4F1-C040-4C3B-98D3-C55881BC5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5" name="Picture 5474" descr="http://www.esourcecanada.com/images/spacer.gif">
          <a:extLst>
            <a:ext uri="{FF2B5EF4-FFF2-40B4-BE49-F238E27FC236}">
              <a16:creationId xmlns:a16="http://schemas.microsoft.com/office/drawing/2014/main" id="{B5F11B1D-2DC0-4816-A14E-3417237E1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6" name="Picture 5475" descr="http://www.esourcecanada.com/images/spacer.gif">
          <a:extLst>
            <a:ext uri="{FF2B5EF4-FFF2-40B4-BE49-F238E27FC236}">
              <a16:creationId xmlns:a16="http://schemas.microsoft.com/office/drawing/2014/main" id="{CCE003B9-00CD-43F2-A1EA-067F597AC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7" name="Picture 5476" descr="http://www.esourcecanada.com/images/spacer.gif">
          <a:extLst>
            <a:ext uri="{FF2B5EF4-FFF2-40B4-BE49-F238E27FC236}">
              <a16:creationId xmlns:a16="http://schemas.microsoft.com/office/drawing/2014/main" id="{8E3A3A36-AB50-498C-9EE3-2882F09AD0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8" name="Picture 5477" descr="http://www.esourcecanada.com/images/spacer.gif">
          <a:extLst>
            <a:ext uri="{FF2B5EF4-FFF2-40B4-BE49-F238E27FC236}">
              <a16:creationId xmlns:a16="http://schemas.microsoft.com/office/drawing/2014/main" id="{74EF41D6-D738-43FF-9B6C-FDB5F4D02E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9" name="Picture 5478" descr="http://www.esourcecanada.com/images/spacer.gif">
          <a:extLst>
            <a:ext uri="{FF2B5EF4-FFF2-40B4-BE49-F238E27FC236}">
              <a16:creationId xmlns:a16="http://schemas.microsoft.com/office/drawing/2014/main" id="{A19AAE08-3E16-48A9-B49A-C3DDB09D0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0" name="Picture 5479" descr="http://www.esourcecanada.com/images/spacer.gif">
          <a:extLst>
            <a:ext uri="{FF2B5EF4-FFF2-40B4-BE49-F238E27FC236}">
              <a16:creationId xmlns:a16="http://schemas.microsoft.com/office/drawing/2014/main" id="{7BCFE0DF-7A58-4B8D-82E0-4FDE37CDFF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1" name="Picture 5480" descr="http://www.esourcecanada.com/images/spacer.gif">
          <a:extLst>
            <a:ext uri="{FF2B5EF4-FFF2-40B4-BE49-F238E27FC236}">
              <a16:creationId xmlns:a16="http://schemas.microsoft.com/office/drawing/2014/main" id="{7C2FB6CC-99AC-41D7-A9CC-C558DBD86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2" name="Picture 5481" descr="http://www.esourcecanada.com/images/spacer.gif">
          <a:extLst>
            <a:ext uri="{FF2B5EF4-FFF2-40B4-BE49-F238E27FC236}">
              <a16:creationId xmlns:a16="http://schemas.microsoft.com/office/drawing/2014/main" id="{874A5E76-D984-432A-A1AF-32A354B33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3" name="Picture 5482" descr="http://www.esourcecanada.com/images/spacer.gif">
          <a:extLst>
            <a:ext uri="{FF2B5EF4-FFF2-40B4-BE49-F238E27FC236}">
              <a16:creationId xmlns:a16="http://schemas.microsoft.com/office/drawing/2014/main" id="{C272371D-73E8-4E1F-8B88-44352B57BD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4" name="Picture 5483" descr="http://www.esourcecanada.com/images/spacer.gif">
          <a:extLst>
            <a:ext uri="{FF2B5EF4-FFF2-40B4-BE49-F238E27FC236}">
              <a16:creationId xmlns:a16="http://schemas.microsoft.com/office/drawing/2014/main" id="{04206594-D52F-40EB-B0E3-557E0DC54B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5" name="Picture 5484" descr="http://www.esourcecanada.com/images/spacer.gif">
          <a:extLst>
            <a:ext uri="{FF2B5EF4-FFF2-40B4-BE49-F238E27FC236}">
              <a16:creationId xmlns:a16="http://schemas.microsoft.com/office/drawing/2014/main" id="{2D7772A6-3148-4B27-8DE3-CAC29ED2F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6" name="Picture 5485" descr="http://www.esourcecanada.com/images/spacer.gif">
          <a:extLst>
            <a:ext uri="{FF2B5EF4-FFF2-40B4-BE49-F238E27FC236}">
              <a16:creationId xmlns:a16="http://schemas.microsoft.com/office/drawing/2014/main" id="{5FE4C205-E45E-4310-9018-E1A979CE4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7" name="Picture 5486" descr="http://www.esourcecanada.com/images/spacer.gif">
          <a:extLst>
            <a:ext uri="{FF2B5EF4-FFF2-40B4-BE49-F238E27FC236}">
              <a16:creationId xmlns:a16="http://schemas.microsoft.com/office/drawing/2014/main" id="{285D81A2-52FA-48D9-91C0-354A17E04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8" name="Picture 5487" descr="http://www.esourcecanada.com/images/spacer.gif">
          <a:extLst>
            <a:ext uri="{FF2B5EF4-FFF2-40B4-BE49-F238E27FC236}">
              <a16:creationId xmlns:a16="http://schemas.microsoft.com/office/drawing/2014/main" id="{46C1B8A1-F07B-473D-8A42-42366BD7E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5489" name="Picture 5488" descr="http://www.esourcecanada.com/images/spacer.gif">
          <a:extLst>
            <a:ext uri="{FF2B5EF4-FFF2-40B4-BE49-F238E27FC236}">
              <a16:creationId xmlns:a16="http://schemas.microsoft.com/office/drawing/2014/main" id="{CB3367A2-5E5C-414B-96D6-F27CFF2B59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5490" name="Picture 5489" descr="http://www.esourcecanada.com/images/spacer.gif">
          <a:extLst>
            <a:ext uri="{FF2B5EF4-FFF2-40B4-BE49-F238E27FC236}">
              <a16:creationId xmlns:a16="http://schemas.microsoft.com/office/drawing/2014/main" id="{DCE27F54-546D-4C01-9324-25A0D699E7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5491" name="Picture 5490" descr="http://www.esourcecanada.com/images/spacer.gif">
          <a:extLst>
            <a:ext uri="{FF2B5EF4-FFF2-40B4-BE49-F238E27FC236}">
              <a16:creationId xmlns:a16="http://schemas.microsoft.com/office/drawing/2014/main" id="{EA4AFAB4-F9AF-42E5-8CA9-469ECB54F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5492" name="Picture 5491" descr="http://www.esourcecanada.com/images/spacer.gif">
          <a:extLst>
            <a:ext uri="{FF2B5EF4-FFF2-40B4-BE49-F238E27FC236}">
              <a16:creationId xmlns:a16="http://schemas.microsoft.com/office/drawing/2014/main" id="{7779D79C-E374-4F24-974F-D00A7FD241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5493" name="Picture 5492" descr="http://www.esourcecanada.com/images/spacer.gif">
          <a:extLst>
            <a:ext uri="{FF2B5EF4-FFF2-40B4-BE49-F238E27FC236}">
              <a16:creationId xmlns:a16="http://schemas.microsoft.com/office/drawing/2014/main" id="{3D88F822-959D-465E-A4AC-83C684DD9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5494" name="Picture 5493" descr="http://www.esourcecanada.com/images/spacer.gif">
          <a:extLst>
            <a:ext uri="{FF2B5EF4-FFF2-40B4-BE49-F238E27FC236}">
              <a16:creationId xmlns:a16="http://schemas.microsoft.com/office/drawing/2014/main" id="{F06B3988-7DBC-44C5-B419-76E999E58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5495" name="Picture 5494" descr="http://www.esourcecanada.com/images/spacer.gif">
          <a:extLst>
            <a:ext uri="{FF2B5EF4-FFF2-40B4-BE49-F238E27FC236}">
              <a16:creationId xmlns:a16="http://schemas.microsoft.com/office/drawing/2014/main" id="{B30C62D4-378C-4A0E-9849-60E8C49DE8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5496" name="Picture 5495" descr="http://www.esourcecanada.com/images/spacer.gif">
          <a:extLst>
            <a:ext uri="{FF2B5EF4-FFF2-40B4-BE49-F238E27FC236}">
              <a16:creationId xmlns:a16="http://schemas.microsoft.com/office/drawing/2014/main" id="{4A85F47D-8672-4B18-B78D-0F5DD0F1F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5497" name="Picture 5496" descr="http://www.esourcecanada.com/images/spacer.gif">
          <a:extLst>
            <a:ext uri="{FF2B5EF4-FFF2-40B4-BE49-F238E27FC236}">
              <a16:creationId xmlns:a16="http://schemas.microsoft.com/office/drawing/2014/main" id="{0DD6A168-8483-470D-9972-19362C365C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5498" name="Picture 5497" descr="http://www.esourcecanada.com/images/spacer.gif">
          <a:extLst>
            <a:ext uri="{FF2B5EF4-FFF2-40B4-BE49-F238E27FC236}">
              <a16:creationId xmlns:a16="http://schemas.microsoft.com/office/drawing/2014/main" id="{99913B29-C48E-45DF-999D-147FF88595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344</xdr:row>
      <xdr:rowOff>0</xdr:rowOff>
    </xdr:from>
    <xdr:ext cx="57150" cy="57150"/>
    <xdr:pic>
      <xdr:nvPicPr>
        <xdr:cNvPr id="5499" name="Picture 5498" descr="http://www.esourcecanada.com/images/spacer.gif">
          <a:extLst>
            <a:ext uri="{FF2B5EF4-FFF2-40B4-BE49-F238E27FC236}">
              <a16:creationId xmlns:a16="http://schemas.microsoft.com/office/drawing/2014/main" id="{271D1CC7-0C35-458A-A6F3-71701C177B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344</xdr:row>
      <xdr:rowOff>0</xdr:rowOff>
    </xdr:from>
    <xdr:ext cx="57150" cy="57150"/>
    <xdr:pic>
      <xdr:nvPicPr>
        <xdr:cNvPr id="5500" name="Picture 5499" descr="http://www.esourcecanada.com/images/spacer.gif">
          <a:extLst>
            <a:ext uri="{FF2B5EF4-FFF2-40B4-BE49-F238E27FC236}">
              <a16:creationId xmlns:a16="http://schemas.microsoft.com/office/drawing/2014/main" id="{F2A2981F-347B-4DD3-B24B-9A77117A4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1" name="Picture 5500" descr="http://www.esourcecanada.com/images/spacer.gif">
          <a:extLst>
            <a:ext uri="{FF2B5EF4-FFF2-40B4-BE49-F238E27FC236}">
              <a16:creationId xmlns:a16="http://schemas.microsoft.com/office/drawing/2014/main" id="{0F5E5F2A-E50A-4DE4-93EA-508DE7021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2" name="Picture 5501" descr="http://www.esourcecanada.com/images/spacer.gif">
          <a:extLst>
            <a:ext uri="{FF2B5EF4-FFF2-40B4-BE49-F238E27FC236}">
              <a16:creationId xmlns:a16="http://schemas.microsoft.com/office/drawing/2014/main" id="{35BB4384-260E-42E8-8598-186443A8D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3" name="Picture 5502" descr="http://www.esourcecanada.com/images/spacer.gif">
          <a:extLst>
            <a:ext uri="{FF2B5EF4-FFF2-40B4-BE49-F238E27FC236}">
              <a16:creationId xmlns:a16="http://schemas.microsoft.com/office/drawing/2014/main" id="{7798F47C-D179-42B1-A6F0-9D18C02EE1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4" name="Picture 5503" descr="http://www.esourcecanada.com/images/spacer.gif">
          <a:extLst>
            <a:ext uri="{FF2B5EF4-FFF2-40B4-BE49-F238E27FC236}">
              <a16:creationId xmlns:a16="http://schemas.microsoft.com/office/drawing/2014/main" id="{11CFFC40-D740-47BB-8E96-AC6B4037F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5" name="Picture 5504" descr="http://www.esourcecanada.com/images/spacer.gif">
          <a:extLst>
            <a:ext uri="{FF2B5EF4-FFF2-40B4-BE49-F238E27FC236}">
              <a16:creationId xmlns:a16="http://schemas.microsoft.com/office/drawing/2014/main" id="{7C0CAEB6-C0B0-470E-9D76-C2D212ED3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6" name="Picture 5505" descr="http://www.esourcecanada.com/images/spacer.gif">
          <a:extLst>
            <a:ext uri="{FF2B5EF4-FFF2-40B4-BE49-F238E27FC236}">
              <a16:creationId xmlns:a16="http://schemas.microsoft.com/office/drawing/2014/main" id="{BA31AD27-3A93-47F6-B7EB-C576435AE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7" name="Picture 5506" descr="http://www.esourcecanada.com/images/spacer.gif">
          <a:extLst>
            <a:ext uri="{FF2B5EF4-FFF2-40B4-BE49-F238E27FC236}">
              <a16:creationId xmlns:a16="http://schemas.microsoft.com/office/drawing/2014/main" id="{82F40E66-F431-4F2E-9284-0E9C601EF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8" name="Picture 5507" descr="http://www.esourcecanada.com/images/spacer.gif">
          <a:extLst>
            <a:ext uri="{FF2B5EF4-FFF2-40B4-BE49-F238E27FC236}">
              <a16:creationId xmlns:a16="http://schemas.microsoft.com/office/drawing/2014/main" id="{B833B0C8-0FEA-490F-94E2-D044B1727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9" name="Picture 5508" descr="http://www.esourcecanada.com/images/spacer.gif">
          <a:extLst>
            <a:ext uri="{FF2B5EF4-FFF2-40B4-BE49-F238E27FC236}">
              <a16:creationId xmlns:a16="http://schemas.microsoft.com/office/drawing/2014/main" id="{EF09233A-00D4-4DBB-9747-97C82161B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0" name="Picture 5509" descr="http://www.esourcecanada.com/images/spacer.gif">
          <a:extLst>
            <a:ext uri="{FF2B5EF4-FFF2-40B4-BE49-F238E27FC236}">
              <a16:creationId xmlns:a16="http://schemas.microsoft.com/office/drawing/2014/main" id="{34E5BC6D-D5AC-41AA-BF24-81DD398110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1" name="Picture 5510" descr="http://www.esourcecanada.com/images/spacer.gif">
          <a:extLst>
            <a:ext uri="{FF2B5EF4-FFF2-40B4-BE49-F238E27FC236}">
              <a16:creationId xmlns:a16="http://schemas.microsoft.com/office/drawing/2014/main" id="{CC9C949E-EA56-475D-A0B3-C94E2A5426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2" name="Picture 5511" descr="http://www.esourcecanada.com/images/spacer.gif">
          <a:extLst>
            <a:ext uri="{FF2B5EF4-FFF2-40B4-BE49-F238E27FC236}">
              <a16:creationId xmlns:a16="http://schemas.microsoft.com/office/drawing/2014/main" id="{77A42CA5-9585-40A2-A146-C9B036A19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3" name="Picture 5512" descr="http://www.esourcecanada.com/images/spacer.gif">
          <a:extLst>
            <a:ext uri="{FF2B5EF4-FFF2-40B4-BE49-F238E27FC236}">
              <a16:creationId xmlns:a16="http://schemas.microsoft.com/office/drawing/2014/main" id="{D70CD211-2F20-4892-AEA7-8A99CA8021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4" name="Picture 5513" descr="http://www.esourcecanada.com/images/spacer.gif">
          <a:extLst>
            <a:ext uri="{FF2B5EF4-FFF2-40B4-BE49-F238E27FC236}">
              <a16:creationId xmlns:a16="http://schemas.microsoft.com/office/drawing/2014/main" id="{43DB8B11-7009-41E1-9A66-384D7F598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5" name="Picture 5514" descr="http://www.esourcecanada.com/images/spacer.gif">
          <a:extLst>
            <a:ext uri="{FF2B5EF4-FFF2-40B4-BE49-F238E27FC236}">
              <a16:creationId xmlns:a16="http://schemas.microsoft.com/office/drawing/2014/main" id="{AB373601-C6BC-4FDC-A4A7-3667F79A5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6" name="Picture 5515" descr="http://www.esourcecanada.com/images/spacer.gif">
          <a:extLst>
            <a:ext uri="{FF2B5EF4-FFF2-40B4-BE49-F238E27FC236}">
              <a16:creationId xmlns:a16="http://schemas.microsoft.com/office/drawing/2014/main" id="{CEBA68F6-CA07-43FD-BA23-5F52325F50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7" name="Picture 5516" descr="http://www.esourcecanada.com/images/spacer.gif">
          <a:extLst>
            <a:ext uri="{FF2B5EF4-FFF2-40B4-BE49-F238E27FC236}">
              <a16:creationId xmlns:a16="http://schemas.microsoft.com/office/drawing/2014/main" id="{882C0C3B-A8EA-4EBD-86C8-468251E9C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8" name="Picture 5517" descr="http://www.esourcecanada.com/images/spacer.gif">
          <a:extLst>
            <a:ext uri="{FF2B5EF4-FFF2-40B4-BE49-F238E27FC236}">
              <a16:creationId xmlns:a16="http://schemas.microsoft.com/office/drawing/2014/main" id="{4A8188E1-83E3-4436-85B5-39EE1F2847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9" name="Picture 5518" descr="http://www.esourcecanada.com/images/spacer.gif">
          <a:extLst>
            <a:ext uri="{FF2B5EF4-FFF2-40B4-BE49-F238E27FC236}">
              <a16:creationId xmlns:a16="http://schemas.microsoft.com/office/drawing/2014/main" id="{44751A59-B0F1-4748-BD5C-31FE1E5DE9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0" name="Picture 5519" descr="http://www.esourcecanada.com/images/spacer.gif">
          <a:extLst>
            <a:ext uri="{FF2B5EF4-FFF2-40B4-BE49-F238E27FC236}">
              <a16:creationId xmlns:a16="http://schemas.microsoft.com/office/drawing/2014/main" id="{D76C921D-6EE6-4FFD-813D-BB691C05C4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1" name="Picture 5520" descr="http://www.esourcecanada.com/images/spacer.gif">
          <a:extLst>
            <a:ext uri="{FF2B5EF4-FFF2-40B4-BE49-F238E27FC236}">
              <a16:creationId xmlns:a16="http://schemas.microsoft.com/office/drawing/2014/main" id="{741972FC-2DAD-4C9F-AE83-7ACC1A3B3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2" name="Picture 5521" descr="http://www.esourcecanada.com/images/spacer.gif">
          <a:extLst>
            <a:ext uri="{FF2B5EF4-FFF2-40B4-BE49-F238E27FC236}">
              <a16:creationId xmlns:a16="http://schemas.microsoft.com/office/drawing/2014/main" id="{5F951DE2-2951-49F7-80F5-0F741936B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3" name="Picture 5522" descr="http://www.esourcecanada.com/images/spacer.gif">
          <a:extLst>
            <a:ext uri="{FF2B5EF4-FFF2-40B4-BE49-F238E27FC236}">
              <a16:creationId xmlns:a16="http://schemas.microsoft.com/office/drawing/2014/main" id="{7F7C9ADA-4EA2-425D-9AEE-244E44785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4" name="Picture 5523" descr="http://www.esourcecanada.com/images/spacer.gif">
          <a:extLst>
            <a:ext uri="{FF2B5EF4-FFF2-40B4-BE49-F238E27FC236}">
              <a16:creationId xmlns:a16="http://schemas.microsoft.com/office/drawing/2014/main" id="{5C62AFA6-0032-47AF-AE8D-ED7334F67C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5" name="Picture 5524" descr="http://www.esourcecanada.com/images/spacer.gif">
          <a:extLst>
            <a:ext uri="{FF2B5EF4-FFF2-40B4-BE49-F238E27FC236}">
              <a16:creationId xmlns:a16="http://schemas.microsoft.com/office/drawing/2014/main" id="{3A3E15F3-2ED0-4B3B-B66A-736C723B6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6" name="Picture 5525" descr="http://www.esourcecanada.com/images/spacer.gif">
          <a:extLst>
            <a:ext uri="{FF2B5EF4-FFF2-40B4-BE49-F238E27FC236}">
              <a16:creationId xmlns:a16="http://schemas.microsoft.com/office/drawing/2014/main" id="{72E21B98-98E1-44DA-8158-FD5BE3960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7" name="Picture 5526" descr="http://www.esourcecanada.com/images/spacer.gif">
          <a:extLst>
            <a:ext uri="{FF2B5EF4-FFF2-40B4-BE49-F238E27FC236}">
              <a16:creationId xmlns:a16="http://schemas.microsoft.com/office/drawing/2014/main" id="{4CCE285D-5C74-4E77-A800-B778C51B7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8" name="Picture 5527" descr="http://www.esourcecanada.com/images/spacer.gif">
          <a:extLst>
            <a:ext uri="{FF2B5EF4-FFF2-40B4-BE49-F238E27FC236}">
              <a16:creationId xmlns:a16="http://schemas.microsoft.com/office/drawing/2014/main" id="{40FCE8ED-D290-4481-9BE1-A043F85B6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9" name="Picture 5528" descr="http://www.esourcecanada.com/images/spacer.gif">
          <a:extLst>
            <a:ext uri="{FF2B5EF4-FFF2-40B4-BE49-F238E27FC236}">
              <a16:creationId xmlns:a16="http://schemas.microsoft.com/office/drawing/2014/main" id="{BE2965CE-17D8-45B5-A7CC-B1D8FE466A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0" name="Picture 5529" descr="http://www.esourcecanada.com/images/spacer.gif">
          <a:extLst>
            <a:ext uri="{FF2B5EF4-FFF2-40B4-BE49-F238E27FC236}">
              <a16:creationId xmlns:a16="http://schemas.microsoft.com/office/drawing/2014/main" id="{EEEA10A3-77F6-4E9E-94F5-FFD14EEC5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1" name="Picture 5530" descr="http://www.esourcecanada.com/images/spacer.gif">
          <a:extLst>
            <a:ext uri="{FF2B5EF4-FFF2-40B4-BE49-F238E27FC236}">
              <a16:creationId xmlns:a16="http://schemas.microsoft.com/office/drawing/2014/main" id="{9E6AC018-2FEA-4561-8A56-0FCD2CDBCD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2" name="Picture 5531" descr="http://www.esourcecanada.com/images/spacer.gif">
          <a:extLst>
            <a:ext uri="{FF2B5EF4-FFF2-40B4-BE49-F238E27FC236}">
              <a16:creationId xmlns:a16="http://schemas.microsoft.com/office/drawing/2014/main" id="{A1B2E179-6430-4237-8CDB-D7DED9B3C6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3" name="Picture 5532" descr="http://www.esourcecanada.com/images/spacer.gif">
          <a:extLst>
            <a:ext uri="{FF2B5EF4-FFF2-40B4-BE49-F238E27FC236}">
              <a16:creationId xmlns:a16="http://schemas.microsoft.com/office/drawing/2014/main" id="{35C5DAD3-B2A8-4C7C-A19C-FAB925B627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4" name="Picture 5533" descr="http://www.esourcecanada.com/images/spacer.gif">
          <a:extLst>
            <a:ext uri="{FF2B5EF4-FFF2-40B4-BE49-F238E27FC236}">
              <a16:creationId xmlns:a16="http://schemas.microsoft.com/office/drawing/2014/main" id="{BB823D37-BB11-493B-A410-509DA0BC1D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5" name="Picture 5534" descr="http://www.esourcecanada.com/images/spacer.gif">
          <a:extLst>
            <a:ext uri="{FF2B5EF4-FFF2-40B4-BE49-F238E27FC236}">
              <a16:creationId xmlns:a16="http://schemas.microsoft.com/office/drawing/2014/main" id="{DE3C7563-629E-4E87-8B7A-137060A6C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6" name="Picture 5535" descr="http://www.esourcecanada.com/images/spacer.gif">
          <a:extLst>
            <a:ext uri="{FF2B5EF4-FFF2-40B4-BE49-F238E27FC236}">
              <a16:creationId xmlns:a16="http://schemas.microsoft.com/office/drawing/2014/main" id="{97116981-E449-496B-9DDA-58BAE17AD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7" name="Picture 5536" descr="http://www.esourcecanada.com/images/spacer.gif">
          <a:extLst>
            <a:ext uri="{FF2B5EF4-FFF2-40B4-BE49-F238E27FC236}">
              <a16:creationId xmlns:a16="http://schemas.microsoft.com/office/drawing/2014/main" id="{E1C1ECE5-6754-4921-B0EF-C316852CE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8" name="Picture 5537" descr="http://www.esourcecanada.com/images/spacer.gif">
          <a:extLst>
            <a:ext uri="{FF2B5EF4-FFF2-40B4-BE49-F238E27FC236}">
              <a16:creationId xmlns:a16="http://schemas.microsoft.com/office/drawing/2014/main" id="{293D7130-5960-4BAB-A72E-B9EF72D263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9" name="Picture 5538" descr="http://www.esourcecanada.com/images/spacer.gif">
          <a:extLst>
            <a:ext uri="{FF2B5EF4-FFF2-40B4-BE49-F238E27FC236}">
              <a16:creationId xmlns:a16="http://schemas.microsoft.com/office/drawing/2014/main" id="{BD2810DF-7DF7-4BE5-82E0-F5A58DDA2A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40" name="Picture 5539" descr="http://www.esourcecanada.com/images/spacer.gif">
          <a:extLst>
            <a:ext uri="{FF2B5EF4-FFF2-40B4-BE49-F238E27FC236}">
              <a16:creationId xmlns:a16="http://schemas.microsoft.com/office/drawing/2014/main" id="{097D89D7-AEE1-4BFD-815D-00E6AEFDD7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41" name="Picture 5540" descr="http://www.esourcecanada.com/images/spacer.gif">
          <a:extLst>
            <a:ext uri="{FF2B5EF4-FFF2-40B4-BE49-F238E27FC236}">
              <a16:creationId xmlns:a16="http://schemas.microsoft.com/office/drawing/2014/main" id="{82F71F9C-2158-449E-8BEC-57D035B48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42" name="Picture 5541" descr="http://www.esourcecanada.com/images/spacer.gif">
          <a:extLst>
            <a:ext uri="{FF2B5EF4-FFF2-40B4-BE49-F238E27FC236}">
              <a16:creationId xmlns:a16="http://schemas.microsoft.com/office/drawing/2014/main" id="{890E1377-5688-462E-9C7F-32BC0ABEF4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5543" name="Picture 5542" descr="http://www.esourcecanada.com/images/spacer.gif">
          <a:extLst>
            <a:ext uri="{FF2B5EF4-FFF2-40B4-BE49-F238E27FC236}">
              <a16:creationId xmlns:a16="http://schemas.microsoft.com/office/drawing/2014/main" id="{B7DC79E7-2B8B-40EF-9B25-E0BF6F70D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5544" name="Picture 5543" descr="http://www.esourcecanada.com/images/spacer.gif">
          <a:extLst>
            <a:ext uri="{FF2B5EF4-FFF2-40B4-BE49-F238E27FC236}">
              <a16:creationId xmlns:a16="http://schemas.microsoft.com/office/drawing/2014/main" id="{D8E37A01-6B8A-4E8A-BDBF-8102A3F165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5545" name="Picture 5544" descr="http://www.esourcecanada.com/images/spacer.gif">
          <a:extLst>
            <a:ext uri="{FF2B5EF4-FFF2-40B4-BE49-F238E27FC236}">
              <a16:creationId xmlns:a16="http://schemas.microsoft.com/office/drawing/2014/main" id="{56FE15FC-0A76-447D-808F-8BE314748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5546" name="Picture 5545" descr="http://www.esourcecanada.com/images/spacer.gif">
          <a:extLst>
            <a:ext uri="{FF2B5EF4-FFF2-40B4-BE49-F238E27FC236}">
              <a16:creationId xmlns:a16="http://schemas.microsoft.com/office/drawing/2014/main" id="{13E54B3E-2C74-4CBA-900C-CEBADC246D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5547" name="Picture 5546" descr="http://www.esourcecanada.com/images/spacer.gif">
          <a:extLst>
            <a:ext uri="{FF2B5EF4-FFF2-40B4-BE49-F238E27FC236}">
              <a16:creationId xmlns:a16="http://schemas.microsoft.com/office/drawing/2014/main" id="{D6700753-7221-4DF1-804F-6072070927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5548" name="Picture 5547" descr="http://www.esourcecanada.com/images/spacer.gif">
          <a:extLst>
            <a:ext uri="{FF2B5EF4-FFF2-40B4-BE49-F238E27FC236}">
              <a16:creationId xmlns:a16="http://schemas.microsoft.com/office/drawing/2014/main" id="{28405C8A-1B12-4766-95D3-30404D460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5549" name="Picture 5548" descr="http://www.esourcecanada.com/images/spacer.gif">
          <a:extLst>
            <a:ext uri="{FF2B5EF4-FFF2-40B4-BE49-F238E27FC236}">
              <a16:creationId xmlns:a16="http://schemas.microsoft.com/office/drawing/2014/main" id="{ADA22AAA-1A45-4F67-BEFA-16D22F2815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5550" name="Picture 5549" descr="http://www.esourcecanada.com/images/spacer.gif">
          <a:extLst>
            <a:ext uri="{FF2B5EF4-FFF2-40B4-BE49-F238E27FC236}">
              <a16:creationId xmlns:a16="http://schemas.microsoft.com/office/drawing/2014/main" id="{C69144B2-8039-4B2F-9D27-0CE2C1A9E1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5551" name="Picture 5550" descr="http://www.esourcecanada.com/images/spacer.gif">
          <a:extLst>
            <a:ext uri="{FF2B5EF4-FFF2-40B4-BE49-F238E27FC236}">
              <a16:creationId xmlns:a16="http://schemas.microsoft.com/office/drawing/2014/main" id="{22E72173-7A57-4BEE-85EE-60807C0BFC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5552" name="Picture 5551" descr="http://www.esourcecanada.com/images/spacer.gif">
          <a:extLst>
            <a:ext uri="{FF2B5EF4-FFF2-40B4-BE49-F238E27FC236}">
              <a16:creationId xmlns:a16="http://schemas.microsoft.com/office/drawing/2014/main" id="{7763B6DC-7BF7-455F-91C5-E4A85CA4D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5553" name="Picture 5552" descr="http://www.esourcecanada.com/images/spacer.gif">
          <a:extLst>
            <a:ext uri="{FF2B5EF4-FFF2-40B4-BE49-F238E27FC236}">
              <a16:creationId xmlns:a16="http://schemas.microsoft.com/office/drawing/2014/main" id="{6CCEA28C-2C4F-467B-9A86-EF2A4D50DC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54" name="Picture 5553" descr="http://www.esourcecanada.com/images/spacer.gif">
          <a:extLst>
            <a:ext uri="{FF2B5EF4-FFF2-40B4-BE49-F238E27FC236}">
              <a16:creationId xmlns:a16="http://schemas.microsoft.com/office/drawing/2014/main" id="{0F15293A-08D6-494D-912C-1E476CD169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5555" name="Picture 5554" descr="http://www.esourcecanada.com/images/spacer.gif">
          <a:extLst>
            <a:ext uri="{FF2B5EF4-FFF2-40B4-BE49-F238E27FC236}">
              <a16:creationId xmlns:a16="http://schemas.microsoft.com/office/drawing/2014/main" id="{28EB1F8B-7F25-4F12-B3C2-FF07473F71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56" name="Picture 5555" descr="http://www.esourcecanada.com/images/spacer.gif">
          <a:extLst>
            <a:ext uri="{FF2B5EF4-FFF2-40B4-BE49-F238E27FC236}">
              <a16:creationId xmlns:a16="http://schemas.microsoft.com/office/drawing/2014/main" id="{7FE86768-354B-4324-9622-A74D60E5C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57" name="Picture 5556" descr="http://www.esourcecanada.com/images/spacer.gif">
          <a:extLst>
            <a:ext uri="{FF2B5EF4-FFF2-40B4-BE49-F238E27FC236}">
              <a16:creationId xmlns:a16="http://schemas.microsoft.com/office/drawing/2014/main" id="{5C594379-BD81-45B2-A5A4-913687E11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58" name="Picture 5557" descr="http://www.esourcecanada.com/images/spacer.gif">
          <a:extLst>
            <a:ext uri="{FF2B5EF4-FFF2-40B4-BE49-F238E27FC236}">
              <a16:creationId xmlns:a16="http://schemas.microsoft.com/office/drawing/2014/main" id="{6052495B-56C7-423C-955B-582DCF4D4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59" name="Picture 5558" descr="http://www.esourcecanada.com/images/spacer.gif">
          <a:extLst>
            <a:ext uri="{FF2B5EF4-FFF2-40B4-BE49-F238E27FC236}">
              <a16:creationId xmlns:a16="http://schemas.microsoft.com/office/drawing/2014/main" id="{BE9ACF75-DF9F-4463-8DA8-9CCECB372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0" name="Picture 5559" descr="http://www.esourcecanada.com/images/spacer.gif">
          <a:extLst>
            <a:ext uri="{FF2B5EF4-FFF2-40B4-BE49-F238E27FC236}">
              <a16:creationId xmlns:a16="http://schemas.microsoft.com/office/drawing/2014/main" id="{9A58D368-132F-4777-BF67-78C8062F25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1" name="Picture 5560" descr="http://www.esourcecanada.com/images/spacer.gif">
          <a:extLst>
            <a:ext uri="{FF2B5EF4-FFF2-40B4-BE49-F238E27FC236}">
              <a16:creationId xmlns:a16="http://schemas.microsoft.com/office/drawing/2014/main" id="{C600575B-47B3-4AF9-A296-E9747A3F8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2" name="Picture 5561" descr="http://www.esourcecanada.com/images/spacer.gif">
          <a:extLst>
            <a:ext uri="{FF2B5EF4-FFF2-40B4-BE49-F238E27FC236}">
              <a16:creationId xmlns:a16="http://schemas.microsoft.com/office/drawing/2014/main" id="{F8173024-45F6-45F1-B5EE-E81392656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3" name="Picture 5562" descr="http://www.esourcecanada.com/images/spacer.gif">
          <a:extLst>
            <a:ext uri="{FF2B5EF4-FFF2-40B4-BE49-F238E27FC236}">
              <a16:creationId xmlns:a16="http://schemas.microsoft.com/office/drawing/2014/main" id="{9EB55045-78E7-4855-AC0B-1E4BA441B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4" name="Picture 5563" descr="http://www.esourcecanada.com/images/spacer.gif">
          <a:extLst>
            <a:ext uri="{FF2B5EF4-FFF2-40B4-BE49-F238E27FC236}">
              <a16:creationId xmlns:a16="http://schemas.microsoft.com/office/drawing/2014/main" id="{8002EA0F-1CB6-4197-9867-D2A61397A6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5" name="Picture 5564" descr="http://www.esourcecanada.com/images/spacer.gif">
          <a:extLst>
            <a:ext uri="{FF2B5EF4-FFF2-40B4-BE49-F238E27FC236}">
              <a16:creationId xmlns:a16="http://schemas.microsoft.com/office/drawing/2014/main" id="{5E022C6E-4A29-4360-A53B-BAAA55121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6" name="Picture 5565" descr="http://www.esourcecanada.com/images/spacer.gif">
          <a:extLst>
            <a:ext uri="{FF2B5EF4-FFF2-40B4-BE49-F238E27FC236}">
              <a16:creationId xmlns:a16="http://schemas.microsoft.com/office/drawing/2014/main" id="{CAC1DB4A-A8CE-42D9-929D-2BD967870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7" name="Picture 5566" descr="http://www.esourcecanada.com/images/spacer.gif">
          <a:extLst>
            <a:ext uri="{FF2B5EF4-FFF2-40B4-BE49-F238E27FC236}">
              <a16:creationId xmlns:a16="http://schemas.microsoft.com/office/drawing/2014/main" id="{B963F88A-1516-4B12-A1F1-695758A79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8" name="Picture 5567" descr="http://www.esourcecanada.com/images/spacer.gif">
          <a:extLst>
            <a:ext uri="{FF2B5EF4-FFF2-40B4-BE49-F238E27FC236}">
              <a16:creationId xmlns:a16="http://schemas.microsoft.com/office/drawing/2014/main" id="{BCD1CC65-82BC-48A4-8997-FA42226E5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9" name="Picture 5568" descr="http://www.esourcecanada.com/images/spacer.gif">
          <a:extLst>
            <a:ext uri="{FF2B5EF4-FFF2-40B4-BE49-F238E27FC236}">
              <a16:creationId xmlns:a16="http://schemas.microsoft.com/office/drawing/2014/main" id="{5374C2B7-E66B-4D25-8BD5-69ABA6082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0" name="Picture 5569" descr="http://www.esourcecanada.com/images/spacer.gif">
          <a:extLst>
            <a:ext uri="{FF2B5EF4-FFF2-40B4-BE49-F238E27FC236}">
              <a16:creationId xmlns:a16="http://schemas.microsoft.com/office/drawing/2014/main" id="{5C5AD3B4-9CF1-41DE-AFD6-C4900B4BF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1" name="Picture 5570" descr="http://www.esourcecanada.com/images/spacer.gif">
          <a:extLst>
            <a:ext uri="{FF2B5EF4-FFF2-40B4-BE49-F238E27FC236}">
              <a16:creationId xmlns:a16="http://schemas.microsoft.com/office/drawing/2014/main" id="{61660154-DCE5-40AF-A94B-EFA51D70A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2" name="Picture 5571" descr="http://www.esourcecanada.com/images/spacer.gif">
          <a:extLst>
            <a:ext uri="{FF2B5EF4-FFF2-40B4-BE49-F238E27FC236}">
              <a16:creationId xmlns:a16="http://schemas.microsoft.com/office/drawing/2014/main" id="{7C03C4B5-AA7D-4C7B-B9A4-DDB5B5B217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3" name="Picture 5572" descr="http://www.esourcecanada.com/images/spacer.gif">
          <a:extLst>
            <a:ext uri="{FF2B5EF4-FFF2-40B4-BE49-F238E27FC236}">
              <a16:creationId xmlns:a16="http://schemas.microsoft.com/office/drawing/2014/main" id="{88BC4824-F5F9-4EA3-AC2A-A7C6F2DC5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4" name="Picture 5573" descr="http://www.esourcecanada.com/images/spacer.gif">
          <a:extLst>
            <a:ext uri="{FF2B5EF4-FFF2-40B4-BE49-F238E27FC236}">
              <a16:creationId xmlns:a16="http://schemas.microsoft.com/office/drawing/2014/main" id="{71F41AF3-5060-4535-8ACE-CCBC7533C8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5" name="Picture 5574" descr="http://www.esourcecanada.com/images/spacer.gif">
          <a:extLst>
            <a:ext uri="{FF2B5EF4-FFF2-40B4-BE49-F238E27FC236}">
              <a16:creationId xmlns:a16="http://schemas.microsoft.com/office/drawing/2014/main" id="{F5B339B3-D901-4C9A-86AB-A3A4B381FB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6" name="Picture 5575" descr="http://www.esourcecanada.com/images/spacer.gif">
          <a:extLst>
            <a:ext uri="{FF2B5EF4-FFF2-40B4-BE49-F238E27FC236}">
              <a16:creationId xmlns:a16="http://schemas.microsoft.com/office/drawing/2014/main" id="{3E400B43-CCEA-41D3-8A09-5B44DE1B10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7" name="Picture 5576" descr="http://www.esourcecanada.com/images/spacer.gif">
          <a:extLst>
            <a:ext uri="{FF2B5EF4-FFF2-40B4-BE49-F238E27FC236}">
              <a16:creationId xmlns:a16="http://schemas.microsoft.com/office/drawing/2014/main" id="{91396992-0AB1-4FD8-88D1-C8F40E005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8" name="Picture 5577" descr="http://www.esourcecanada.com/images/spacer.gif">
          <a:extLst>
            <a:ext uri="{FF2B5EF4-FFF2-40B4-BE49-F238E27FC236}">
              <a16:creationId xmlns:a16="http://schemas.microsoft.com/office/drawing/2014/main" id="{6D970C2A-DF9E-4B0F-AE41-EAEACDB6E3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9" name="Picture 5578" descr="http://www.esourcecanada.com/images/spacer.gif">
          <a:extLst>
            <a:ext uri="{FF2B5EF4-FFF2-40B4-BE49-F238E27FC236}">
              <a16:creationId xmlns:a16="http://schemas.microsoft.com/office/drawing/2014/main" id="{4EA8C078-E615-436F-A02D-A99EEBA53A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0" name="Picture 5579" descr="http://www.esourcecanada.com/images/spacer.gif">
          <a:extLst>
            <a:ext uri="{FF2B5EF4-FFF2-40B4-BE49-F238E27FC236}">
              <a16:creationId xmlns:a16="http://schemas.microsoft.com/office/drawing/2014/main" id="{7CF053C1-7344-4320-954D-9DF282A3F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1" name="Picture 5580" descr="http://www.esourcecanada.com/images/spacer.gif">
          <a:extLst>
            <a:ext uri="{FF2B5EF4-FFF2-40B4-BE49-F238E27FC236}">
              <a16:creationId xmlns:a16="http://schemas.microsoft.com/office/drawing/2014/main" id="{D8439104-A0B7-4D0F-9065-F29C8F4D5D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2" name="Picture 5581" descr="http://www.esourcecanada.com/images/spacer.gif">
          <a:extLst>
            <a:ext uri="{FF2B5EF4-FFF2-40B4-BE49-F238E27FC236}">
              <a16:creationId xmlns:a16="http://schemas.microsoft.com/office/drawing/2014/main" id="{6770332B-992D-4D03-8F75-96CB9DBC6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3" name="Picture 5582" descr="http://www.esourcecanada.com/images/spacer.gif">
          <a:extLst>
            <a:ext uri="{FF2B5EF4-FFF2-40B4-BE49-F238E27FC236}">
              <a16:creationId xmlns:a16="http://schemas.microsoft.com/office/drawing/2014/main" id="{F916A95B-10D9-4625-BDBC-87E665CED9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4" name="Picture 5583" descr="http://www.esourcecanada.com/images/spacer.gif">
          <a:extLst>
            <a:ext uri="{FF2B5EF4-FFF2-40B4-BE49-F238E27FC236}">
              <a16:creationId xmlns:a16="http://schemas.microsoft.com/office/drawing/2014/main" id="{1448B717-6AC6-4A52-9406-F894AC5C87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5" name="Picture 5584" descr="http://www.esourcecanada.com/images/spacer.gif">
          <a:extLst>
            <a:ext uri="{FF2B5EF4-FFF2-40B4-BE49-F238E27FC236}">
              <a16:creationId xmlns:a16="http://schemas.microsoft.com/office/drawing/2014/main" id="{C0F62EDB-ACC9-47C4-9133-C202626249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6" name="Picture 5585" descr="http://www.esourcecanada.com/images/spacer.gif">
          <a:extLst>
            <a:ext uri="{FF2B5EF4-FFF2-40B4-BE49-F238E27FC236}">
              <a16:creationId xmlns:a16="http://schemas.microsoft.com/office/drawing/2014/main" id="{149B3F31-59B2-495E-ADBD-8957781555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7" name="Picture 5586" descr="http://www.esourcecanada.com/images/spacer.gif">
          <a:extLst>
            <a:ext uri="{FF2B5EF4-FFF2-40B4-BE49-F238E27FC236}">
              <a16:creationId xmlns:a16="http://schemas.microsoft.com/office/drawing/2014/main" id="{4BABA490-F4F6-4157-B390-E82F8E76A7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8" name="Picture 5587" descr="http://www.esourcecanada.com/images/spacer.gif">
          <a:extLst>
            <a:ext uri="{FF2B5EF4-FFF2-40B4-BE49-F238E27FC236}">
              <a16:creationId xmlns:a16="http://schemas.microsoft.com/office/drawing/2014/main" id="{CDF0A704-9A99-4005-AA67-F79A3C4A72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9" name="Picture 5588" descr="http://www.esourcecanada.com/images/spacer.gif">
          <a:extLst>
            <a:ext uri="{FF2B5EF4-FFF2-40B4-BE49-F238E27FC236}">
              <a16:creationId xmlns:a16="http://schemas.microsoft.com/office/drawing/2014/main" id="{4E638D46-5648-46FB-B2DE-1B8DAA65B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90" name="Picture 5589" descr="http://www.esourcecanada.com/images/spacer.gif">
          <a:extLst>
            <a:ext uri="{FF2B5EF4-FFF2-40B4-BE49-F238E27FC236}">
              <a16:creationId xmlns:a16="http://schemas.microsoft.com/office/drawing/2014/main" id="{6A8E7FB4-9470-4739-96AE-6161AD734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91" name="Picture 5590" descr="http://www.esourcecanada.com/images/spacer.gif">
          <a:extLst>
            <a:ext uri="{FF2B5EF4-FFF2-40B4-BE49-F238E27FC236}">
              <a16:creationId xmlns:a16="http://schemas.microsoft.com/office/drawing/2014/main" id="{02DCF771-6694-4749-8E55-742DE59E6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92" name="Picture 5591" descr="http://www.esourcecanada.com/images/spacer.gif">
          <a:extLst>
            <a:ext uri="{FF2B5EF4-FFF2-40B4-BE49-F238E27FC236}">
              <a16:creationId xmlns:a16="http://schemas.microsoft.com/office/drawing/2014/main" id="{25A7857E-A1D9-41A6-9ACA-F5D6FD0781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93" name="Picture 5592" descr="http://www.esourcecanada.com/images/spacer.gif">
          <a:extLst>
            <a:ext uri="{FF2B5EF4-FFF2-40B4-BE49-F238E27FC236}">
              <a16:creationId xmlns:a16="http://schemas.microsoft.com/office/drawing/2014/main" id="{0CC1E44C-725D-40D2-8A8F-426057FCF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94" name="Picture 5593" descr="http://www.esourcecanada.com/images/spacer.gif">
          <a:extLst>
            <a:ext uri="{FF2B5EF4-FFF2-40B4-BE49-F238E27FC236}">
              <a16:creationId xmlns:a16="http://schemas.microsoft.com/office/drawing/2014/main" id="{6315C0FA-CE0A-49D6-A5AB-DFA6978AC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95" name="Picture 5594" descr="http://www.esourcecanada.com/images/spacer.gif">
          <a:extLst>
            <a:ext uri="{FF2B5EF4-FFF2-40B4-BE49-F238E27FC236}">
              <a16:creationId xmlns:a16="http://schemas.microsoft.com/office/drawing/2014/main" id="{4BB08E1F-C729-4339-9C9F-B15E7DDF5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96" name="Picture 5595" descr="http://www.esourcecanada.com/images/spacer.gif">
          <a:extLst>
            <a:ext uri="{FF2B5EF4-FFF2-40B4-BE49-F238E27FC236}">
              <a16:creationId xmlns:a16="http://schemas.microsoft.com/office/drawing/2014/main" id="{B79B5E26-38F4-486D-9695-6AB83ECDF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5597" name="Picture 5596" descr="http://www.esourcecanada.com/images/spacer.gif">
          <a:extLst>
            <a:ext uri="{FF2B5EF4-FFF2-40B4-BE49-F238E27FC236}">
              <a16:creationId xmlns:a16="http://schemas.microsoft.com/office/drawing/2014/main" id="{6C034F84-87FC-4A95-86CF-9125ED950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5598" name="Picture 5597" descr="http://www.esourcecanada.com/images/spacer.gif">
          <a:extLst>
            <a:ext uri="{FF2B5EF4-FFF2-40B4-BE49-F238E27FC236}">
              <a16:creationId xmlns:a16="http://schemas.microsoft.com/office/drawing/2014/main" id="{1BA27DB7-64E1-4575-B11B-5D73A9FEB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5599" name="Picture 5598" descr="http://www.esourcecanada.com/images/spacer.gif">
          <a:extLst>
            <a:ext uri="{FF2B5EF4-FFF2-40B4-BE49-F238E27FC236}">
              <a16:creationId xmlns:a16="http://schemas.microsoft.com/office/drawing/2014/main" id="{86EF73E0-12F2-44BA-A74A-491F23147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5600" name="Picture 5599" descr="http://www.esourcecanada.com/images/spacer.gif">
          <a:extLst>
            <a:ext uri="{FF2B5EF4-FFF2-40B4-BE49-F238E27FC236}">
              <a16:creationId xmlns:a16="http://schemas.microsoft.com/office/drawing/2014/main" id="{A786221B-2634-48CB-B53E-E5869B3FE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5601" name="Picture 5600" descr="http://www.esourcecanada.com/images/spacer.gif">
          <a:extLst>
            <a:ext uri="{FF2B5EF4-FFF2-40B4-BE49-F238E27FC236}">
              <a16:creationId xmlns:a16="http://schemas.microsoft.com/office/drawing/2014/main" id="{0DF11AB8-BCB1-4FAE-A287-B6669ED915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5602" name="Picture 5601" descr="http://www.esourcecanada.com/images/spacer.gif">
          <a:extLst>
            <a:ext uri="{FF2B5EF4-FFF2-40B4-BE49-F238E27FC236}">
              <a16:creationId xmlns:a16="http://schemas.microsoft.com/office/drawing/2014/main" id="{A2F3DDAD-2FFA-4B62-8530-923F1481A1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5603" name="Picture 5602" descr="http://www.esourcecanada.com/images/spacer.gif">
          <a:extLst>
            <a:ext uri="{FF2B5EF4-FFF2-40B4-BE49-F238E27FC236}">
              <a16:creationId xmlns:a16="http://schemas.microsoft.com/office/drawing/2014/main" id="{DFD8FAD6-65F7-4FCB-BF73-CD5B5768B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5604" name="Picture 5603" descr="http://www.esourcecanada.com/images/spacer.gif">
          <a:extLst>
            <a:ext uri="{FF2B5EF4-FFF2-40B4-BE49-F238E27FC236}">
              <a16:creationId xmlns:a16="http://schemas.microsoft.com/office/drawing/2014/main" id="{7ECD2E91-4B7E-4761-BF58-57391348EE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5605" name="Picture 5604" descr="http://www.esourcecanada.com/images/spacer.gif">
          <a:extLst>
            <a:ext uri="{FF2B5EF4-FFF2-40B4-BE49-F238E27FC236}">
              <a16:creationId xmlns:a16="http://schemas.microsoft.com/office/drawing/2014/main" id="{2031F320-B189-48DC-A663-D544E5BB2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5606" name="Picture 5605" descr="http://www.esourcecanada.com/images/spacer.gif">
          <a:extLst>
            <a:ext uri="{FF2B5EF4-FFF2-40B4-BE49-F238E27FC236}">
              <a16:creationId xmlns:a16="http://schemas.microsoft.com/office/drawing/2014/main" id="{561C42DF-136D-44CA-96B5-AAD47DEDC6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5607" name="Picture 5606" descr="http://www.esourcecanada.com/images/spacer.gif">
          <a:extLst>
            <a:ext uri="{FF2B5EF4-FFF2-40B4-BE49-F238E27FC236}">
              <a16:creationId xmlns:a16="http://schemas.microsoft.com/office/drawing/2014/main" id="{E8D18C2A-61F7-4332-BFF0-799E5BE7C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08" name="Picture 5607" descr="http://www.esourcecanada.com/images/spacer.gif">
          <a:extLst>
            <a:ext uri="{FF2B5EF4-FFF2-40B4-BE49-F238E27FC236}">
              <a16:creationId xmlns:a16="http://schemas.microsoft.com/office/drawing/2014/main" id="{39C07052-F871-4B15-AA4F-CB9EF7EE3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5609" name="Picture 5608" descr="http://www.esourcecanada.com/images/spacer.gif">
          <a:extLst>
            <a:ext uri="{FF2B5EF4-FFF2-40B4-BE49-F238E27FC236}">
              <a16:creationId xmlns:a16="http://schemas.microsoft.com/office/drawing/2014/main" id="{A209832A-4E78-45C9-8C5F-6FDADDDA34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0" name="Picture 5609" descr="http://www.esourcecanada.com/images/spacer.gif">
          <a:extLst>
            <a:ext uri="{FF2B5EF4-FFF2-40B4-BE49-F238E27FC236}">
              <a16:creationId xmlns:a16="http://schemas.microsoft.com/office/drawing/2014/main" id="{CD25B8A0-5887-44C8-BC62-CAEBACECC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1" name="Picture 5610" descr="http://www.esourcecanada.com/images/spacer.gif">
          <a:extLst>
            <a:ext uri="{FF2B5EF4-FFF2-40B4-BE49-F238E27FC236}">
              <a16:creationId xmlns:a16="http://schemas.microsoft.com/office/drawing/2014/main" id="{D006B04B-D633-464F-93D2-B01CD22ACA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2" name="Picture 5611" descr="http://www.esourcecanada.com/images/spacer.gif">
          <a:extLst>
            <a:ext uri="{FF2B5EF4-FFF2-40B4-BE49-F238E27FC236}">
              <a16:creationId xmlns:a16="http://schemas.microsoft.com/office/drawing/2014/main" id="{F8EFE9D6-3843-45B4-B5D6-E43E05E79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3" name="Picture 5612" descr="http://www.esourcecanada.com/images/spacer.gif">
          <a:extLst>
            <a:ext uri="{FF2B5EF4-FFF2-40B4-BE49-F238E27FC236}">
              <a16:creationId xmlns:a16="http://schemas.microsoft.com/office/drawing/2014/main" id="{EAA7DF71-6BE6-410B-8987-8943067050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4" name="Picture 5613" descr="http://www.esourcecanada.com/images/spacer.gif">
          <a:extLst>
            <a:ext uri="{FF2B5EF4-FFF2-40B4-BE49-F238E27FC236}">
              <a16:creationId xmlns:a16="http://schemas.microsoft.com/office/drawing/2014/main" id="{960B1407-643B-43BB-8A02-036B1DFFF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5" name="Picture 5614" descr="http://www.esourcecanada.com/images/spacer.gif">
          <a:extLst>
            <a:ext uri="{FF2B5EF4-FFF2-40B4-BE49-F238E27FC236}">
              <a16:creationId xmlns:a16="http://schemas.microsoft.com/office/drawing/2014/main" id="{F33C3B65-171A-41CF-8F68-0F967C941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6" name="Picture 5615" descr="http://www.esourcecanada.com/images/spacer.gif">
          <a:extLst>
            <a:ext uri="{FF2B5EF4-FFF2-40B4-BE49-F238E27FC236}">
              <a16:creationId xmlns:a16="http://schemas.microsoft.com/office/drawing/2014/main" id="{25FD2615-2792-4A25-B403-0FDE84F48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7" name="Picture 5616" descr="http://www.esourcecanada.com/images/spacer.gif">
          <a:extLst>
            <a:ext uri="{FF2B5EF4-FFF2-40B4-BE49-F238E27FC236}">
              <a16:creationId xmlns:a16="http://schemas.microsoft.com/office/drawing/2014/main" id="{62DA8D55-6E27-4E0A-A494-E35BDE439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8" name="Picture 5617" descr="http://www.esourcecanada.com/images/spacer.gif">
          <a:extLst>
            <a:ext uri="{FF2B5EF4-FFF2-40B4-BE49-F238E27FC236}">
              <a16:creationId xmlns:a16="http://schemas.microsoft.com/office/drawing/2014/main" id="{19EEFC97-6BCB-460C-BBC0-92BD38995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9" name="Picture 5618" descr="http://www.esourcecanada.com/images/spacer.gif">
          <a:extLst>
            <a:ext uri="{FF2B5EF4-FFF2-40B4-BE49-F238E27FC236}">
              <a16:creationId xmlns:a16="http://schemas.microsoft.com/office/drawing/2014/main" id="{F9C8B8F3-20E7-4C50-A691-DBBB488F08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0" name="Picture 5619" descr="http://www.esourcecanada.com/images/spacer.gif">
          <a:extLst>
            <a:ext uri="{FF2B5EF4-FFF2-40B4-BE49-F238E27FC236}">
              <a16:creationId xmlns:a16="http://schemas.microsoft.com/office/drawing/2014/main" id="{2F3C6674-A844-4711-9BD6-7C811ADCC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1" name="Picture 5620" descr="http://www.esourcecanada.com/images/spacer.gif">
          <a:extLst>
            <a:ext uri="{FF2B5EF4-FFF2-40B4-BE49-F238E27FC236}">
              <a16:creationId xmlns:a16="http://schemas.microsoft.com/office/drawing/2014/main" id="{D1D7F22B-CCF3-4AE2-9AB6-D9A62896D9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2" name="Picture 5621" descr="http://www.esourcecanada.com/images/spacer.gif">
          <a:extLst>
            <a:ext uri="{FF2B5EF4-FFF2-40B4-BE49-F238E27FC236}">
              <a16:creationId xmlns:a16="http://schemas.microsoft.com/office/drawing/2014/main" id="{99E13D07-4B68-49F9-B90B-DC78CCCA48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3" name="Picture 5622" descr="http://www.esourcecanada.com/images/spacer.gif">
          <a:extLst>
            <a:ext uri="{FF2B5EF4-FFF2-40B4-BE49-F238E27FC236}">
              <a16:creationId xmlns:a16="http://schemas.microsoft.com/office/drawing/2014/main" id="{5E1EE1BE-CDDD-4CD2-B055-78DAFCD755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4" name="Picture 5623" descr="http://www.esourcecanada.com/images/spacer.gif">
          <a:extLst>
            <a:ext uri="{FF2B5EF4-FFF2-40B4-BE49-F238E27FC236}">
              <a16:creationId xmlns:a16="http://schemas.microsoft.com/office/drawing/2014/main" id="{9AE97AAA-65D7-420F-81B0-A175662603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5" name="Picture 5624" descr="http://www.esourcecanada.com/images/spacer.gif">
          <a:extLst>
            <a:ext uri="{FF2B5EF4-FFF2-40B4-BE49-F238E27FC236}">
              <a16:creationId xmlns:a16="http://schemas.microsoft.com/office/drawing/2014/main" id="{CB2F272F-C9C8-49EA-BE9E-87F9820CA1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6" name="Picture 5625" descr="http://www.esourcecanada.com/images/spacer.gif">
          <a:extLst>
            <a:ext uri="{FF2B5EF4-FFF2-40B4-BE49-F238E27FC236}">
              <a16:creationId xmlns:a16="http://schemas.microsoft.com/office/drawing/2014/main" id="{7C42AF92-9E32-4F9E-BE57-39D35261B2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7" name="Picture 5626" descr="http://www.esourcecanada.com/images/spacer.gif">
          <a:extLst>
            <a:ext uri="{FF2B5EF4-FFF2-40B4-BE49-F238E27FC236}">
              <a16:creationId xmlns:a16="http://schemas.microsoft.com/office/drawing/2014/main" id="{2DFFA8EA-0709-4D38-B266-C4AD4E768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8" name="Picture 5627" descr="http://www.esourcecanada.com/images/spacer.gif">
          <a:extLst>
            <a:ext uri="{FF2B5EF4-FFF2-40B4-BE49-F238E27FC236}">
              <a16:creationId xmlns:a16="http://schemas.microsoft.com/office/drawing/2014/main" id="{74665F7A-8772-46DC-A12B-376481CDB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9" name="Picture 5628" descr="http://www.esourcecanada.com/images/spacer.gif">
          <a:extLst>
            <a:ext uri="{FF2B5EF4-FFF2-40B4-BE49-F238E27FC236}">
              <a16:creationId xmlns:a16="http://schemas.microsoft.com/office/drawing/2014/main" id="{E86D2B33-54B9-4F49-B96F-E7C6FFAAB4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0" name="Picture 5629" descr="http://www.esourcecanada.com/images/spacer.gif">
          <a:extLst>
            <a:ext uri="{FF2B5EF4-FFF2-40B4-BE49-F238E27FC236}">
              <a16:creationId xmlns:a16="http://schemas.microsoft.com/office/drawing/2014/main" id="{0A62BC57-7FAE-4790-91CB-FE9F03817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1" name="Picture 5630" descr="http://www.esourcecanada.com/images/spacer.gif">
          <a:extLst>
            <a:ext uri="{FF2B5EF4-FFF2-40B4-BE49-F238E27FC236}">
              <a16:creationId xmlns:a16="http://schemas.microsoft.com/office/drawing/2014/main" id="{4CF970C9-477D-423E-BB29-54D6B2EDB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2" name="Picture 5631" descr="http://www.esourcecanada.com/images/spacer.gif">
          <a:extLst>
            <a:ext uri="{FF2B5EF4-FFF2-40B4-BE49-F238E27FC236}">
              <a16:creationId xmlns:a16="http://schemas.microsoft.com/office/drawing/2014/main" id="{F6DFFE54-9C23-470C-9D39-8C3604D677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3" name="Picture 5632" descr="http://www.esourcecanada.com/images/spacer.gif">
          <a:extLst>
            <a:ext uri="{FF2B5EF4-FFF2-40B4-BE49-F238E27FC236}">
              <a16:creationId xmlns:a16="http://schemas.microsoft.com/office/drawing/2014/main" id="{59BF5F6B-82EB-4FAF-B604-2B364567F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4" name="Picture 5633" descr="http://www.esourcecanada.com/images/spacer.gif">
          <a:extLst>
            <a:ext uri="{FF2B5EF4-FFF2-40B4-BE49-F238E27FC236}">
              <a16:creationId xmlns:a16="http://schemas.microsoft.com/office/drawing/2014/main" id="{83BC902F-3E46-4A45-8DEA-504281E9A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5" name="Picture 5634" descr="http://www.esourcecanada.com/images/spacer.gif">
          <a:extLst>
            <a:ext uri="{FF2B5EF4-FFF2-40B4-BE49-F238E27FC236}">
              <a16:creationId xmlns:a16="http://schemas.microsoft.com/office/drawing/2014/main" id="{D49223CC-BD99-4B01-93A3-538AF7752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6" name="Picture 5635" descr="http://www.esourcecanada.com/images/spacer.gif">
          <a:extLst>
            <a:ext uri="{FF2B5EF4-FFF2-40B4-BE49-F238E27FC236}">
              <a16:creationId xmlns:a16="http://schemas.microsoft.com/office/drawing/2014/main" id="{200D0633-B0E9-45CF-BFFA-F824EFDA1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7" name="Picture 5636" descr="http://www.esourcecanada.com/images/spacer.gif">
          <a:extLst>
            <a:ext uri="{FF2B5EF4-FFF2-40B4-BE49-F238E27FC236}">
              <a16:creationId xmlns:a16="http://schemas.microsoft.com/office/drawing/2014/main" id="{E0EB2AE7-34AE-4F92-84F0-5670DE461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8" name="Picture 5637" descr="http://www.esourcecanada.com/images/spacer.gif">
          <a:extLst>
            <a:ext uri="{FF2B5EF4-FFF2-40B4-BE49-F238E27FC236}">
              <a16:creationId xmlns:a16="http://schemas.microsoft.com/office/drawing/2014/main" id="{E377BD33-FF33-4FD5-82BA-8E0EA3C71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9" name="Picture 5638" descr="http://www.esourcecanada.com/images/spacer.gif">
          <a:extLst>
            <a:ext uri="{FF2B5EF4-FFF2-40B4-BE49-F238E27FC236}">
              <a16:creationId xmlns:a16="http://schemas.microsoft.com/office/drawing/2014/main" id="{B924A088-02A0-4088-BC67-CD9BE4FE9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0" name="Picture 5639" descr="http://www.esourcecanada.com/images/spacer.gif">
          <a:extLst>
            <a:ext uri="{FF2B5EF4-FFF2-40B4-BE49-F238E27FC236}">
              <a16:creationId xmlns:a16="http://schemas.microsoft.com/office/drawing/2014/main" id="{FB969D93-E2D9-4531-8E20-C259B7039C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1" name="Picture 5640" descr="http://www.esourcecanada.com/images/spacer.gif">
          <a:extLst>
            <a:ext uri="{FF2B5EF4-FFF2-40B4-BE49-F238E27FC236}">
              <a16:creationId xmlns:a16="http://schemas.microsoft.com/office/drawing/2014/main" id="{E8506C10-C08F-4A88-A687-F0DB1DDCA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2" name="Picture 5641" descr="http://www.esourcecanada.com/images/spacer.gif">
          <a:extLst>
            <a:ext uri="{FF2B5EF4-FFF2-40B4-BE49-F238E27FC236}">
              <a16:creationId xmlns:a16="http://schemas.microsoft.com/office/drawing/2014/main" id="{D84FE634-30F0-47E6-9393-58EE1DCE3A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3" name="Picture 5642" descr="http://www.esourcecanada.com/images/spacer.gif">
          <a:extLst>
            <a:ext uri="{FF2B5EF4-FFF2-40B4-BE49-F238E27FC236}">
              <a16:creationId xmlns:a16="http://schemas.microsoft.com/office/drawing/2014/main" id="{33F97045-9FFB-4784-BA68-BA0506370B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4" name="Picture 5643" descr="http://www.esourcecanada.com/images/spacer.gif">
          <a:extLst>
            <a:ext uri="{FF2B5EF4-FFF2-40B4-BE49-F238E27FC236}">
              <a16:creationId xmlns:a16="http://schemas.microsoft.com/office/drawing/2014/main" id="{7711DA54-67D4-4182-A9EF-DE6ED251B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5" name="Picture 5644" descr="http://www.esourcecanada.com/images/spacer.gif">
          <a:extLst>
            <a:ext uri="{FF2B5EF4-FFF2-40B4-BE49-F238E27FC236}">
              <a16:creationId xmlns:a16="http://schemas.microsoft.com/office/drawing/2014/main" id="{A4927187-831D-4F31-A879-E4D67E5C2D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6" name="Picture 5645" descr="http://www.esourcecanada.com/images/spacer.gif">
          <a:extLst>
            <a:ext uri="{FF2B5EF4-FFF2-40B4-BE49-F238E27FC236}">
              <a16:creationId xmlns:a16="http://schemas.microsoft.com/office/drawing/2014/main" id="{6AB89DAB-2B63-4DE3-8B30-C56702F0E7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7" name="Picture 5646" descr="http://www.esourcecanada.com/images/spacer.gif">
          <a:extLst>
            <a:ext uri="{FF2B5EF4-FFF2-40B4-BE49-F238E27FC236}">
              <a16:creationId xmlns:a16="http://schemas.microsoft.com/office/drawing/2014/main" id="{96E2D8ED-30CA-4C60-B503-47B66D3C9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8" name="Picture 5647" descr="http://www.esourcecanada.com/images/spacer.gif">
          <a:extLst>
            <a:ext uri="{FF2B5EF4-FFF2-40B4-BE49-F238E27FC236}">
              <a16:creationId xmlns:a16="http://schemas.microsoft.com/office/drawing/2014/main" id="{825B0D5B-F242-4676-B113-92FF1C0CDD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9" name="Picture 5648" descr="http://www.esourcecanada.com/images/spacer.gif">
          <a:extLst>
            <a:ext uri="{FF2B5EF4-FFF2-40B4-BE49-F238E27FC236}">
              <a16:creationId xmlns:a16="http://schemas.microsoft.com/office/drawing/2014/main" id="{B57E3617-7439-49E9-B414-3B7F8D1707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50" name="Picture 5649" descr="http://www.esourcecanada.com/images/spacer.gif">
          <a:extLst>
            <a:ext uri="{FF2B5EF4-FFF2-40B4-BE49-F238E27FC236}">
              <a16:creationId xmlns:a16="http://schemas.microsoft.com/office/drawing/2014/main" id="{BA11D3ED-072A-454C-B63A-BBD0D1900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5651" name="Picture 5650" descr="http://www.esourcecanada.com/images/spacer.gif">
          <a:extLst>
            <a:ext uri="{FF2B5EF4-FFF2-40B4-BE49-F238E27FC236}">
              <a16:creationId xmlns:a16="http://schemas.microsoft.com/office/drawing/2014/main" id="{92E3CE47-15F8-446D-A785-CD0ECCD450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5652" name="Picture 5651" descr="http://www.esourcecanada.com/images/spacer.gif">
          <a:extLst>
            <a:ext uri="{FF2B5EF4-FFF2-40B4-BE49-F238E27FC236}">
              <a16:creationId xmlns:a16="http://schemas.microsoft.com/office/drawing/2014/main" id="{9901511E-7100-47B7-BDC3-3A4F079A7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5653" name="Picture 5652" descr="http://www.esourcecanada.com/images/spacer.gif">
          <a:extLst>
            <a:ext uri="{FF2B5EF4-FFF2-40B4-BE49-F238E27FC236}">
              <a16:creationId xmlns:a16="http://schemas.microsoft.com/office/drawing/2014/main" id="{2475E340-6C48-469E-BAD2-BC3492F991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5654" name="Picture 5653" descr="http://www.esourcecanada.com/images/spacer.gif">
          <a:extLst>
            <a:ext uri="{FF2B5EF4-FFF2-40B4-BE49-F238E27FC236}">
              <a16:creationId xmlns:a16="http://schemas.microsoft.com/office/drawing/2014/main" id="{E886B99F-ED6C-4D1D-9882-90F947F40E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5655" name="Picture 5654" descr="http://www.esourcecanada.com/images/spacer.gif">
          <a:extLst>
            <a:ext uri="{FF2B5EF4-FFF2-40B4-BE49-F238E27FC236}">
              <a16:creationId xmlns:a16="http://schemas.microsoft.com/office/drawing/2014/main" id="{81BF8AAC-E558-4C3A-9D8C-9E0D6E0EEC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5656" name="Picture 5655" descr="http://www.esourcecanada.com/images/spacer.gif">
          <a:extLst>
            <a:ext uri="{FF2B5EF4-FFF2-40B4-BE49-F238E27FC236}">
              <a16:creationId xmlns:a16="http://schemas.microsoft.com/office/drawing/2014/main" id="{BA32B6A3-C19A-4091-B11F-81E10A643F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5657" name="Picture 5656" descr="http://www.esourcecanada.com/images/spacer.gif">
          <a:extLst>
            <a:ext uri="{FF2B5EF4-FFF2-40B4-BE49-F238E27FC236}">
              <a16:creationId xmlns:a16="http://schemas.microsoft.com/office/drawing/2014/main" id="{BBD717A7-5F2B-4A89-B908-803881E2C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5658" name="Picture 5657" descr="http://www.esourcecanada.com/images/spacer.gif">
          <a:extLst>
            <a:ext uri="{FF2B5EF4-FFF2-40B4-BE49-F238E27FC236}">
              <a16:creationId xmlns:a16="http://schemas.microsoft.com/office/drawing/2014/main" id="{2853E9CB-0C54-4A37-9E9C-04E9AECC2F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5659" name="Picture 5658" descr="http://www.esourcecanada.com/images/spacer.gif">
          <a:extLst>
            <a:ext uri="{FF2B5EF4-FFF2-40B4-BE49-F238E27FC236}">
              <a16:creationId xmlns:a16="http://schemas.microsoft.com/office/drawing/2014/main" id="{28D54FF8-B34B-480F-ADA9-AD8124063D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5660" name="Picture 5659" descr="http://www.esourcecanada.com/images/spacer.gif">
          <a:extLst>
            <a:ext uri="{FF2B5EF4-FFF2-40B4-BE49-F238E27FC236}">
              <a16:creationId xmlns:a16="http://schemas.microsoft.com/office/drawing/2014/main" id="{50452B40-132D-4B66-BA07-4FCA91EF7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5661" name="Picture 5660" descr="http://www.esourcecanada.com/images/spacer.gif">
          <a:extLst>
            <a:ext uri="{FF2B5EF4-FFF2-40B4-BE49-F238E27FC236}">
              <a16:creationId xmlns:a16="http://schemas.microsoft.com/office/drawing/2014/main" id="{4BA8017E-A8AE-4239-82D4-254FAFF67C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62" name="Picture 5661" descr="http://www.esourcecanada.com/images/spacer.gif">
          <a:extLst>
            <a:ext uri="{FF2B5EF4-FFF2-40B4-BE49-F238E27FC236}">
              <a16:creationId xmlns:a16="http://schemas.microsoft.com/office/drawing/2014/main" id="{4AF9E680-4D63-43FA-9957-251FDC1843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5663" name="Picture 5662" descr="http://www.esourcecanada.com/images/spacer.gif">
          <a:extLst>
            <a:ext uri="{FF2B5EF4-FFF2-40B4-BE49-F238E27FC236}">
              <a16:creationId xmlns:a16="http://schemas.microsoft.com/office/drawing/2014/main" id="{B674A206-D5D7-461A-BCED-21B039021A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64" name="Picture 5663" descr="http://www.esourcecanada.com/images/spacer.gif">
          <a:extLst>
            <a:ext uri="{FF2B5EF4-FFF2-40B4-BE49-F238E27FC236}">
              <a16:creationId xmlns:a16="http://schemas.microsoft.com/office/drawing/2014/main" id="{B8452E82-7934-44BC-91AE-27A8B71EF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65" name="Picture 5664" descr="http://www.esourcecanada.com/images/spacer.gif">
          <a:extLst>
            <a:ext uri="{FF2B5EF4-FFF2-40B4-BE49-F238E27FC236}">
              <a16:creationId xmlns:a16="http://schemas.microsoft.com/office/drawing/2014/main" id="{E65FC139-34E7-4BB8-AD0F-E414FA3F7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66" name="Picture 5665" descr="http://www.esourcecanada.com/images/spacer.gif">
          <a:extLst>
            <a:ext uri="{FF2B5EF4-FFF2-40B4-BE49-F238E27FC236}">
              <a16:creationId xmlns:a16="http://schemas.microsoft.com/office/drawing/2014/main" id="{56B9CA25-F65D-4F50-9F53-322D375E8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67" name="Picture 5666" descr="http://www.esourcecanada.com/images/spacer.gif">
          <a:extLst>
            <a:ext uri="{FF2B5EF4-FFF2-40B4-BE49-F238E27FC236}">
              <a16:creationId xmlns:a16="http://schemas.microsoft.com/office/drawing/2014/main" id="{287565F9-9E39-46F0-B29E-47ADD53A7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68" name="Picture 5667" descr="http://www.esourcecanada.com/images/spacer.gif">
          <a:extLst>
            <a:ext uri="{FF2B5EF4-FFF2-40B4-BE49-F238E27FC236}">
              <a16:creationId xmlns:a16="http://schemas.microsoft.com/office/drawing/2014/main" id="{3D71D794-9DAD-434F-8ACB-26ACA8766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69" name="Picture 5668" descr="http://www.esourcecanada.com/images/spacer.gif">
          <a:extLst>
            <a:ext uri="{FF2B5EF4-FFF2-40B4-BE49-F238E27FC236}">
              <a16:creationId xmlns:a16="http://schemas.microsoft.com/office/drawing/2014/main" id="{3296147F-22E9-4E21-8B9A-CD7C98255F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0" name="Picture 5669" descr="http://www.esourcecanada.com/images/spacer.gif">
          <a:extLst>
            <a:ext uri="{FF2B5EF4-FFF2-40B4-BE49-F238E27FC236}">
              <a16:creationId xmlns:a16="http://schemas.microsoft.com/office/drawing/2014/main" id="{7DB91ABE-22F8-44E2-9F61-0795E597F6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1" name="Picture 5670" descr="http://www.esourcecanada.com/images/spacer.gif">
          <a:extLst>
            <a:ext uri="{FF2B5EF4-FFF2-40B4-BE49-F238E27FC236}">
              <a16:creationId xmlns:a16="http://schemas.microsoft.com/office/drawing/2014/main" id="{46EBBEFD-C209-43D9-9E5C-1B493FEA2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2" name="Picture 5671" descr="http://www.esourcecanada.com/images/spacer.gif">
          <a:extLst>
            <a:ext uri="{FF2B5EF4-FFF2-40B4-BE49-F238E27FC236}">
              <a16:creationId xmlns:a16="http://schemas.microsoft.com/office/drawing/2014/main" id="{D48B37F5-642C-4B45-B831-B0FECAE8C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3" name="Picture 5672" descr="http://www.esourcecanada.com/images/spacer.gif">
          <a:extLst>
            <a:ext uri="{FF2B5EF4-FFF2-40B4-BE49-F238E27FC236}">
              <a16:creationId xmlns:a16="http://schemas.microsoft.com/office/drawing/2014/main" id="{D1AF0A81-4A55-433A-8F41-395839D44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4" name="Picture 5673" descr="http://www.esourcecanada.com/images/spacer.gif">
          <a:extLst>
            <a:ext uri="{FF2B5EF4-FFF2-40B4-BE49-F238E27FC236}">
              <a16:creationId xmlns:a16="http://schemas.microsoft.com/office/drawing/2014/main" id="{B4D205C5-780B-45D0-B74D-824F824701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5" name="Picture 5674" descr="http://www.esourcecanada.com/images/spacer.gif">
          <a:extLst>
            <a:ext uri="{FF2B5EF4-FFF2-40B4-BE49-F238E27FC236}">
              <a16:creationId xmlns:a16="http://schemas.microsoft.com/office/drawing/2014/main" id="{0D4E134D-0B5A-48BE-88ED-F93EF94935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6" name="Picture 5675" descr="http://www.esourcecanada.com/images/spacer.gif">
          <a:extLst>
            <a:ext uri="{FF2B5EF4-FFF2-40B4-BE49-F238E27FC236}">
              <a16:creationId xmlns:a16="http://schemas.microsoft.com/office/drawing/2014/main" id="{CE7C37B4-07F3-4133-A63D-748D27D78F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7" name="Picture 5676" descr="http://www.esourcecanada.com/images/spacer.gif">
          <a:extLst>
            <a:ext uri="{FF2B5EF4-FFF2-40B4-BE49-F238E27FC236}">
              <a16:creationId xmlns:a16="http://schemas.microsoft.com/office/drawing/2014/main" id="{3B72A186-2713-44F8-83AE-5E83C4854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8" name="Picture 5677" descr="http://www.esourcecanada.com/images/spacer.gif">
          <a:extLst>
            <a:ext uri="{FF2B5EF4-FFF2-40B4-BE49-F238E27FC236}">
              <a16:creationId xmlns:a16="http://schemas.microsoft.com/office/drawing/2014/main" id="{DA55723A-A205-4A46-B389-6AC6ED043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9" name="Picture 5678" descr="http://www.esourcecanada.com/images/spacer.gif">
          <a:extLst>
            <a:ext uri="{FF2B5EF4-FFF2-40B4-BE49-F238E27FC236}">
              <a16:creationId xmlns:a16="http://schemas.microsoft.com/office/drawing/2014/main" id="{5E22E7B7-94EC-4907-9E71-E26DF6C05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0" name="Picture 5679" descr="http://www.esourcecanada.com/images/spacer.gif">
          <a:extLst>
            <a:ext uri="{FF2B5EF4-FFF2-40B4-BE49-F238E27FC236}">
              <a16:creationId xmlns:a16="http://schemas.microsoft.com/office/drawing/2014/main" id="{391AADE7-BF9F-45F9-9505-582FA248CD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1" name="Picture 5680" descr="http://www.esourcecanada.com/images/spacer.gif">
          <a:extLst>
            <a:ext uri="{FF2B5EF4-FFF2-40B4-BE49-F238E27FC236}">
              <a16:creationId xmlns:a16="http://schemas.microsoft.com/office/drawing/2014/main" id="{063CF9A4-3AD8-4EC7-9214-3A9650D22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2" name="Picture 5681" descr="http://www.esourcecanada.com/images/spacer.gif">
          <a:extLst>
            <a:ext uri="{FF2B5EF4-FFF2-40B4-BE49-F238E27FC236}">
              <a16:creationId xmlns:a16="http://schemas.microsoft.com/office/drawing/2014/main" id="{34778B68-8B22-4F2F-AA8B-970BC26F2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3" name="Picture 5682" descr="http://www.esourcecanada.com/images/spacer.gif">
          <a:extLst>
            <a:ext uri="{FF2B5EF4-FFF2-40B4-BE49-F238E27FC236}">
              <a16:creationId xmlns:a16="http://schemas.microsoft.com/office/drawing/2014/main" id="{718E9C1D-FB9E-474D-AFFE-BF9174327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4" name="Picture 5683" descr="http://www.esourcecanada.com/images/spacer.gif">
          <a:extLst>
            <a:ext uri="{FF2B5EF4-FFF2-40B4-BE49-F238E27FC236}">
              <a16:creationId xmlns:a16="http://schemas.microsoft.com/office/drawing/2014/main" id="{B95C3DE0-6219-420E-AC5B-96FAE96AD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5" name="Picture 5684" descr="http://www.esourcecanada.com/images/spacer.gif">
          <a:extLst>
            <a:ext uri="{FF2B5EF4-FFF2-40B4-BE49-F238E27FC236}">
              <a16:creationId xmlns:a16="http://schemas.microsoft.com/office/drawing/2014/main" id="{04590909-D699-48B5-92D7-9BF2ACFD76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6" name="Picture 5685" descr="http://www.esourcecanada.com/images/spacer.gif">
          <a:extLst>
            <a:ext uri="{FF2B5EF4-FFF2-40B4-BE49-F238E27FC236}">
              <a16:creationId xmlns:a16="http://schemas.microsoft.com/office/drawing/2014/main" id="{343C27B3-D6E9-46BF-8C01-29D816BAF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7" name="Picture 5686" descr="http://www.esourcecanada.com/images/spacer.gif">
          <a:extLst>
            <a:ext uri="{FF2B5EF4-FFF2-40B4-BE49-F238E27FC236}">
              <a16:creationId xmlns:a16="http://schemas.microsoft.com/office/drawing/2014/main" id="{661C8B43-76B9-462D-8607-C6FE88CBD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8" name="Picture 5687" descr="http://www.esourcecanada.com/images/spacer.gif">
          <a:extLst>
            <a:ext uri="{FF2B5EF4-FFF2-40B4-BE49-F238E27FC236}">
              <a16:creationId xmlns:a16="http://schemas.microsoft.com/office/drawing/2014/main" id="{66F2DBE1-AC3F-4DBE-AA9B-B5B960A0AE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9" name="Picture 5688" descr="http://www.esourcecanada.com/images/spacer.gif">
          <a:extLst>
            <a:ext uri="{FF2B5EF4-FFF2-40B4-BE49-F238E27FC236}">
              <a16:creationId xmlns:a16="http://schemas.microsoft.com/office/drawing/2014/main" id="{E4CB9C7B-0532-4985-B85C-25F5B5958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0" name="Picture 5689" descr="http://www.esourcecanada.com/images/spacer.gif">
          <a:extLst>
            <a:ext uri="{FF2B5EF4-FFF2-40B4-BE49-F238E27FC236}">
              <a16:creationId xmlns:a16="http://schemas.microsoft.com/office/drawing/2014/main" id="{C02773FF-D3F6-4AFD-BC52-6D41175F8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1" name="Picture 5690" descr="http://www.esourcecanada.com/images/spacer.gif">
          <a:extLst>
            <a:ext uri="{FF2B5EF4-FFF2-40B4-BE49-F238E27FC236}">
              <a16:creationId xmlns:a16="http://schemas.microsoft.com/office/drawing/2014/main" id="{F5E5BD8B-2FDD-4031-ACB4-D1A7A3CBED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2" name="Picture 5691" descr="http://www.esourcecanada.com/images/spacer.gif">
          <a:extLst>
            <a:ext uri="{FF2B5EF4-FFF2-40B4-BE49-F238E27FC236}">
              <a16:creationId xmlns:a16="http://schemas.microsoft.com/office/drawing/2014/main" id="{558C4F72-369D-4CF1-9C8A-E116D473A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3" name="Picture 5692" descr="http://www.esourcecanada.com/images/spacer.gif">
          <a:extLst>
            <a:ext uri="{FF2B5EF4-FFF2-40B4-BE49-F238E27FC236}">
              <a16:creationId xmlns:a16="http://schemas.microsoft.com/office/drawing/2014/main" id="{039388D0-6AF5-40CD-94C0-4DE800D413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4" name="Picture 5693" descr="http://www.esourcecanada.com/images/spacer.gif">
          <a:extLst>
            <a:ext uri="{FF2B5EF4-FFF2-40B4-BE49-F238E27FC236}">
              <a16:creationId xmlns:a16="http://schemas.microsoft.com/office/drawing/2014/main" id="{2FAA4CAD-1705-4061-98B8-573851F4A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5" name="Picture 5694" descr="http://www.esourcecanada.com/images/spacer.gif">
          <a:extLst>
            <a:ext uri="{FF2B5EF4-FFF2-40B4-BE49-F238E27FC236}">
              <a16:creationId xmlns:a16="http://schemas.microsoft.com/office/drawing/2014/main" id="{3B6D47B6-337A-4CB8-AE33-F7ED77AC5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6" name="Picture 5695" descr="http://www.esourcecanada.com/images/spacer.gif">
          <a:extLst>
            <a:ext uri="{FF2B5EF4-FFF2-40B4-BE49-F238E27FC236}">
              <a16:creationId xmlns:a16="http://schemas.microsoft.com/office/drawing/2014/main" id="{3DF9D73D-EA92-4F4C-BBCF-49B89782DA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7" name="Picture 5696" descr="http://www.esourcecanada.com/images/spacer.gif">
          <a:extLst>
            <a:ext uri="{FF2B5EF4-FFF2-40B4-BE49-F238E27FC236}">
              <a16:creationId xmlns:a16="http://schemas.microsoft.com/office/drawing/2014/main" id="{28F86820-D9BE-4BE5-BE87-7F1A65B48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8" name="Picture 5697" descr="http://www.esourcecanada.com/images/spacer.gif">
          <a:extLst>
            <a:ext uri="{FF2B5EF4-FFF2-40B4-BE49-F238E27FC236}">
              <a16:creationId xmlns:a16="http://schemas.microsoft.com/office/drawing/2014/main" id="{1C939A90-5872-4390-82D5-52F51E815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9" name="Picture 5698" descr="http://www.esourcecanada.com/images/spacer.gif">
          <a:extLst>
            <a:ext uri="{FF2B5EF4-FFF2-40B4-BE49-F238E27FC236}">
              <a16:creationId xmlns:a16="http://schemas.microsoft.com/office/drawing/2014/main" id="{57F0DFFC-74AD-4061-A324-27DB6F6C19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700" name="Picture 5699" descr="http://www.esourcecanada.com/images/spacer.gif">
          <a:extLst>
            <a:ext uri="{FF2B5EF4-FFF2-40B4-BE49-F238E27FC236}">
              <a16:creationId xmlns:a16="http://schemas.microsoft.com/office/drawing/2014/main" id="{467A5AFD-5DEE-455B-83E3-D06BDE342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701" name="Picture 5700" descr="http://www.esourcecanada.com/images/spacer.gif">
          <a:extLst>
            <a:ext uri="{FF2B5EF4-FFF2-40B4-BE49-F238E27FC236}">
              <a16:creationId xmlns:a16="http://schemas.microsoft.com/office/drawing/2014/main" id="{A4BD2144-4336-49AB-8827-ADEAE03CF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702" name="Picture 5701" descr="http://www.esourcecanada.com/images/spacer.gif">
          <a:extLst>
            <a:ext uri="{FF2B5EF4-FFF2-40B4-BE49-F238E27FC236}">
              <a16:creationId xmlns:a16="http://schemas.microsoft.com/office/drawing/2014/main" id="{DF7B3AF1-13B8-477D-85A8-BD71E0259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703" name="Picture 5702" descr="http://www.esourcecanada.com/images/spacer.gif">
          <a:extLst>
            <a:ext uri="{FF2B5EF4-FFF2-40B4-BE49-F238E27FC236}">
              <a16:creationId xmlns:a16="http://schemas.microsoft.com/office/drawing/2014/main" id="{C574D282-5F70-497A-9EAA-17F9AC20D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704" name="Picture 5703" descr="http://www.esourcecanada.com/images/spacer.gif">
          <a:extLst>
            <a:ext uri="{FF2B5EF4-FFF2-40B4-BE49-F238E27FC236}">
              <a16:creationId xmlns:a16="http://schemas.microsoft.com/office/drawing/2014/main" id="{4CA71C94-2B00-4187-9FC6-A18F130B43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5705" name="Picture 5704" descr="http://www.esourcecanada.com/images/spacer.gif">
          <a:extLst>
            <a:ext uri="{FF2B5EF4-FFF2-40B4-BE49-F238E27FC236}">
              <a16:creationId xmlns:a16="http://schemas.microsoft.com/office/drawing/2014/main" id="{A661C610-1349-4576-8191-CEFDADA9B3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5706" name="Picture 5705" descr="http://www.esourcecanada.com/images/spacer.gif">
          <a:extLst>
            <a:ext uri="{FF2B5EF4-FFF2-40B4-BE49-F238E27FC236}">
              <a16:creationId xmlns:a16="http://schemas.microsoft.com/office/drawing/2014/main" id="{77CD5E32-9293-448D-A0E9-FFC6B8ED4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5707" name="Picture 5706" descr="http://www.esourcecanada.com/images/spacer.gif">
          <a:extLst>
            <a:ext uri="{FF2B5EF4-FFF2-40B4-BE49-F238E27FC236}">
              <a16:creationId xmlns:a16="http://schemas.microsoft.com/office/drawing/2014/main" id="{F24BBE4B-7338-4E33-BF05-1A3BA9A12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5708" name="Picture 5707" descr="http://www.esourcecanada.com/images/spacer.gif">
          <a:extLst>
            <a:ext uri="{FF2B5EF4-FFF2-40B4-BE49-F238E27FC236}">
              <a16:creationId xmlns:a16="http://schemas.microsoft.com/office/drawing/2014/main" id="{CED3C7D8-D076-4600-9786-59CA138B78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5709" name="Picture 5708" descr="http://www.esourcecanada.com/images/spacer.gif">
          <a:extLst>
            <a:ext uri="{FF2B5EF4-FFF2-40B4-BE49-F238E27FC236}">
              <a16:creationId xmlns:a16="http://schemas.microsoft.com/office/drawing/2014/main" id="{5E2A6320-121A-44EA-8227-2E55F273BE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5710" name="Picture 5709" descr="http://www.esourcecanada.com/images/spacer.gif">
          <a:extLst>
            <a:ext uri="{FF2B5EF4-FFF2-40B4-BE49-F238E27FC236}">
              <a16:creationId xmlns:a16="http://schemas.microsoft.com/office/drawing/2014/main" id="{8A837065-49DE-4DD0-BC02-65450E38B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5711" name="Picture 5710" descr="http://www.esourcecanada.com/images/spacer.gif">
          <a:extLst>
            <a:ext uri="{FF2B5EF4-FFF2-40B4-BE49-F238E27FC236}">
              <a16:creationId xmlns:a16="http://schemas.microsoft.com/office/drawing/2014/main" id="{C3291EBB-49DF-4ECC-B411-59C6CE125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164</xdr:row>
      <xdr:rowOff>0</xdr:rowOff>
    </xdr:from>
    <xdr:ext cx="57150" cy="57150"/>
    <xdr:pic>
      <xdr:nvPicPr>
        <xdr:cNvPr id="5712" name="Picture 5711" descr="http://www.esourcecanada.com/images/spacer.gif">
          <a:extLst>
            <a:ext uri="{FF2B5EF4-FFF2-40B4-BE49-F238E27FC236}">
              <a16:creationId xmlns:a16="http://schemas.microsoft.com/office/drawing/2014/main" id="{DF93FFAC-C14E-47B1-99A8-4E959A731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5713" name="Picture 5712" descr="http://www.esourcecanada.com/images/spacer.gif">
          <a:extLst>
            <a:ext uri="{FF2B5EF4-FFF2-40B4-BE49-F238E27FC236}">
              <a16:creationId xmlns:a16="http://schemas.microsoft.com/office/drawing/2014/main" id="{934A0FA9-59E7-42B5-8169-FCCFA6B9FB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164</xdr:row>
      <xdr:rowOff>0</xdr:rowOff>
    </xdr:from>
    <xdr:ext cx="57150" cy="57150"/>
    <xdr:pic>
      <xdr:nvPicPr>
        <xdr:cNvPr id="5714" name="Picture 5713" descr="http://www.esourcecanada.com/images/spacer.gif">
          <a:extLst>
            <a:ext uri="{FF2B5EF4-FFF2-40B4-BE49-F238E27FC236}">
              <a16:creationId xmlns:a16="http://schemas.microsoft.com/office/drawing/2014/main" id="{6AFC57D7-856A-4F62-803C-FE79FCF5D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15" name="Picture 5714" descr="http://www.esourcecanada.com/images/spacer.gif">
          <a:extLst>
            <a:ext uri="{FF2B5EF4-FFF2-40B4-BE49-F238E27FC236}">
              <a16:creationId xmlns:a16="http://schemas.microsoft.com/office/drawing/2014/main" id="{2EE5E60F-BDF8-488F-AAC9-278B4A199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16" name="Picture 5715" descr="http://www.esourcecanada.com/images/spacer.gif">
          <a:extLst>
            <a:ext uri="{FF2B5EF4-FFF2-40B4-BE49-F238E27FC236}">
              <a16:creationId xmlns:a16="http://schemas.microsoft.com/office/drawing/2014/main" id="{ECB56A3D-509C-4A7F-8015-929B62AA2E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17" name="Picture 5716" descr="http://www.esourcecanada.com/images/spacer.gif">
          <a:extLst>
            <a:ext uri="{FF2B5EF4-FFF2-40B4-BE49-F238E27FC236}">
              <a16:creationId xmlns:a16="http://schemas.microsoft.com/office/drawing/2014/main" id="{83D40484-5717-43E5-A40D-9DEF14B68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18" name="Picture 5717" descr="http://www.esourcecanada.com/images/spacer.gif">
          <a:extLst>
            <a:ext uri="{FF2B5EF4-FFF2-40B4-BE49-F238E27FC236}">
              <a16:creationId xmlns:a16="http://schemas.microsoft.com/office/drawing/2014/main" id="{F0CA8232-22D8-4CDE-97A8-B69BB46CE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19" name="Picture 5718" descr="http://www.esourcecanada.com/images/spacer.gif">
          <a:extLst>
            <a:ext uri="{FF2B5EF4-FFF2-40B4-BE49-F238E27FC236}">
              <a16:creationId xmlns:a16="http://schemas.microsoft.com/office/drawing/2014/main" id="{3C1EE0AF-2D92-4587-A322-8D96217234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0" name="Picture 5719" descr="http://www.esourcecanada.com/images/spacer.gif">
          <a:extLst>
            <a:ext uri="{FF2B5EF4-FFF2-40B4-BE49-F238E27FC236}">
              <a16:creationId xmlns:a16="http://schemas.microsoft.com/office/drawing/2014/main" id="{75C2B792-2E22-456D-92F0-0F44C20DD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1" name="Picture 5720" descr="http://www.esourcecanada.com/images/spacer.gif">
          <a:extLst>
            <a:ext uri="{FF2B5EF4-FFF2-40B4-BE49-F238E27FC236}">
              <a16:creationId xmlns:a16="http://schemas.microsoft.com/office/drawing/2014/main" id="{D8C946B9-4EBF-4A2D-886E-C19E7E275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2" name="Picture 5721" descr="http://www.esourcecanada.com/images/spacer.gif">
          <a:extLst>
            <a:ext uri="{FF2B5EF4-FFF2-40B4-BE49-F238E27FC236}">
              <a16:creationId xmlns:a16="http://schemas.microsoft.com/office/drawing/2014/main" id="{C94834AB-4300-47D0-9B3A-7BC4B87D3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3" name="Picture 5722" descr="http://www.esourcecanada.com/images/spacer.gif">
          <a:extLst>
            <a:ext uri="{FF2B5EF4-FFF2-40B4-BE49-F238E27FC236}">
              <a16:creationId xmlns:a16="http://schemas.microsoft.com/office/drawing/2014/main" id="{41CEFB96-8799-44FB-9583-A1184208A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340</xdr:row>
      <xdr:rowOff>296333</xdr:rowOff>
    </xdr:from>
    <xdr:ext cx="57150" cy="57150"/>
    <xdr:pic>
      <xdr:nvPicPr>
        <xdr:cNvPr id="5724" name="Picture 5723" descr="http://www.esourcecanada.com/images/spacer.gif">
          <a:extLst>
            <a:ext uri="{FF2B5EF4-FFF2-40B4-BE49-F238E27FC236}">
              <a16:creationId xmlns:a16="http://schemas.microsoft.com/office/drawing/2014/main" id="{8A16C366-C4A1-4295-BA5D-F0D70B38D1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5" name="Picture 5724" descr="http://www.esourcecanada.com/images/spacer.gif">
          <a:extLst>
            <a:ext uri="{FF2B5EF4-FFF2-40B4-BE49-F238E27FC236}">
              <a16:creationId xmlns:a16="http://schemas.microsoft.com/office/drawing/2014/main" id="{40F8E819-FC61-46ED-8FAF-22272AAE9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6" name="Picture 5725" descr="http://www.esourcecanada.com/images/spacer.gif">
          <a:extLst>
            <a:ext uri="{FF2B5EF4-FFF2-40B4-BE49-F238E27FC236}">
              <a16:creationId xmlns:a16="http://schemas.microsoft.com/office/drawing/2014/main" id="{38B33B24-E52C-4F31-BE57-71672E8FE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7" name="Picture 5726" descr="http://www.esourcecanada.com/images/spacer.gif">
          <a:extLst>
            <a:ext uri="{FF2B5EF4-FFF2-40B4-BE49-F238E27FC236}">
              <a16:creationId xmlns:a16="http://schemas.microsoft.com/office/drawing/2014/main" id="{978512A8-7E3F-49BE-904E-CA83383D7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8" name="Picture 5727" descr="http://www.esourcecanada.com/images/spacer.gif">
          <a:extLst>
            <a:ext uri="{FF2B5EF4-FFF2-40B4-BE49-F238E27FC236}">
              <a16:creationId xmlns:a16="http://schemas.microsoft.com/office/drawing/2014/main" id="{07FFB786-EF8A-478F-ABE8-A2CEC1565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9" name="Picture 5728" descr="http://www.esourcecanada.com/images/spacer.gif">
          <a:extLst>
            <a:ext uri="{FF2B5EF4-FFF2-40B4-BE49-F238E27FC236}">
              <a16:creationId xmlns:a16="http://schemas.microsoft.com/office/drawing/2014/main" id="{E9B413DF-B279-4805-A604-9652AA1CD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0" name="Picture 5729" descr="http://www.esourcecanada.com/images/spacer.gif">
          <a:extLst>
            <a:ext uri="{FF2B5EF4-FFF2-40B4-BE49-F238E27FC236}">
              <a16:creationId xmlns:a16="http://schemas.microsoft.com/office/drawing/2014/main" id="{72EEDABD-9DF5-4CAC-9EAE-23FCDA901A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1" name="Picture 5730" descr="http://www.esourcecanada.com/images/spacer.gif">
          <a:extLst>
            <a:ext uri="{FF2B5EF4-FFF2-40B4-BE49-F238E27FC236}">
              <a16:creationId xmlns:a16="http://schemas.microsoft.com/office/drawing/2014/main" id="{64B2C948-8466-4CC1-A4B8-70A3C584E0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2" name="Picture 5731" descr="http://www.esourcecanada.com/images/spacer.gif">
          <a:extLst>
            <a:ext uri="{FF2B5EF4-FFF2-40B4-BE49-F238E27FC236}">
              <a16:creationId xmlns:a16="http://schemas.microsoft.com/office/drawing/2014/main" id="{4B042B75-71EC-4049-8F3A-80283BA8DD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3" name="Picture 5732" descr="http://www.esourcecanada.com/images/spacer.gif">
          <a:extLst>
            <a:ext uri="{FF2B5EF4-FFF2-40B4-BE49-F238E27FC236}">
              <a16:creationId xmlns:a16="http://schemas.microsoft.com/office/drawing/2014/main" id="{5FD2F8D5-4F97-440E-99B6-202A99EC79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4" name="Picture 5733" descr="http://www.esourcecanada.com/images/spacer.gif">
          <a:extLst>
            <a:ext uri="{FF2B5EF4-FFF2-40B4-BE49-F238E27FC236}">
              <a16:creationId xmlns:a16="http://schemas.microsoft.com/office/drawing/2014/main" id="{60EC51A0-038F-43B1-B9BD-6C3FE0820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5" name="Picture 5734" descr="http://www.esourcecanada.com/images/spacer.gif">
          <a:extLst>
            <a:ext uri="{FF2B5EF4-FFF2-40B4-BE49-F238E27FC236}">
              <a16:creationId xmlns:a16="http://schemas.microsoft.com/office/drawing/2014/main" id="{E5F142E4-6F43-4823-B3AD-208DE80C7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6" name="Picture 5735" descr="http://www.esourcecanada.com/images/spacer.gif">
          <a:extLst>
            <a:ext uri="{FF2B5EF4-FFF2-40B4-BE49-F238E27FC236}">
              <a16:creationId xmlns:a16="http://schemas.microsoft.com/office/drawing/2014/main" id="{EE21DA4A-338D-44E8-93B9-500B77D0F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7" name="Picture 5736" descr="http://www.esourcecanada.com/images/spacer.gif">
          <a:extLst>
            <a:ext uri="{FF2B5EF4-FFF2-40B4-BE49-F238E27FC236}">
              <a16:creationId xmlns:a16="http://schemas.microsoft.com/office/drawing/2014/main" id="{1D4DB4F3-B082-486A-8577-BCD54C1D21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8" name="Picture 5737" descr="http://www.esourcecanada.com/images/spacer.gif">
          <a:extLst>
            <a:ext uri="{FF2B5EF4-FFF2-40B4-BE49-F238E27FC236}">
              <a16:creationId xmlns:a16="http://schemas.microsoft.com/office/drawing/2014/main" id="{16F8738B-C3C7-49DD-9F9D-3083AD2F0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9" name="Picture 5738" descr="http://www.esourcecanada.com/images/spacer.gif">
          <a:extLst>
            <a:ext uri="{FF2B5EF4-FFF2-40B4-BE49-F238E27FC236}">
              <a16:creationId xmlns:a16="http://schemas.microsoft.com/office/drawing/2014/main" id="{10CEEE3A-BF44-4F0F-951B-B34175345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0" name="Picture 5739" descr="http://www.esourcecanada.com/images/spacer.gif">
          <a:extLst>
            <a:ext uri="{FF2B5EF4-FFF2-40B4-BE49-F238E27FC236}">
              <a16:creationId xmlns:a16="http://schemas.microsoft.com/office/drawing/2014/main" id="{AB2A18DE-0C6F-430C-8A74-BD9BCF00D6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1" name="Picture 5740" descr="http://www.esourcecanada.com/images/spacer.gif">
          <a:extLst>
            <a:ext uri="{FF2B5EF4-FFF2-40B4-BE49-F238E27FC236}">
              <a16:creationId xmlns:a16="http://schemas.microsoft.com/office/drawing/2014/main" id="{3DFB64B9-0FD8-4412-9ECC-7CF3653174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2" name="Picture 5741" descr="http://www.esourcecanada.com/images/spacer.gif">
          <a:extLst>
            <a:ext uri="{FF2B5EF4-FFF2-40B4-BE49-F238E27FC236}">
              <a16:creationId xmlns:a16="http://schemas.microsoft.com/office/drawing/2014/main" id="{26925406-5B3F-4824-8C2E-0E0216C4E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3" name="Picture 5742" descr="http://www.esourcecanada.com/images/spacer.gif">
          <a:extLst>
            <a:ext uri="{FF2B5EF4-FFF2-40B4-BE49-F238E27FC236}">
              <a16:creationId xmlns:a16="http://schemas.microsoft.com/office/drawing/2014/main" id="{4BDB2C40-8D5C-42BB-B104-A0C3EFE40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4" name="Picture 5743" descr="http://www.esourcecanada.com/images/spacer.gif">
          <a:extLst>
            <a:ext uri="{FF2B5EF4-FFF2-40B4-BE49-F238E27FC236}">
              <a16:creationId xmlns:a16="http://schemas.microsoft.com/office/drawing/2014/main" id="{0C7BD84A-4FDB-494C-86D0-DF34055E82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5" name="Picture 5744" descr="http://www.esourcecanada.com/images/spacer.gif">
          <a:extLst>
            <a:ext uri="{FF2B5EF4-FFF2-40B4-BE49-F238E27FC236}">
              <a16:creationId xmlns:a16="http://schemas.microsoft.com/office/drawing/2014/main" id="{D43CCF48-AE81-49CE-9722-169D5715D6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6" name="Picture 5745" descr="http://www.esourcecanada.com/images/spacer.gif">
          <a:extLst>
            <a:ext uri="{FF2B5EF4-FFF2-40B4-BE49-F238E27FC236}">
              <a16:creationId xmlns:a16="http://schemas.microsoft.com/office/drawing/2014/main" id="{B6C6422E-BB41-419E-B4B9-F2C17352F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7" name="Picture 5746" descr="http://www.esourcecanada.com/images/spacer.gif">
          <a:extLst>
            <a:ext uri="{FF2B5EF4-FFF2-40B4-BE49-F238E27FC236}">
              <a16:creationId xmlns:a16="http://schemas.microsoft.com/office/drawing/2014/main" id="{B279D1A7-CA8F-492A-8DE1-F13612C631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8" name="Picture 5747" descr="http://www.esourcecanada.com/images/spacer.gif">
          <a:extLst>
            <a:ext uri="{FF2B5EF4-FFF2-40B4-BE49-F238E27FC236}">
              <a16:creationId xmlns:a16="http://schemas.microsoft.com/office/drawing/2014/main" id="{989C8F48-5AAF-4B85-AFA6-BC79BF87A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9" name="Picture 5748" descr="http://www.esourcecanada.com/images/spacer.gif">
          <a:extLst>
            <a:ext uri="{FF2B5EF4-FFF2-40B4-BE49-F238E27FC236}">
              <a16:creationId xmlns:a16="http://schemas.microsoft.com/office/drawing/2014/main" id="{3E1A3C22-A68B-4325-ADE2-0247477190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0" name="Picture 5749" descr="http://www.esourcecanada.com/images/spacer.gif">
          <a:extLst>
            <a:ext uri="{FF2B5EF4-FFF2-40B4-BE49-F238E27FC236}">
              <a16:creationId xmlns:a16="http://schemas.microsoft.com/office/drawing/2014/main" id="{A399AB71-E8D4-400B-AF59-C876A10CC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1" name="Picture 5750" descr="http://www.esourcecanada.com/images/spacer.gif">
          <a:extLst>
            <a:ext uri="{FF2B5EF4-FFF2-40B4-BE49-F238E27FC236}">
              <a16:creationId xmlns:a16="http://schemas.microsoft.com/office/drawing/2014/main" id="{4075FF39-A4F6-4572-B32F-A11E8F915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2" name="Picture 5751" descr="http://www.esourcecanada.com/images/spacer.gif">
          <a:extLst>
            <a:ext uri="{FF2B5EF4-FFF2-40B4-BE49-F238E27FC236}">
              <a16:creationId xmlns:a16="http://schemas.microsoft.com/office/drawing/2014/main" id="{D3E402B2-5295-4D78-B656-05AA47E01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3" name="Picture 5752" descr="http://www.esourcecanada.com/images/spacer.gif">
          <a:extLst>
            <a:ext uri="{FF2B5EF4-FFF2-40B4-BE49-F238E27FC236}">
              <a16:creationId xmlns:a16="http://schemas.microsoft.com/office/drawing/2014/main" id="{EFC7EA50-E931-49A4-8A46-F75DD362A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4" name="Picture 5753" descr="http://www.esourcecanada.com/images/spacer.gif">
          <a:extLst>
            <a:ext uri="{FF2B5EF4-FFF2-40B4-BE49-F238E27FC236}">
              <a16:creationId xmlns:a16="http://schemas.microsoft.com/office/drawing/2014/main" id="{FD9E01E1-D0AC-47C0-B7E0-0B702B53F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5" name="Picture 5754" descr="http://www.esourcecanada.com/images/spacer.gif">
          <a:extLst>
            <a:ext uri="{FF2B5EF4-FFF2-40B4-BE49-F238E27FC236}">
              <a16:creationId xmlns:a16="http://schemas.microsoft.com/office/drawing/2014/main" id="{F4CF6D27-B642-46AD-B103-341CBB832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6" name="Picture 5755" descr="http://www.esourcecanada.com/images/spacer.gif">
          <a:extLst>
            <a:ext uri="{FF2B5EF4-FFF2-40B4-BE49-F238E27FC236}">
              <a16:creationId xmlns:a16="http://schemas.microsoft.com/office/drawing/2014/main" id="{EC1DB32F-8986-4724-A441-84F4149A89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7" name="Picture 5756" descr="http://www.esourcecanada.com/images/spacer.gif">
          <a:extLst>
            <a:ext uri="{FF2B5EF4-FFF2-40B4-BE49-F238E27FC236}">
              <a16:creationId xmlns:a16="http://schemas.microsoft.com/office/drawing/2014/main" id="{C675F203-960D-471E-98E2-FD03AC9B77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5758" name="Picture 5757" descr="http://www.esourcecanada.com/images/spacer.gif">
          <a:extLst>
            <a:ext uri="{FF2B5EF4-FFF2-40B4-BE49-F238E27FC236}">
              <a16:creationId xmlns:a16="http://schemas.microsoft.com/office/drawing/2014/main" id="{AEA9B5A3-347C-41A6-B490-03C3FF32A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5759" name="Picture 5758" descr="http://www.esourcecanada.com/images/spacer.gif">
          <a:extLst>
            <a:ext uri="{FF2B5EF4-FFF2-40B4-BE49-F238E27FC236}">
              <a16:creationId xmlns:a16="http://schemas.microsoft.com/office/drawing/2014/main" id="{49B225B1-565A-45D2-B0E4-EC2B76BECE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68</xdr:row>
      <xdr:rowOff>0</xdr:rowOff>
    </xdr:from>
    <xdr:ext cx="57150" cy="57150"/>
    <xdr:pic>
      <xdr:nvPicPr>
        <xdr:cNvPr id="5760" name="Picture 5759" descr="http://www.esourcecanada.com/images/spacer.gif">
          <a:extLst>
            <a:ext uri="{FF2B5EF4-FFF2-40B4-BE49-F238E27FC236}">
              <a16:creationId xmlns:a16="http://schemas.microsoft.com/office/drawing/2014/main" id="{F0AF54C2-7114-486E-8E35-574A92919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5761" name="Picture 5760" descr="http://www.esourcecanada.com/images/spacer.gif">
          <a:extLst>
            <a:ext uri="{FF2B5EF4-FFF2-40B4-BE49-F238E27FC236}">
              <a16:creationId xmlns:a16="http://schemas.microsoft.com/office/drawing/2014/main" id="{535DEFF8-7645-4141-A3AF-C99542D2D6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68</xdr:row>
      <xdr:rowOff>0</xdr:rowOff>
    </xdr:from>
    <xdr:ext cx="57150" cy="57150"/>
    <xdr:pic>
      <xdr:nvPicPr>
        <xdr:cNvPr id="5762" name="Picture 5761" descr="http://www.esourcecanada.com/images/spacer.gif">
          <a:extLst>
            <a:ext uri="{FF2B5EF4-FFF2-40B4-BE49-F238E27FC236}">
              <a16:creationId xmlns:a16="http://schemas.microsoft.com/office/drawing/2014/main" id="{332739BE-07A4-46E5-9285-839F55A824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5763" name="Picture 5762" descr="http://www.esourcecanada.com/images/spacer.gif">
          <a:extLst>
            <a:ext uri="{FF2B5EF4-FFF2-40B4-BE49-F238E27FC236}">
              <a16:creationId xmlns:a16="http://schemas.microsoft.com/office/drawing/2014/main" id="{F3CB8A21-B915-4890-A8E9-132A21D11B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5764" name="Picture 5763" descr="http://www.esourcecanada.com/images/spacer.gif">
          <a:extLst>
            <a:ext uri="{FF2B5EF4-FFF2-40B4-BE49-F238E27FC236}">
              <a16:creationId xmlns:a16="http://schemas.microsoft.com/office/drawing/2014/main" id="{0748BA71-BFD3-415F-B2D0-2A4688CDF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118</xdr:row>
      <xdr:rowOff>0</xdr:rowOff>
    </xdr:from>
    <xdr:ext cx="57150" cy="57150"/>
    <xdr:pic>
      <xdr:nvPicPr>
        <xdr:cNvPr id="5765" name="Picture 5764" descr="http://www.esourcecanada.com/images/spacer.gif">
          <a:extLst>
            <a:ext uri="{FF2B5EF4-FFF2-40B4-BE49-F238E27FC236}">
              <a16:creationId xmlns:a16="http://schemas.microsoft.com/office/drawing/2014/main" id="{6AD3341B-F667-4E6D-AC1D-0EA50E3FA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5766" name="Picture 5765" descr="http://www.esourcecanada.com/images/spacer.gif">
          <a:extLst>
            <a:ext uri="{FF2B5EF4-FFF2-40B4-BE49-F238E27FC236}">
              <a16:creationId xmlns:a16="http://schemas.microsoft.com/office/drawing/2014/main" id="{C7587B8F-E6C4-41C2-9056-7F8852AE3A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118</xdr:row>
      <xdr:rowOff>0</xdr:rowOff>
    </xdr:from>
    <xdr:ext cx="57150" cy="57150"/>
    <xdr:pic>
      <xdr:nvPicPr>
        <xdr:cNvPr id="5767" name="Picture 5766" descr="http://www.esourcecanada.com/images/spacer.gif">
          <a:extLst>
            <a:ext uri="{FF2B5EF4-FFF2-40B4-BE49-F238E27FC236}">
              <a16:creationId xmlns:a16="http://schemas.microsoft.com/office/drawing/2014/main" id="{D155EC80-DB09-473A-9B25-9AB3B08A1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768" name="Picture 5767" descr="http://www.esourcecanada.com/images/spacer.gif">
          <a:extLst>
            <a:ext uri="{FF2B5EF4-FFF2-40B4-BE49-F238E27FC236}">
              <a16:creationId xmlns:a16="http://schemas.microsoft.com/office/drawing/2014/main" id="{4D7DC8DE-3D35-4F0E-BA3A-31F13787C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69" name="Picture 5768" descr="http://www.esourcecanada.com/images/spacer.gif">
          <a:extLst>
            <a:ext uri="{FF2B5EF4-FFF2-40B4-BE49-F238E27FC236}">
              <a16:creationId xmlns:a16="http://schemas.microsoft.com/office/drawing/2014/main" id="{B7FC2A33-CF87-44D5-9218-4E1EBEFFED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770" name="Picture 5769" descr="http://www.esourcecanada.com/images/spacer.gif">
          <a:extLst>
            <a:ext uri="{FF2B5EF4-FFF2-40B4-BE49-F238E27FC236}">
              <a16:creationId xmlns:a16="http://schemas.microsoft.com/office/drawing/2014/main" id="{A8C5E300-F863-42BE-B0CC-8B56600C52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1" name="Picture 5770" descr="http://www.esourcecanada.com/images/spacer.gif">
          <a:extLst>
            <a:ext uri="{FF2B5EF4-FFF2-40B4-BE49-F238E27FC236}">
              <a16:creationId xmlns:a16="http://schemas.microsoft.com/office/drawing/2014/main" id="{AF2348DE-6941-42E9-94A2-FD7474915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2" name="Picture 5771" descr="http://www.esourcecanada.com/images/spacer.gif">
          <a:extLst>
            <a:ext uri="{FF2B5EF4-FFF2-40B4-BE49-F238E27FC236}">
              <a16:creationId xmlns:a16="http://schemas.microsoft.com/office/drawing/2014/main" id="{3FC32DF7-7BB6-4525-A621-5F9158D344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3" name="Picture 5772" descr="http://www.esourcecanada.com/images/spacer.gif">
          <a:extLst>
            <a:ext uri="{FF2B5EF4-FFF2-40B4-BE49-F238E27FC236}">
              <a16:creationId xmlns:a16="http://schemas.microsoft.com/office/drawing/2014/main" id="{00B29E03-B833-4375-9BA7-29E16F682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4" name="Picture 5773" descr="http://www.esourcecanada.com/images/spacer.gif">
          <a:extLst>
            <a:ext uri="{FF2B5EF4-FFF2-40B4-BE49-F238E27FC236}">
              <a16:creationId xmlns:a16="http://schemas.microsoft.com/office/drawing/2014/main" id="{C4E2A626-44B1-485E-928C-C62D46348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5" name="Picture 5774" descr="http://www.esourcecanada.com/images/spacer.gif">
          <a:extLst>
            <a:ext uri="{FF2B5EF4-FFF2-40B4-BE49-F238E27FC236}">
              <a16:creationId xmlns:a16="http://schemas.microsoft.com/office/drawing/2014/main" id="{68B235EF-1934-4C54-993A-BE06BA352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6" name="Picture 5775" descr="http://www.esourcecanada.com/images/spacer.gif">
          <a:extLst>
            <a:ext uri="{FF2B5EF4-FFF2-40B4-BE49-F238E27FC236}">
              <a16:creationId xmlns:a16="http://schemas.microsoft.com/office/drawing/2014/main" id="{A6FAC9BE-3C03-4179-9625-EC8402C40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7" name="Picture 5776" descr="http://www.esourcecanada.com/images/spacer.gif">
          <a:extLst>
            <a:ext uri="{FF2B5EF4-FFF2-40B4-BE49-F238E27FC236}">
              <a16:creationId xmlns:a16="http://schemas.microsoft.com/office/drawing/2014/main" id="{733FE331-CBE6-4DC6-BF51-10C0712BF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8" name="Picture 5777" descr="http://www.esourcecanada.com/images/spacer.gif">
          <a:extLst>
            <a:ext uri="{FF2B5EF4-FFF2-40B4-BE49-F238E27FC236}">
              <a16:creationId xmlns:a16="http://schemas.microsoft.com/office/drawing/2014/main" id="{3AEF2254-DD8C-4098-A99D-2948BB14F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9" name="Picture 5778" descr="http://www.esourcecanada.com/images/spacer.gif">
          <a:extLst>
            <a:ext uri="{FF2B5EF4-FFF2-40B4-BE49-F238E27FC236}">
              <a16:creationId xmlns:a16="http://schemas.microsoft.com/office/drawing/2014/main" id="{875CD994-8990-47CE-A2A1-19924034B0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0" name="Picture 5779" descr="http://www.esourcecanada.com/images/spacer.gif">
          <a:extLst>
            <a:ext uri="{FF2B5EF4-FFF2-40B4-BE49-F238E27FC236}">
              <a16:creationId xmlns:a16="http://schemas.microsoft.com/office/drawing/2014/main" id="{B65D23D3-E1CE-4B38-AF96-5D2BF43B04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1" name="Picture 5780" descr="http://www.esourcecanada.com/images/spacer.gif">
          <a:extLst>
            <a:ext uri="{FF2B5EF4-FFF2-40B4-BE49-F238E27FC236}">
              <a16:creationId xmlns:a16="http://schemas.microsoft.com/office/drawing/2014/main" id="{D1673CA3-5BB0-4CF5-99C3-967D0C3F9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2" name="Picture 5781" descr="http://www.esourcecanada.com/images/spacer.gif">
          <a:extLst>
            <a:ext uri="{FF2B5EF4-FFF2-40B4-BE49-F238E27FC236}">
              <a16:creationId xmlns:a16="http://schemas.microsoft.com/office/drawing/2014/main" id="{A319201B-5E23-45E9-8D77-A100B6898F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3" name="Picture 5782" descr="http://www.esourcecanada.com/images/spacer.gif">
          <a:extLst>
            <a:ext uri="{FF2B5EF4-FFF2-40B4-BE49-F238E27FC236}">
              <a16:creationId xmlns:a16="http://schemas.microsoft.com/office/drawing/2014/main" id="{E530BF05-E631-4599-A33E-24F69D56E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4" name="Picture 5783" descr="http://www.esourcecanada.com/images/spacer.gif">
          <a:extLst>
            <a:ext uri="{FF2B5EF4-FFF2-40B4-BE49-F238E27FC236}">
              <a16:creationId xmlns:a16="http://schemas.microsoft.com/office/drawing/2014/main" id="{CBA7CC00-FDD7-4020-9DF7-7942E5F63D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5" name="Picture 5784" descr="http://www.esourcecanada.com/images/spacer.gif">
          <a:extLst>
            <a:ext uri="{FF2B5EF4-FFF2-40B4-BE49-F238E27FC236}">
              <a16:creationId xmlns:a16="http://schemas.microsoft.com/office/drawing/2014/main" id="{906C3604-2C00-48D6-A09A-53AD789A2B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6" name="Picture 5785" descr="http://www.esourcecanada.com/images/spacer.gif">
          <a:extLst>
            <a:ext uri="{FF2B5EF4-FFF2-40B4-BE49-F238E27FC236}">
              <a16:creationId xmlns:a16="http://schemas.microsoft.com/office/drawing/2014/main" id="{4D5422C0-5EB9-40F8-BDCF-BD2AC0DD7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7" name="Picture 5786" descr="http://www.esourcecanada.com/images/spacer.gif">
          <a:extLst>
            <a:ext uri="{FF2B5EF4-FFF2-40B4-BE49-F238E27FC236}">
              <a16:creationId xmlns:a16="http://schemas.microsoft.com/office/drawing/2014/main" id="{B7D10A4D-E48D-4F4C-8440-9A4962272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8" name="Picture 5787" descr="http://www.esourcecanada.com/images/spacer.gif">
          <a:extLst>
            <a:ext uri="{FF2B5EF4-FFF2-40B4-BE49-F238E27FC236}">
              <a16:creationId xmlns:a16="http://schemas.microsoft.com/office/drawing/2014/main" id="{F00EDCD1-3732-4BD4-B3E6-010D3156B8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9" name="Picture 5788" descr="http://www.esourcecanada.com/images/spacer.gif">
          <a:extLst>
            <a:ext uri="{FF2B5EF4-FFF2-40B4-BE49-F238E27FC236}">
              <a16:creationId xmlns:a16="http://schemas.microsoft.com/office/drawing/2014/main" id="{4CAA9D3E-EF72-4F3A-A7F5-D15EFB47AF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0" name="Picture 5789" descr="http://www.esourcecanada.com/images/spacer.gif">
          <a:extLst>
            <a:ext uri="{FF2B5EF4-FFF2-40B4-BE49-F238E27FC236}">
              <a16:creationId xmlns:a16="http://schemas.microsoft.com/office/drawing/2014/main" id="{8DC763B3-71B0-46C5-944C-512B580F2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1" name="Picture 5790" descr="http://www.esourcecanada.com/images/spacer.gif">
          <a:extLst>
            <a:ext uri="{FF2B5EF4-FFF2-40B4-BE49-F238E27FC236}">
              <a16:creationId xmlns:a16="http://schemas.microsoft.com/office/drawing/2014/main" id="{F67DD647-8F9D-4C1E-BD85-1ACFC822C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2" name="Picture 5791" descr="http://www.esourcecanada.com/images/spacer.gif">
          <a:extLst>
            <a:ext uri="{FF2B5EF4-FFF2-40B4-BE49-F238E27FC236}">
              <a16:creationId xmlns:a16="http://schemas.microsoft.com/office/drawing/2014/main" id="{6324F4C1-7BED-4DC2-BFD1-BE2936F9F5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3" name="Picture 5792" descr="http://www.esourcecanada.com/images/spacer.gif">
          <a:extLst>
            <a:ext uri="{FF2B5EF4-FFF2-40B4-BE49-F238E27FC236}">
              <a16:creationId xmlns:a16="http://schemas.microsoft.com/office/drawing/2014/main" id="{6D1A2201-CCD0-4022-BECA-30D0E58AD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4" name="Picture 5793" descr="http://www.esourcecanada.com/images/spacer.gif">
          <a:extLst>
            <a:ext uri="{FF2B5EF4-FFF2-40B4-BE49-F238E27FC236}">
              <a16:creationId xmlns:a16="http://schemas.microsoft.com/office/drawing/2014/main" id="{B2A96B79-DF92-43A4-A005-5E69C54C0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5" name="Picture 5794" descr="http://www.esourcecanada.com/images/spacer.gif">
          <a:extLst>
            <a:ext uri="{FF2B5EF4-FFF2-40B4-BE49-F238E27FC236}">
              <a16:creationId xmlns:a16="http://schemas.microsoft.com/office/drawing/2014/main" id="{56D3528E-7293-4183-83AC-D2B93692D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6" name="Picture 5795" descr="http://www.esourcecanada.com/images/spacer.gif">
          <a:extLst>
            <a:ext uri="{FF2B5EF4-FFF2-40B4-BE49-F238E27FC236}">
              <a16:creationId xmlns:a16="http://schemas.microsoft.com/office/drawing/2014/main" id="{16CFA7A1-D3C4-4647-8379-E440029CE8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7" name="Picture 5796" descr="http://www.esourcecanada.com/images/spacer.gif">
          <a:extLst>
            <a:ext uri="{FF2B5EF4-FFF2-40B4-BE49-F238E27FC236}">
              <a16:creationId xmlns:a16="http://schemas.microsoft.com/office/drawing/2014/main" id="{DFD9D918-DDC5-4457-93C4-CFB107A467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8" name="Picture 5797" descr="http://www.esourcecanada.com/images/spacer.gif">
          <a:extLst>
            <a:ext uri="{FF2B5EF4-FFF2-40B4-BE49-F238E27FC236}">
              <a16:creationId xmlns:a16="http://schemas.microsoft.com/office/drawing/2014/main" id="{55588D95-AD61-48EE-A435-C0EC5D9BDE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9" name="Picture 5798" descr="http://www.esourcecanada.com/images/spacer.gif">
          <a:extLst>
            <a:ext uri="{FF2B5EF4-FFF2-40B4-BE49-F238E27FC236}">
              <a16:creationId xmlns:a16="http://schemas.microsoft.com/office/drawing/2014/main" id="{26C65842-AD33-4C04-A25D-0F835D0C0F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0" name="Picture 5799" descr="http://www.esourcecanada.com/images/spacer.gif">
          <a:extLst>
            <a:ext uri="{FF2B5EF4-FFF2-40B4-BE49-F238E27FC236}">
              <a16:creationId xmlns:a16="http://schemas.microsoft.com/office/drawing/2014/main" id="{0DBCDAB5-83F1-4EC0-AE09-64CF328E21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1" name="Picture 5800" descr="http://www.esourcecanada.com/images/spacer.gif">
          <a:extLst>
            <a:ext uri="{FF2B5EF4-FFF2-40B4-BE49-F238E27FC236}">
              <a16:creationId xmlns:a16="http://schemas.microsoft.com/office/drawing/2014/main" id="{11149AC1-E350-4027-9285-74CC1F3ED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2" name="Picture 5801" descr="http://www.esourcecanada.com/images/spacer.gif">
          <a:extLst>
            <a:ext uri="{FF2B5EF4-FFF2-40B4-BE49-F238E27FC236}">
              <a16:creationId xmlns:a16="http://schemas.microsoft.com/office/drawing/2014/main" id="{760BAE22-99B4-499A-94F1-388D8DF3BC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3" name="Picture 5802" descr="http://www.esourcecanada.com/images/spacer.gif">
          <a:extLst>
            <a:ext uri="{FF2B5EF4-FFF2-40B4-BE49-F238E27FC236}">
              <a16:creationId xmlns:a16="http://schemas.microsoft.com/office/drawing/2014/main" id="{8DA7802D-0E03-4C46-9100-BC27A6285A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4" name="Picture 5803" descr="http://www.esourcecanada.com/images/spacer.gif">
          <a:extLst>
            <a:ext uri="{FF2B5EF4-FFF2-40B4-BE49-F238E27FC236}">
              <a16:creationId xmlns:a16="http://schemas.microsoft.com/office/drawing/2014/main" id="{491DD178-0D36-4992-B037-DB1043EDB8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5" name="Picture 5804" descr="http://www.esourcecanada.com/images/spacer.gif">
          <a:extLst>
            <a:ext uri="{FF2B5EF4-FFF2-40B4-BE49-F238E27FC236}">
              <a16:creationId xmlns:a16="http://schemas.microsoft.com/office/drawing/2014/main" id="{438E0C81-5FC9-4605-89F3-EF0D7AA27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6" name="Picture 5805" descr="http://www.esourcecanada.com/images/spacer.gif">
          <a:extLst>
            <a:ext uri="{FF2B5EF4-FFF2-40B4-BE49-F238E27FC236}">
              <a16:creationId xmlns:a16="http://schemas.microsoft.com/office/drawing/2014/main" id="{9FEB3E97-5B75-4272-B32F-F8AE32E73C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7" name="Picture 5806" descr="http://www.esourcecanada.com/images/spacer.gif">
          <a:extLst>
            <a:ext uri="{FF2B5EF4-FFF2-40B4-BE49-F238E27FC236}">
              <a16:creationId xmlns:a16="http://schemas.microsoft.com/office/drawing/2014/main" id="{9EABFFAA-7351-46DA-9FE1-2666CFDC1B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8" name="Picture 5807" descr="http://www.esourcecanada.com/images/spacer.gif">
          <a:extLst>
            <a:ext uri="{FF2B5EF4-FFF2-40B4-BE49-F238E27FC236}">
              <a16:creationId xmlns:a16="http://schemas.microsoft.com/office/drawing/2014/main" id="{553A7668-4F21-47CD-A67A-7916DA93D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9" name="Picture 5808" descr="http://www.esourcecanada.com/images/spacer.gif">
          <a:extLst>
            <a:ext uri="{FF2B5EF4-FFF2-40B4-BE49-F238E27FC236}">
              <a16:creationId xmlns:a16="http://schemas.microsoft.com/office/drawing/2014/main" id="{BE53C808-72B1-4C1C-B049-3993CE5C14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10" name="Picture 5809" descr="http://www.esourcecanada.com/images/spacer.gif">
          <a:extLst>
            <a:ext uri="{FF2B5EF4-FFF2-40B4-BE49-F238E27FC236}">
              <a16:creationId xmlns:a16="http://schemas.microsoft.com/office/drawing/2014/main" id="{53AC6038-624D-4635-BF3E-D6F269460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11" name="Picture 5810" descr="http://www.esourcecanada.com/images/spacer.gif">
          <a:extLst>
            <a:ext uri="{FF2B5EF4-FFF2-40B4-BE49-F238E27FC236}">
              <a16:creationId xmlns:a16="http://schemas.microsoft.com/office/drawing/2014/main" id="{D7794140-DE11-4869-9C56-0516841E2A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812" name="Picture 5811" descr="http://www.esourcecanada.com/images/spacer.gif">
          <a:extLst>
            <a:ext uri="{FF2B5EF4-FFF2-40B4-BE49-F238E27FC236}">
              <a16:creationId xmlns:a16="http://schemas.microsoft.com/office/drawing/2014/main" id="{46189981-EAD5-4F73-9FF1-06DF588F3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813" name="Picture 5812" descr="http://www.esourcecanada.com/images/spacer.gif">
          <a:extLst>
            <a:ext uri="{FF2B5EF4-FFF2-40B4-BE49-F238E27FC236}">
              <a16:creationId xmlns:a16="http://schemas.microsoft.com/office/drawing/2014/main" id="{3A410262-7203-4ACC-9BA9-80C1EAAE4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5814" name="Picture 5813" descr="http://www.esourcecanada.com/images/spacer.gif">
          <a:extLst>
            <a:ext uri="{FF2B5EF4-FFF2-40B4-BE49-F238E27FC236}">
              <a16:creationId xmlns:a16="http://schemas.microsoft.com/office/drawing/2014/main" id="{8F4EEDA8-CE60-4F30-9D9F-5BD7C59C7C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815" name="Picture 5814" descr="http://www.esourcecanada.com/images/spacer.gif">
          <a:extLst>
            <a:ext uri="{FF2B5EF4-FFF2-40B4-BE49-F238E27FC236}">
              <a16:creationId xmlns:a16="http://schemas.microsoft.com/office/drawing/2014/main" id="{CF9843E3-9061-4737-8901-38456D8CDA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5816" name="Picture 5815" descr="http://www.esourcecanada.com/images/spacer.gif">
          <a:extLst>
            <a:ext uri="{FF2B5EF4-FFF2-40B4-BE49-F238E27FC236}">
              <a16:creationId xmlns:a16="http://schemas.microsoft.com/office/drawing/2014/main" id="{182A0466-CE6D-4DFD-A1F8-3C6A8974B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817" name="Picture 5816" descr="http://www.esourcecanada.com/images/spacer.gif">
          <a:extLst>
            <a:ext uri="{FF2B5EF4-FFF2-40B4-BE49-F238E27FC236}">
              <a16:creationId xmlns:a16="http://schemas.microsoft.com/office/drawing/2014/main" id="{1D9A6E48-7570-42E5-86E0-EC7A30D6D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818" name="Picture 5817" descr="http://www.esourcecanada.com/images/spacer.gif">
          <a:extLst>
            <a:ext uri="{FF2B5EF4-FFF2-40B4-BE49-F238E27FC236}">
              <a16:creationId xmlns:a16="http://schemas.microsoft.com/office/drawing/2014/main" id="{387DE72D-065D-4EE1-B667-3A9ADE25A8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5819" name="Picture 5818" descr="http://www.esourcecanada.com/images/spacer.gif">
          <a:extLst>
            <a:ext uri="{FF2B5EF4-FFF2-40B4-BE49-F238E27FC236}">
              <a16:creationId xmlns:a16="http://schemas.microsoft.com/office/drawing/2014/main" id="{E0E465ED-1957-4DB6-9C27-D968B110AD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820" name="Picture 5819" descr="http://www.esourcecanada.com/images/spacer.gif">
          <a:extLst>
            <a:ext uri="{FF2B5EF4-FFF2-40B4-BE49-F238E27FC236}">
              <a16:creationId xmlns:a16="http://schemas.microsoft.com/office/drawing/2014/main" id="{C9E550F9-F988-4178-84FD-3B0A7B2A88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5821" name="Picture 5820" descr="http://www.esourcecanada.com/images/spacer.gif">
          <a:extLst>
            <a:ext uri="{FF2B5EF4-FFF2-40B4-BE49-F238E27FC236}">
              <a16:creationId xmlns:a16="http://schemas.microsoft.com/office/drawing/2014/main" id="{6FAC2367-0591-4946-A6A4-A0661E002D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822" name="Picture 5821" descr="http://www.esourcecanada.com/images/spacer.gif">
          <a:extLst>
            <a:ext uri="{FF2B5EF4-FFF2-40B4-BE49-F238E27FC236}">
              <a16:creationId xmlns:a16="http://schemas.microsoft.com/office/drawing/2014/main" id="{1EC839C1-7CCB-4FD7-A167-EDF7FDDF3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23" name="Picture 5822" descr="http://www.esourcecanada.com/images/spacer.gif">
          <a:extLst>
            <a:ext uri="{FF2B5EF4-FFF2-40B4-BE49-F238E27FC236}">
              <a16:creationId xmlns:a16="http://schemas.microsoft.com/office/drawing/2014/main" id="{F1332DAF-EBCA-4C8D-8B49-455DBF32D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824" name="Picture 5823" descr="http://www.esourcecanada.com/images/spacer.gif">
          <a:extLst>
            <a:ext uri="{FF2B5EF4-FFF2-40B4-BE49-F238E27FC236}">
              <a16:creationId xmlns:a16="http://schemas.microsoft.com/office/drawing/2014/main" id="{C971E02F-3F7C-4169-A969-AED35F3037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25" name="Picture 5824" descr="http://www.esourcecanada.com/images/spacer.gif">
          <a:extLst>
            <a:ext uri="{FF2B5EF4-FFF2-40B4-BE49-F238E27FC236}">
              <a16:creationId xmlns:a16="http://schemas.microsoft.com/office/drawing/2014/main" id="{752ED065-F22D-468E-9F6C-4B02672F2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26" name="Picture 5825" descr="http://www.esourcecanada.com/images/spacer.gif">
          <a:extLst>
            <a:ext uri="{FF2B5EF4-FFF2-40B4-BE49-F238E27FC236}">
              <a16:creationId xmlns:a16="http://schemas.microsoft.com/office/drawing/2014/main" id="{E389E220-475A-47BE-8E53-EB422E6419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27" name="Picture 5826" descr="http://www.esourcecanada.com/images/spacer.gif">
          <a:extLst>
            <a:ext uri="{FF2B5EF4-FFF2-40B4-BE49-F238E27FC236}">
              <a16:creationId xmlns:a16="http://schemas.microsoft.com/office/drawing/2014/main" id="{E72C7A0B-0ABB-4A1C-B668-34A1AEE0B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28" name="Picture 5827" descr="http://www.esourcecanada.com/images/spacer.gif">
          <a:extLst>
            <a:ext uri="{FF2B5EF4-FFF2-40B4-BE49-F238E27FC236}">
              <a16:creationId xmlns:a16="http://schemas.microsoft.com/office/drawing/2014/main" id="{6DE31E58-9ECC-4E70-9B50-4814652065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29" name="Picture 5828" descr="http://www.esourcecanada.com/images/spacer.gif">
          <a:extLst>
            <a:ext uri="{FF2B5EF4-FFF2-40B4-BE49-F238E27FC236}">
              <a16:creationId xmlns:a16="http://schemas.microsoft.com/office/drawing/2014/main" id="{E224BEBD-124F-43EE-94F2-EEA462A7D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0" name="Picture 5829" descr="http://www.esourcecanada.com/images/spacer.gif">
          <a:extLst>
            <a:ext uri="{FF2B5EF4-FFF2-40B4-BE49-F238E27FC236}">
              <a16:creationId xmlns:a16="http://schemas.microsoft.com/office/drawing/2014/main" id="{9B870A67-CFAF-4203-A42E-D869CF04CC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1" name="Picture 5830" descr="http://www.esourcecanada.com/images/spacer.gif">
          <a:extLst>
            <a:ext uri="{FF2B5EF4-FFF2-40B4-BE49-F238E27FC236}">
              <a16:creationId xmlns:a16="http://schemas.microsoft.com/office/drawing/2014/main" id="{13D16335-6EDE-4785-9115-27235A6673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2" name="Picture 5831" descr="http://www.esourcecanada.com/images/spacer.gif">
          <a:extLst>
            <a:ext uri="{FF2B5EF4-FFF2-40B4-BE49-F238E27FC236}">
              <a16:creationId xmlns:a16="http://schemas.microsoft.com/office/drawing/2014/main" id="{D3AC9528-ABCD-42D8-A0A0-9E563CC737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3" name="Picture 5832" descr="http://www.esourcecanada.com/images/spacer.gif">
          <a:extLst>
            <a:ext uri="{FF2B5EF4-FFF2-40B4-BE49-F238E27FC236}">
              <a16:creationId xmlns:a16="http://schemas.microsoft.com/office/drawing/2014/main" id="{F785D0B3-8103-4BB1-A911-C45A67BB6D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4" name="Picture 5833" descr="http://www.esourcecanada.com/images/spacer.gif">
          <a:extLst>
            <a:ext uri="{FF2B5EF4-FFF2-40B4-BE49-F238E27FC236}">
              <a16:creationId xmlns:a16="http://schemas.microsoft.com/office/drawing/2014/main" id="{3D509DEE-C4F7-4501-83F0-80A4E5C036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5" name="Picture 5834" descr="http://www.esourcecanada.com/images/spacer.gif">
          <a:extLst>
            <a:ext uri="{FF2B5EF4-FFF2-40B4-BE49-F238E27FC236}">
              <a16:creationId xmlns:a16="http://schemas.microsoft.com/office/drawing/2014/main" id="{E980A4B5-82B8-466C-95F1-D4A981C09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6" name="Picture 5835" descr="http://www.esourcecanada.com/images/spacer.gif">
          <a:extLst>
            <a:ext uri="{FF2B5EF4-FFF2-40B4-BE49-F238E27FC236}">
              <a16:creationId xmlns:a16="http://schemas.microsoft.com/office/drawing/2014/main" id="{67017005-652F-44CC-94EF-A4D244CA2C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7" name="Picture 5836" descr="http://www.esourcecanada.com/images/spacer.gif">
          <a:extLst>
            <a:ext uri="{FF2B5EF4-FFF2-40B4-BE49-F238E27FC236}">
              <a16:creationId xmlns:a16="http://schemas.microsoft.com/office/drawing/2014/main" id="{034819A9-4053-4D8F-8038-A4B1D0F1B0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8" name="Picture 5837" descr="http://www.esourcecanada.com/images/spacer.gif">
          <a:extLst>
            <a:ext uri="{FF2B5EF4-FFF2-40B4-BE49-F238E27FC236}">
              <a16:creationId xmlns:a16="http://schemas.microsoft.com/office/drawing/2014/main" id="{D113721F-88E7-4555-A8EE-FC9724B58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9" name="Picture 5838" descr="http://www.esourcecanada.com/images/spacer.gif">
          <a:extLst>
            <a:ext uri="{FF2B5EF4-FFF2-40B4-BE49-F238E27FC236}">
              <a16:creationId xmlns:a16="http://schemas.microsoft.com/office/drawing/2014/main" id="{13E0A5BC-4BA0-467F-9305-3FC283DF66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0" name="Picture 5839" descr="http://www.esourcecanada.com/images/spacer.gif">
          <a:extLst>
            <a:ext uri="{FF2B5EF4-FFF2-40B4-BE49-F238E27FC236}">
              <a16:creationId xmlns:a16="http://schemas.microsoft.com/office/drawing/2014/main" id="{3417BEB9-1003-4B3B-AE8D-7B3D3F8B9A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1" name="Picture 5840" descr="http://www.esourcecanada.com/images/spacer.gif">
          <a:extLst>
            <a:ext uri="{FF2B5EF4-FFF2-40B4-BE49-F238E27FC236}">
              <a16:creationId xmlns:a16="http://schemas.microsoft.com/office/drawing/2014/main" id="{BE99280B-36A2-4B26-A77F-08430643DF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2" name="Picture 5841" descr="http://www.esourcecanada.com/images/spacer.gif">
          <a:extLst>
            <a:ext uri="{FF2B5EF4-FFF2-40B4-BE49-F238E27FC236}">
              <a16:creationId xmlns:a16="http://schemas.microsoft.com/office/drawing/2014/main" id="{66360310-920E-4E50-8C26-BA1CC3D463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3" name="Picture 5842" descr="http://www.esourcecanada.com/images/spacer.gif">
          <a:extLst>
            <a:ext uri="{FF2B5EF4-FFF2-40B4-BE49-F238E27FC236}">
              <a16:creationId xmlns:a16="http://schemas.microsoft.com/office/drawing/2014/main" id="{9CB88529-CDA6-45DD-9B2D-A775B7B004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4" name="Picture 5843" descr="http://www.esourcecanada.com/images/spacer.gif">
          <a:extLst>
            <a:ext uri="{FF2B5EF4-FFF2-40B4-BE49-F238E27FC236}">
              <a16:creationId xmlns:a16="http://schemas.microsoft.com/office/drawing/2014/main" id="{6B868EAC-7F9B-49E0-915B-CCCE3E022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5" name="Picture 5844" descr="http://www.esourcecanada.com/images/spacer.gif">
          <a:extLst>
            <a:ext uri="{FF2B5EF4-FFF2-40B4-BE49-F238E27FC236}">
              <a16:creationId xmlns:a16="http://schemas.microsoft.com/office/drawing/2014/main" id="{CF444E17-64D9-40DF-9437-855B930E35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6" name="Picture 5845" descr="http://www.esourcecanada.com/images/spacer.gif">
          <a:extLst>
            <a:ext uri="{FF2B5EF4-FFF2-40B4-BE49-F238E27FC236}">
              <a16:creationId xmlns:a16="http://schemas.microsoft.com/office/drawing/2014/main" id="{9BC54E0D-9724-4431-B57B-9FF5DD511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7" name="Picture 5846" descr="http://www.esourcecanada.com/images/spacer.gif">
          <a:extLst>
            <a:ext uri="{FF2B5EF4-FFF2-40B4-BE49-F238E27FC236}">
              <a16:creationId xmlns:a16="http://schemas.microsoft.com/office/drawing/2014/main" id="{B9240B9F-8281-4E7E-BDBE-A76BAA0E77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8" name="Picture 5847" descr="http://www.esourcecanada.com/images/spacer.gif">
          <a:extLst>
            <a:ext uri="{FF2B5EF4-FFF2-40B4-BE49-F238E27FC236}">
              <a16:creationId xmlns:a16="http://schemas.microsoft.com/office/drawing/2014/main" id="{9DD11638-0A1E-4202-8B8F-781B80C54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9" name="Picture 5848" descr="http://www.esourcecanada.com/images/spacer.gif">
          <a:extLst>
            <a:ext uri="{FF2B5EF4-FFF2-40B4-BE49-F238E27FC236}">
              <a16:creationId xmlns:a16="http://schemas.microsoft.com/office/drawing/2014/main" id="{42C0FAF9-ACDB-489F-99EB-1CE0F22147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0" name="Picture 5849" descr="http://www.esourcecanada.com/images/spacer.gif">
          <a:extLst>
            <a:ext uri="{FF2B5EF4-FFF2-40B4-BE49-F238E27FC236}">
              <a16:creationId xmlns:a16="http://schemas.microsoft.com/office/drawing/2014/main" id="{10E2F84E-37EC-40B3-8332-902AEDC1A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1" name="Picture 5850" descr="http://www.esourcecanada.com/images/spacer.gif">
          <a:extLst>
            <a:ext uri="{FF2B5EF4-FFF2-40B4-BE49-F238E27FC236}">
              <a16:creationId xmlns:a16="http://schemas.microsoft.com/office/drawing/2014/main" id="{C8798C3B-D212-42F1-A3AB-DC26092FE9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2" name="Picture 5851" descr="http://www.esourcecanada.com/images/spacer.gif">
          <a:extLst>
            <a:ext uri="{FF2B5EF4-FFF2-40B4-BE49-F238E27FC236}">
              <a16:creationId xmlns:a16="http://schemas.microsoft.com/office/drawing/2014/main" id="{7F49070B-AAD5-4151-A0B5-91688DA09A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3" name="Picture 5852" descr="http://www.esourcecanada.com/images/spacer.gif">
          <a:extLst>
            <a:ext uri="{FF2B5EF4-FFF2-40B4-BE49-F238E27FC236}">
              <a16:creationId xmlns:a16="http://schemas.microsoft.com/office/drawing/2014/main" id="{AA64AA52-1685-4210-B290-EF59038A24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4" name="Picture 5853" descr="http://www.esourcecanada.com/images/spacer.gif">
          <a:extLst>
            <a:ext uri="{FF2B5EF4-FFF2-40B4-BE49-F238E27FC236}">
              <a16:creationId xmlns:a16="http://schemas.microsoft.com/office/drawing/2014/main" id="{C724FD1B-0B26-4AD1-8A6E-71BF18197F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5" name="Picture 5854" descr="http://www.esourcecanada.com/images/spacer.gif">
          <a:extLst>
            <a:ext uri="{FF2B5EF4-FFF2-40B4-BE49-F238E27FC236}">
              <a16:creationId xmlns:a16="http://schemas.microsoft.com/office/drawing/2014/main" id="{82789B6C-F66F-47C2-9D2E-48EB32DF10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6" name="Picture 5855" descr="http://www.esourcecanada.com/images/spacer.gif">
          <a:extLst>
            <a:ext uri="{FF2B5EF4-FFF2-40B4-BE49-F238E27FC236}">
              <a16:creationId xmlns:a16="http://schemas.microsoft.com/office/drawing/2014/main" id="{25ABBDE5-8B32-4A82-A031-7B15974B46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7" name="Picture 5856" descr="http://www.esourcecanada.com/images/spacer.gif">
          <a:extLst>
            <a:ext uri="{FF2B5EF4-FFF2-40B4-BE49-F238E27FC236}">
              <a16:creationId xmlns:a16="http://schemas.microsoft.com/office/drawing/2014/main" id="{8992B8F5-9E2A-48D8-AEEA-4CB69C61AD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8" name="Picture 5857" descr="http://www.esourcecanada.com/images/spacer.gif">
          <a:extLst>
            <a:ext uri="{FF2B5EF4-FFF2-40B4-BE49-F238E27FC236}">
              <a16:creationId xmlns:a16="http://schemas.microsoft.com/office/drawing/2014/main" id="{9C77D7DC-E157-46A9-B18F-4D7CA8B9B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9" name="Picture 5858" descr="http://www.esourcecanada.com/images/spacer.gif">
          <a:extLst>
            <a:ext uri="{FF2B5EF4-FFF2-40B4-BE49-F238E27FC236}">
              <a16:creationId xmlns:a16="http://schemas.microsoft.com/office/drawing/2014/main" id="{7A4A09D7-CBAE-4DE4-968F-BECFF4B3CE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60" name="Picture 5859" descr="http://www.esourcecanada.com/images/spacer.gif">
          <a:extLst>
            <a:ext uri="{FF2B5EF4-FFF2-40B4-BE49-F238E27FC236}">
              <a16:creationId xmlns:a16="http://schemas.microsoft.com/office/drawing/2014/main" id="{076A7F98-B301-43A0-92CE-7CF57F8F4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61" name="Picture 5860" descr="http://www.esourcecanada.com/images/spacer.gif">
          <a:extLst>
            <a:ext uri="{FF2B5EF4-FFF2-40B4-BE49-F238E27FC236}">
              <a16:creationId xmlns:a16="http://schemas.microsoft.com/office/drawing/2014/main" id="{E09CB7D8-2082-4E06-9FB8-DDD46C688B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62" name="Picture 5861" descr="http://www.esourcecanada.com/images/spacer.gif">
          <a:extLst>
            <a:ext uri="{FF2B5EF4-FFF2-40B4-BE49-F238E27FC236}">
              <a16:creationId xmlns:a16="http://schemas.microsoft.com/office/drawing/2014/main" id="{5C643B28-F4F7-4B3B-AA0A-8B6455917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63" name="Picture 5862" descr="http://www.esourcecanada.com/images/spacer.gif">
          <a:extLst>
            <a:ext uri="{FF2B5EF4-FFF2-40B4-BE49-F238E27FC236}">
              <a16:creationId xmlns:a16="http://schemas.microsoft.com/office/drawing/2014/main" id="{A29023B2-03D5-4B1A-94FC-5F6C6A7F43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64" name="Picture 5863" descr="http://www.esourcecanada.com/images/spacer.gif">
          <a:extLst>
            <a:ext uri="{FF2B5EF4-FFF2-40B4-BE49-F238E27FC236}">
              <a16:creationId xmlns:a16="http://schemas.microsoft.com/office/drawing/2014/main" id="{8D3A0F33-613E-4A43-8CA0-3CAC67710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65" name="Picture 5864" descr="http://www.esourcecanada.com/images/spacer.gif">
          <a:extLst>
            <a:ext uri="{FF2B5EF4-FFF2-40B4-BE49-F238E27FC236}">
              <a16:creationId xmlns:a16="http://schemas.microsoft.com/office/drawing/2014/main" id="{36C77F49-F560-4941-A2D6-3A6F6824AC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5866" name="Picture 5865" descr="http://www.esourcecanada.com/images/spacer.gif">
          <a:extLst>
            <a:ext uri="{FF2B5EF4-FFF2-40B4-BE49-F238E27FC236}">
              <a16:creationId xmlns:a16="http://schemas.microsoft.com/office/drawing/2014/main" id="{3F377351-E847-43EB-8EA1-1C3EDE397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5867" name="Picture 5866" descr="http://www.esourcecanada.com/images/spacer.gif">
          <a:extLst>
            <a:ext uri="{FF2B5EF4-FFF2-40B4-BE49-F238E27FC236}">
              <a16:creationId xmlns:a16="http://schemas.microsoft.com/office/drawing/2014/main" id="{201D9F38-149D-4F79-8A78-C00C35755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5868" name="Picture 5867" descr="http://www.esourcecanada.com/images/spacer.gif">
          <a:extLst>
            <a:ext uri="{FF2B5EF4-FFF2-40B4-BE49-F238E27FC236}">
              <a16:creationId xmlns:a16="http://schemas.microsoft.com/office/drawing/2014/main" id="{C162C1B7-6FD2-4D20-91EA-2D006A7CB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5869" name="Picture 5868" descr="http://www.esourcecanada.com/images/spacer.gif">
          <a:extLst>
            <a:ext uri="{FF2B5EF4-FFF2-40B4-BE49-F238E27FC236}">
              <a16:creationId xmlns:a16="http://schemas.microsoft.com/office/drawing/2014/main" id="{3A5075F9-FA21-4F82-AF5B-CC16D1948D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5870" name="Picture 5869" descr="http://www.esourcecanada.com/images/spacer.gif">
          <a:extLst>
            <a:ext uri="{FF2B5EF4-FFF2-40B4-BE49-F238E27FC236}">
              <a16:creationId xmlns:a16="http://schemas.microsoft.com/office/drawing/2014/main" id="{1B481C8C-FC1A-4E71-AB9C-9C17781205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5871" name="Picture 5870" descr="http://www.esourcecanada.com/images/spacer.gif">
          <a:extLst>
            <a:ext uri="{FF2B5EF4-FFF2-40B4-BE49-F238E27FC236}">
              <a16:creationId xmlns:a16="http://schemas.microsoft.com/office/drawing/2014/main" id="{8118707A-08B8-4F01-AB86-938DD771CD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5872" name="Picture 5871" descr="http://www.esourcecanada.com/images/spacer.gif">
          <a:extLst>
            <a:ext uri="{FF2B5EF4-FFF2-40B4-BE49-F238E27FC236}">
              <a16:creationId xmlns:a16="http://schemas.microsoft.com/office/drawing/2014/main" id="{67516632-A124-47A5-BE6F-6559FA7F11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5873" name="Picture 5872" descr="http://www.esourcecanada.com/images/spacer.gif">
          <a:extLst>
            <a:ext uri="{FF2B5EF4-FFF2-40B4-BE49-F238E27FC236}">
              <a16:creationId xmlns:a16="http://schemas.microsoft.com/office/drawing/2014/main" id="{FD052529-F8CD-48CE-84D6-5F43B93EF4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5874" name="Picture 5873" descr="http://www.esourcecanada.com/images/spacer.gif">
          <a:extLst>
            <a:ext uri="{FF2B5EF4-FFF2-40B4-BE49-F238E27FC236}">
              <a16:creationId xmlns:a16="http://schemas.microsoft.com/office/drawing/2014/main" id="{9AA8EF4D-1C46-468E-886E-10EDC48074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5875" name="Picture 5874" descr="http://www.esourcecanada.com/images/spacer.gif">
          <a:extLst>
            <a:ext uri="{FF2B5EF4-FFF2-40B4-BE49-F238E27FC236}">
              <a16:creationId xmlns:a16="http://schemas.microsoft.com/office/drawing/2014/main" id="{8E84E156-4EC9-45AE-80FF-DDF42468F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876" name="Picture 5875" descr="http://www.esourcecanada.com/images/spacer.gif">
          <a:extLst>
            <a:ext uri="{FF2B5EF4-FFF2-40B4-BE49-F238E27FC236}">
              <a16:creationId xmlns:a16="http://schemas.microsoft.com/office/drawing/2014/main" id="{56EFB615-0FC8-47B0-9C57-CB6BF30E6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77" name="Picture 5876" descr="http://www.esourcecanada.com/images/spacer.gif">
          <a:extLst>
            <a:ext uri="{FF2B5EF4-FFF2-40B4-BE49-F238E27FC236}">
              <a16:creationId xmlns:a16="http://schemas.microsoft.com/office/drawing/2014/main" id="{1E312621-D4B0-47EB-B3FF-5EA1A600DB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878" name="Picture 5877" descr="http://www.esourcecanada.com/images/spacer.gif">
          <a:extLst>
            <a:ext uri="{FF2B5EF4-FFF2-40B4-BE49-F238E27FC236}">
              <a16:creationId xmlns:a16="http://schemas.microsoft.com/office/drawing/2014/main" id="{C8BA3C01-6F2D-4EF0-ACF7-C28102BF84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79" name="Picture 5878" descr="http://www.esourcecanada.com/images/spacer.gif">
          <a:extLst>
            <a:ext uri="{FF2B5EF4-FFF2-40B4-BE49-F238E27FC236}">
              <a16:creationId xmlns:a16="http://schemas.microsoft.com/office/drawing/2014/main" id="{1FBFBD37-FD08-4A67-83E7-035220D54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0" name="Picture 5879" descr="http://www.esourcecanada.com/images/spacer.gif">
          <a:extLst>
            <a:ext uri="{FF2B5EF4-FFF2-40B4-BE49-F238E27FC236}">
              <a16:creationId xmlns:a16="http://schemas.microsoft.com/office/drawing/2014/main" id="{CC975EF8-C24C-4B18-A591-0E318215C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1" name="Picture 5880" descr="http://www.esourcecanada.com/images/spacer.gif">
          <a:extLst>
            <a:ext uri="{FF2B5EF4-FFF2-40B4-BE49-F238E27FC236}">
              <a16:creationId xmlns:a16="http://schemas.microsoft.com/office/drawing/2014/main" id="{6E928932-5A29-4C87-8C20-7B3D0FE55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2" name="Picture 5881" descr="http://www.esourcecanada.com/images/spacer.gif">
          <a:extLst>
            <a:ext uri="{FF2B5EF4-FFF2-40B4-BE49-F238E27FC236}">
              <a16:creationId xmlns:a16="http://schemas.microsoft.com/office/drawing/2014/main" id="{433B922D-2CBE-4D24-ABEB-603ABFBDEB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3" name="Picture 5882" descr="http://www.esourcecanada.com/images/spacer.gif">
          <a:extLst>
            <a:ext uri="{FF2B5EF4-FFF2-40B4-BE49-F238E27FC236}">
              <a16:creationId xmlns:a16="http://schemas.microsoft.com/office/drawing/2014/main" id="{B2059CA0-0F39-46CB-B8D2-85634915D1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4" name="Picture 5883" descr="http://www.esourcecanada.com/images/spacer.gif">
          <a:extLst>
            <a:ext uri="{FF2B5EF4-FFF2-40B4-BE49-F238E27FC236}">
              <a16:creationId xmlns:a16="http://schemas.microsoft.com/office/drawing/2014/main" id="{EAB29F74-1E98-49EE-9546-49294F99CD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5" name="Picture 5884" descr="http://www.esourcecanada.com/images/spacer.gif">
          <a:extLst>
            <a:ext uri="{FF2B5EF4-FFF2-40B4-BE49-F238E27FC236}">
              <a16:creationId xmlns:a16="http://schemas.microsoft.com/office/drawing/2014/main" id="{D6ED9142-519A-466E-9470-72924ED04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6" name="Picture 5885" descr="http://www.esourcecanada.com/images/spacer.gif">
          <a:extLst>
            <a:ext uri="{FF2B5EF4-FFF2-40B4-BE49-F238E27FC236}">
              <a16:creationId xmlns:a16="http://schemas.microsoft.com/office/drawing/2014/main" id="{D962A1B6-4491-4ADF-9C67-A686BA8079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7" name="Picture 5886" descr="http://www.esourcecanada.com/images/spacer.gif">
          <a:extLst>
            <a:ext uri="{FF2B5EF4-FFF2-40B4-BE49-F238E27FC236}">
              <a16:creationId xmlns:a16="http://schemas.microsoft.com/office/drawing/2014/main" id="{D24FFF9A-6D9F-4B49-B232-25D71485F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8" name="Picture 5887" descr="http://www.esourcecanada.com/images/spacer.gif">
          <a:extLst>
            <a:ext uri="{FF2B5EF4-FFF2-40B4-BE49-F238E27FC236}">
              <a16:creationId xmlns:a16="http://schemas.microsoft.com/office/drawing/2014/main" id="{6868A3CF-7FF3-40ED-8B6D-D7D80184B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9" name="Picture 5888" descr="http://www.esourcecanada.com/images/spacer.gif">
          <a:extLst>
            <a:ext uri="{FF2B5EF4-FFF2-40B4-BE49-F238E27FC236}">
              <a16:creationId xmlns:a16="http://schemas.microsoft.com/office/drawing/2014/main" id="{01F6BD82-B90C-4A0F-A4E0-472635AF5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0" name="Picture 5889" descr="http://www.esourcecanada.com/images/spacer.gif">
          <a:extLst>
            <a:ext uri="{FF2B5EF4-FFF2-40B4-BE49-F238E27FC236}">
              <a16:creationId xmlns:a16="http://schemas.microsoft.com/office/drawing/2014/main" id="{B93CC8CD-9E48-4596-A194-1088F8981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1" name="Picture 5890" descr="http://www.esourcecanada.com/images/spacer.gif">
          <a:extLst>
            <a:ext uri="{FF2B5EF4-FFF2-40B4-BE49-F238E27FC236}">
              <a16:creationId xmlns:a16="http://schemas.microsoft.com/office/drawing/2014/main" id="{043F7B34-CF85-41EB-A35F-42EB13849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2" name="Picture 5891" descr="http://www.esourcecanada.com/images/spacer.gif">
          <a:extLst>
            <a:ext uri="{FF2B5EF4-FFF2-40B4-BE49-F238E27FC236}">
              <a16:creationId xmlns:a16="http://schemas.microsoft.com/office/drawing/2014/main" id="{900B5040-0AF3-4752-A0DF-0D19C0CD6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3" name="Picture 5892" descr="http://www.esourcecanada.com/images/spacer.gif">
          <a:extLst>
            <a:ext uri="{FF2B5EF4-FFF2-40B4-BE49-F238E27FC236}">
              <a16:creationId xmlns:a16="http://schemas.microsoft.com/office/drawing/2014/main" id="{D79DDF2F-9EA9-45AB-8D65-47D10197D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4" name="Picture 5893" descr="http://www.esourcecanada.com/images/spacer.gif">
          <a:extLst>
            <a:ext uri="{FF2B5EF4-FFF2-40B4-BE49-F238E27FC236}">
              <a16:creationId xmlns:a16="http://schemas.microsoft.com/office/drawing/2014/main" id="{5F385C9D-8B33-48F9-8F6C-13CD70EF3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5" name="Picture 5894" descr="http://www.esourcecanada.com/images/spacer.gif">
          <a:extLst>
            <a:ext uri="{FF2B5EF4-FFF2-40B4-BE49-F238E27FC236}">
              <a16:creationId xmlns:a16="http://schemas.microsoft.com/office/drawing/2014/main" id="{2DF02176-4824-41EE-AE9A-BC6B439F2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6" name="Picture 5895" descr="http://www.esourcecanada.com/images/spacer.gif">
          <a:extLst>
            <a:ext uri="{FF2B5EF4-FFF2-40B4-BE49-F238E27FC236}">
              <a16:creationId xmlns:a16="http://schemas.microsoft.com/office/drawing/2014/main" id="{702084C8-B951-463C-8CEB-DE181480F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7" name="Picture 5896" descr="http://www.esourcecanada.com/images/spacer.gif">
          <a:extLst>
            <a:ext uri="{FF2B5EF4-FFF2-40B4-BE49-F238E27FC236}">
              <a16:creationId xmlns:a16="http://schemas.microsoft.com/office/drawing/2014/main" id="{56151306-63E5-4ECF-82F3-EE2CD796C5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8" name="Picture 5897" descr="http://www.esourcecanada.com/images/spacer.gif">
          <a:extLst>
            <a:ext uri="{FF2B5EF4-FFF2-40B4-BE49-F238E27FC236}">
              <a16:creationId xmlns:a16="http://schemas.microsoft.com/office/drawing/2014/main" id="{C0FE97B6-EC26-438E-B4C2-500C276C39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9" name="Picture 5898" descr="http://www.esourcecanada.com/images/spacer.gif">
          <a:extLst>
            <a:ext uri="{FF2B5EF4-FFF2-40B4-BE49-F238E27FC236}">
              <a16:creationId xmlns:a16="http://schemas.microsoft.com/office/drawing/2014/main" id="{AA37F7DC-A86C-4F37-BC2A-4AC31CD939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0" name="Picture 5899" descr="http://www.esourcecanada.com/images/spacer.gif">
          <a:extLst>
            <a:ext uri="{FF2B5EF4-FFF2-40B4-BE49-F238E27FC236}">
              <a16:creationId xmlns:a16="http://schemas.microsoft.com/office/drawing/2014/main" id="{FF40DB7B-1F72-46A1-9272-CFABA3F00D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1" name="Picture 5900" descr="http://www.esourcecanada.com/images/spacer.gif">
          <a:extLst>
            <a:ext uri="{FF2B5EF4-FFF2-40B4-BE49-F238E27FC236}">
              <a16:creationId xmlns:a16="http://schemas.microsoft.com/office/drawing/2014/main" id="{454D5FAB-2F08-44AC-9939-3204318D1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2" name="Picture 5901" descr="http://www.esourcecanada.com/images/spacer.gif">
          <a:extLst>
            <a:ext uri="{FF2B5EF4-FFF2-40B4-BE49-F238E27FC236}">
              <a16:creationId xmlns:a16="http://schemas.microsoft.com/office/drawing/2014/main" id="{C14E7656-D29B-4FEB-A020-151C7E1AEE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3" name="Picture 5902" descr="http://www.esourcecanada.com/images/spacer.gif">
          <a:extLst>
            <a:ext uri="{FF2B5EF4-FFF2-40B4-BE49-F238E27FC236}">
              <a16:creationId xmlns:a16="http://schemas.microsoft.com/office/drawing/2014/main" id="{41417F71-A9F9-4DBE-89D6-A51D93AC20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4" name="Picture 5903" descr="http://www.esourcecanada.com/images/spacer.gif">
          <a:extLst>
            <a:ext uri="{FF2B5EF4-FFF2-40B4-BE49-F238E27FC236}">
              <a16:creationId xmlns:a16="http://schemas.microsoft.com/office/drawing/2014/main" id="{A86D3F80-00DC-4977-8ABC-C8AACC4A00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5" name="Picture 5904" descr="http://www.esourcecanada.com/images/spacer.gif">
          <a:extLst>
            <a:ext uri="{FF2B5EF4-FFF2-40B4-BE49-F238E27FC236}">
              <a16:creationId xmlns:a16="http://schemas.microsoft.com/office/drawing/2014/main" id="{A24EDFF0-75F2-42C0-A709-B79C3F045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6" name="Picture 5905" descr="http://www.esourcecanada.com/images/spacer.gif">
          <a:extLst>
            <a:ext uri="{FF2B5EF4-FFF2-40B4-BE49-F238E27FC236}">
              <a16:creationId xmlns:a16="http://schemas.microsoft.com/office/drawing/2014/main" id="{D5E1B9A6-AFA4-4808-AFC9-599C54CC89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7" name="Picture 5906" descr="http://www.esourcecanada.com/images/spacer.gif">
          <a:extLst>
            <a:ext uri="{FF2B5EF4-FFF2-40B4-BE49-F238E27FC236}">
              <a16:creationId xmlns:a16="http://schemas.microsoft.com/office/drawing/2014/main" id="{A69F0D85-06BB-4F2A-8DF1-912CE24D48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8" name="Picture 5907" descr="http://www.esourcecanada.com/images/spacer.gif">
          <a:extLst>
            <a:ext uri="{FF2B5EF4-FFF2-40B4-BE49-F238E27FC236}">
              <a16:creationId xmlns:a16="http://schemas.microsoft.com/office/drawing/2014/main" id="{D8831273-103E-4B72-9BCE-259D168E6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9" name="Picture 5908" descr="http://www.esourcecanada.com/images/spacer.gif">
          <a:extLst>
            <a:ext uri="{FF2B5EF4-FFF2-40B4-BE49-F238E27FC236}">
              <a16:creationId xmlns:a16="http://schemas.microsoft.com/office/drawing/2014/main" id="{3DC72717-0133-4884-81DD-9564CCDC20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0" name="Picture 5909" descr="http://www.esourcecanada.com/images/spacer.gif">
          <a:extLst>
            <a:ext uri="{FF2B5EF4-FFF2-40B4-BE49-F238E27FC236}">
              <a16:creationId xmlns:a16="http://schemas.microsoft.com/office/drawing/2014/main" id="{72D39643-78C9-495D-B039-65265FBCDE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1" name="Picture 5910" descr="http://www.esourcecanada.com/images/spacer.gif">
          <a:extLst>
            <a:ext uri="{FF2B5EF4-FFF2-40B4-BE49-F238E27FC236}">
              <a16:creationId xmlns:a16="http://schemas.microsoft.com/office/drawing/2014/main" id="{76804F72-DC52-4559-879E-4C7273B3FE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2" name="Picture 5911" descr="http://www.esourcecanada.com/images/spacer.gif">
          <a:extLst>
            <a:ext uri="{FF2B5EF4-FFF2-40B4-BE49-F238E27FC236}">
              <a16:creationId xmlns:a16="http://schemas.microsoft.com/office/drawing/2014/main" id="{3F5F54A1-D328-4C13-801E-7ECC1B104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3" name="Picture 5912" descr="http://www.esourcecanada.com/images/spacer.gif">
          <a:extLst>
            <a:ext uri="{FF2B5EF4-FFF2-40B4-BE49-F238E27FC236}">
              <a16:creationId xmlns:a16="http://schemas.microsoft.com/office/drawing/2014/main" id="{442B80F4-17E2-47C3-AFCA-F9F6A19815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4" name="Picture 5913" descr="http://www.esourcecanada.com/images/spacer.gif">
          <a:extLst>
            <a:ext uri="{FF2B5EF4-FFF2-40B4-BE49-F238E27FC236}">
              <a16:creationId xmlns:a16="http://schemas.microsoft.com/office/drawing/2014/main" id="{B20EEADE-3590-48A5-84B3-6119C0482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5" name="Picture 5914" descr="http://www.esourcecanada.com/images/spacer.gif">
          <a:extLst>
            <a:ext uri="{FF2B5EF4-FFF2-40B4-BE49-F238E27FC236}">
              <a16:creationId xmlns:a16="http://schemas.microsoft.com/office/drawing/2014/main" id="{05B8EC43-1710-43DC-AE4A-30CBB0D6F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6" name="Picture 5915" descr="http://www.esourcecanada.com/images/spacer.gif">
          <a:extLst>
            <a:ext uri="{FF2B5EF4-FFF2-40B4-BE49-F238E27FC236}">
              <a16:creationId xmlns:a16="http://schemas.microsoft.com/office/drawing/2014/main" id="{65BD57B4-BE72-44D9-A661-B85B0220C7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7" name="Picture 5916" descr="http://www.esourcecanada.com/images/spacer.gif">
          <a:extLst>
            <a:ext uri="{FF2B5EF4-FFF2-40B4-BE49-F238E27FC236}">
              <a16:creationId xmlns:a16="http://schemas.microsoft.com/office/drawing/2014/main" id="{5A9281DD-0592-4DB3-BE97-BDA50392B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8" name="Picture 5917" descr="http://www.esourcecanada.com/images/spacer.gif">
          <a:extLst>
            <a:ext uri="{FF2B5EF4-FFF2-40B4-BE49-F238E27FC236}">
              <a16:creationId xmlns:a16="http://schemas.microsoft.com/office/drawing/2014/main" id="{2C367394-4C25-42E7-AB3C-8EDC58A562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9" name="Picture 5918" descr="http://www.esourcecanada.com/images/spacer.gif">
          <a:extLst>
            <a:ext uri="{FF2B5EF4-FFF2-40B4-BE49-F238E27FC236}">
              <a16:creationId xmlns:a16="http://schemas.microsoft.com/office/drawing/2014/main" id="{0EB5B466-A3B8-4BA4-B5E3-1F9C5F7040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920" name="Picture 5919" descr="http://www.esourcecanada.com/images/spacer.gif">
          <a:extLst>
            <a:ext uri="{FF2B5EF4-FFF2-40B4-BE49-F238E27FC236}">
              <a16:creationId xmlns:a16="http://schemas.microsoft.com/office/drawing/2014/main" id="{A284D48D-B948-4BD1-A389-A13D0CF40A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921" name="Picture 5920" descr="http://www.esourcecanada.com/images/spacer.gif">
          <a:extLst>
            <a:ext uri="{FF2B5EF4-FFF2-40B4-BE49-F238E27FC236}">
              <a16:creationId xmlns:a16="http://schemas.microsoft.com/office/drawing/2014/main" id="{06393D9F-4B54-489D-A6F2-DC06D48944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5922" name="Picture 5921" descr="http://www.esourcecanada.com/images/spacer.gif">
          <a:extLst>
            <a:ext uri="{FF2B5EF4-FFF2-40B4-BE49-F238E27FC236}">
              <a16:creationId xmlns:a16="http://schemas.microsoft.com/office/drawing/2014/main" id="{C080439C-FE78-4D59-BB15-92DB065ECC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923" name="Picture 5922" descr="http://www.esourcecanada.com/images/spacer.gif">
          <a:extLst>
            <a:ext uri="{FF2B5EF4-FFF2-40B4-BE49-F238E27FC236}">
              <a16:creationId xmlns:a16="http://schemas.microsoft.com/office/drawing/2014/main" id="{62894F6D-8C57-4763-BFD9-E030B2E96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5924" name="Picture 5923" descr="http://www.esourcecanada.com/images/spacer.gif">
          <a:extLst>
            <a:ext uri="{FF2B5EF4-FFF2-40B4-BE49-F238E27FC236}">
              <a16:creationId xmlns:a16="http://schemas.microsoft.com/office/drawing/2014/main" id="{EF491D5A-03ED-495C-8E62-CE07F84DA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925" name="Picture 5924" descr="http://www.esourcecanada.com/images/spacer.gif">
          <a:extLst>
            <a:ext uri="{FF2B5EF4-FFF2-40B4-BE49-F238E27FC236}">
              <a16:creationId xmlns:a16="http://schemas.microsoft.com/office/drawing/2014/main" id="{AB522A01-DE25-486F-94E2-8951D4EB4C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926" name="Picture 5925" descr="http://www.esourcecanada.com/images/spacer.gif">
          <a:extLst>
            <a:ext uri="{FF2B5EF4-FFF2-40B4-BE49-F238E27FC236}">
              <a16:creationId xmlns:a16="http://schemas.microsoft.com/office/drawing/2014/main" id="{26ECAD72-83A8-4EE5-9FF0-8E4D5B1D49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159</xdr:row>
      <xdr:rowOff>0</xdr:rowOff>
    </xdr:from>
    <xdr:ext cx="57150" cy="57150"/>
    <xdr:pic>
      <xdr:nvPicPr>
        <xdr:cNvPr id="5927" name="Picture 5926" descr="http://www.esourcecanada.com/images/spacer.gif">
          <a:extLst>
            <a:ext uri="{FF2B5EF4-FFF2-40B4-BE49-F238E27FC236}">
              <a16:creationId xmlns:a16="http://schemas.microsoft.com/office/drawing/2014/main" id="{F70E1804-A786-4832-A4D3-3D5B688D01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928" name="Picture 5927" descr="http://www.esourcecanada.com/images/spacer.gif">
          <a:extLst>
            <a:ext uri="{FF2B5EF4-FFF2-40B4-BE49-F238E27FC236}">
              <a16:creationId xmlns:a16="http://schemas.microsoft.com/office/drawing/2014/main" id="{3875D066-EAA5-4D9B-A66E-8C005B8904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159</xdr:row>
      <xdr:rowOff>0</xdr:rowOff>
    </xdr:from>
    <xdr:ext cx="57150" cy="57150"/>
    <xdr:pic>
      <xdr:nvPicPr>
        <xdr:cNvPr id="5929" name="Picture 5928" descr="http://www.esourcecanada.com/images/spacer.gif">
          <a:extLst>
            <a:ext uri="{FF2B5EF4-FFF2-40B4-BE49-F238E27FC236}">
              <a16:creationId xmlns:a16="http://schemas.microsoft.com/office/drawing/2014/main" id="{BF9E9C00-0154-4891-96B6-80F682FF8E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340</xdr:row>
      <xdr:rowOff>0</xdr:rowOff>
    </xdr:from>
    <xdr:ext cx="57150" cy="57150"/>
    <xdr:pic>
      <xdr:nvPicPr>
        <xdr:cNvPr id="5930" name="Picture 5929" descr="http://www.esourcecanada.com/images/spacer.gif">
          <a:extLst>
            <a:ext uri="{FF2B5EF4-FFF2-40B4-BE49-F238E27FC236}">
              <a16:creationId xmlns:a16="http://schemas.microsoft.com/office/drawing/2014/main" id="{8D34E948-F02A-409D-8EA5-E72864211B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340</xdr:row>
      <xdr:rowOff>0</xdr:rowOff>
    </xdr:from>
    <xdr:ext cx="57150" cy="57150"/>
    <xdr:pic>
      <xdr:nvPicPr>
        <xdr:cNvPr id="5931" name="Picture 5930" descr="http://www.esourcecanada.com/images/spacer.gif">
          <a:extLst>
            <a:ext uri="{FF2B5EF4-FFF2-40B4-BE49-F238E27FC236}">
              <a16:creationId xmlns:a16="http://schemas.microsoft.com/office/drawing/2014/main" id="{5A7765B4-B381-408B-8494-E74FFB090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2" name="Picture 5931" descr="http://www.esourcecanada.com/images/spacer.gif">
          <a:extLst>
            <a:ext uri="{FF2B5EF4-FFF2-40B4-BE49-F238E27FC236}">
              <a16:creationId xmlns:a16="http://schemas.microsoft.com/office/drawing/2014/main" id="{F9B949A3-0863-45D3-BA54-5603EE4FAE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3" name="Picture 5932" descr="http://www.esourcecanada.com/images/spacer.gif">
          <a:extLst>
            <a:ext uri="{FF2B5EF4-FFF2-40B4-BE49-F238E27FC236}">
              <a16:creationId xmlns:a16="http://schemas.microsoft.com/office/drawing/2014/main" id="{D9541E64-8408-4672-BD2C-D20F2DFA0A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4" name="Picture 5933" descr="http://www.esourcecanada.com/images/spacer.gif">
          <a:extLst>
            <a:ext uri="{FF2B5EF4-FFF2-40B4-BE49-F238E27FC236}">
              <a16:creationId xmlns:a16="http://schemas.microsoft.com/office/drawing/2014/main" id="{B81E4939-9526-4085-83A1-FD5AB58EC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5" name="Picture 5934" descr="http://www.esourcecanada.com/images/spacer.gif">
          <a:extLst>
            <a:ext uri="{FF2B5EF4-FFF2-40B4-BE49-F238E27FC236}">
              <a16:creationId xmlns:a16="http://schemas.microsoft.com/office/drawing/2014/main" id="{0CA5B3F7-5CD2-4381-8CBD-7CAD6A9A5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6" name="Picture 5935" descr="http://www.esourcecanada.com/images/spacer.gif">
          <a:extLst>
            <a:ext uri="{FF2B5EF4-FFF2-40B4-BE49-F238E27FC236}">
              <a16:creationId xmlns:a16="http://schemas.microsoft.com/office/drawing/2014/main" id="{A3C0911C-844C-45C4-A6FB-1E081A557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7" name="Picture 5936" descr="http://www.esourcecanada.com/images/spacer.gif">
          <a:extLst>
            <a:ext uri="{FF2B5EF4-FFF2-40B4-BE49-F238E27FC236}">
              <a16:creationId xmlns:a16="http://schemas.microsoft.com/office/drawing/2014/main" id="{B2486DA4-B2D8-4DC9-B562-4BE24A044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8" name="Picture 5937" descr="http://www.esourcecanada.com/images/spacer.gif">
          <a:extLst>
            <a:ext uri="{FF2B5EF4-FFF2-40B4-BE49-F238E27FC236}">
              <a16:creationId xmlns:a16="http://schemas.microsoft.com/office/drawing/2014/main" id="{177320EF-8237-48EB-83EE-1950DCF2C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9" name="Picture 5938" descr="http://www.esourcecanada.com/images/spacer.gif">
          <a:extLst>
            <a:ext uri="{FF2B5EF4-FFF2-40B4-BE49-F238E27FC236}">
              <a16:creationId xmlns:a16="http://schemas.microsoft.com/office/drawing/2014/main" id="{85940389-5DD7-4BC5-A153-6F38EB96B4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0" name="Picture 5939" descr="http://www.esourcecanada.com/images/spacer.gif">
          <a:extLst>
            <a:ext uri="{FF2B5EF4-FFF2-40B4-BE49-F238E27FC236}">
              <a16:creationId xmlns:a16="http://schemas.microsoft.com/office/drawing/2014/main" id="{408F015B-7F2F-4FF6-9D5D-778EDA3726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1" name="Picture 5940" descr="http://www.esourcecanada.com/images/spacer.gif">
          <a:extLst>
            <a:ext uri="{FF2B5EF4-FFF2-40B4-BE49-F238E27FC236}">
              <a16:creationId xmlns:a16="http://schemas.microsoft.com/office/drawing/2014/main" id="{EF0D5A0C-B0E6-4C1E-8AE1-693052958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2" name="Picture 5941" descr="http://www.esourcecanada.com/images/spacer.gif">
          <a:extLst>
            <a:ext uri="{FF2B5EF4-FFF2-40B4-BE49-F238E27FC236}">
              <a16:creationId xmlns:a16="http://schemas.microsoft.com/office/drawing/2014/main" id="{61DEF62D-9A43-4468-996F-06EA33931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3" name="Picture 5942" descr="http://www.esourcecanada.com/images/spacer.gif">
          <a:extLst>
            <a:ext uri="{FF2B5EF4-FFF2-40B4-BE49-F238E27FC236}">
              <a16:creationId xmlns:a16="http://schemas.microsoft.com/office/drawing/2014/main" id="{9AB886D9-890F-4825-8306-22530C4CF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4" name="Picture 5943" descr="http://www.esourcecanada.com/images/spacer.gif">
          <a:extLst>
            <a:ext uri="{FF2B5EF4-FFF2-40B4-BE49-F238E27FC236}">
              <a16:creationId xmlns:a16="http://schemas.microsoft.com/office/drawing/2014/main" id="{3CF5FBC7-2F64-4333-86D0-740C33331F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5" name="Picture 5944" descr="http://www.esourcecanada.com/images/spacer.gif">
          <a:extLst>
            <a:ext uri="{FF2B5EF4-FFF2-40B4-BE49-F238E27FC236}">
              <a16:creationId xmlns:a16="http://schemas.microsoft.com/office/drawing/2014/main" id="{7BC7818C-C9C1-476A-9946-A5BB5CF8FE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6" name="Picture 5945" descr="http://www.esourcecanada.com/images/spacer.gif">
          <a:extLst>
            <a:ext uri="{FF2B5EF4-FFF2-40B4-BE49-F238E27FC236}">
              <a16:creationId xmlns:a16="http://schemas.microsoft.com/office/drawing/2014/main" id="{455BA96A-97AF-4776-AF00-959DED5F20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7" name="Picture 5946" descr="http://www.esourcecanada.com/images/spacer.gif">
          <a:extLst>
            <a:ext uri="{FF2B5EF4-FFF2-40B4-BE49-F238E27FC236}">
              <a16:creationId xmlns:a16="http://schemas.microsoft.com/office/drawing/2014/main" id="{0DA66CA0-BF64-461B-AA47-B2851F8FC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8" name="Picture 5947" descr="http://www.esourcecanada.com/images/spacer.gif">
          <a:extLst>
            <a:ext uri="{FF2B5EF4-FFF2-40B4-BE49-F238E27FC236}">
              <a16:creationId xmlns:a16="http://schemas.microsoft.com/office/drawing/2014/main" id="{0D15B0DB-8037-42E4-A4B6-5871805D7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9" name="Picture 5948" descr="http://www.esourcecanada.com/images/spacer.gif">
          <a:extLst>
            <a:ext uri="{FF2B5EF4-FFF2-40B4-BE49-F238E27FC236}">
              <a16:creationId xmlns:a16="http://schemas.microsoft.com/office/drawing/2014/main" id="{E0021742-4A4B-4AD6-AFC3-B606F244C0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0" name="Picture 5949" descr="http://www.esourcecanada.com/images/spacer.gif">
          <a:extLst>
            <a:ext uri="{FF2B5EF4-FFF2-40B4-BE49-F238E27FC236}">
              <a16:creationId xmlns:a16="http://schemas.microsoft.com/office/drawing/2014/main" id="{925AE158-C5BB-4266-B46B-96BFF7315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1" name="Picture 5950" descr="http://www.esourcecanada.com/images/spacer.gif">
          <a:extLst>
            <a:ext uri="{FF2B5EF4-FFF2-40B4-BE49-F238E27FC236}">
              <a16:creationId xmlns:a16="http://schemas.microsoft.com/office/drawing/2014/main" id="{B2B48B90-A8C7-4AA2-BB32-CBA0A252A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2" name="Picture 5951" descr="http://www.esourcecanada.com/images/spacer.gif">
          <a:extLst>
            <a:ext uri="{FF2B5EF4-FFF2-40B4-BE49-F238E27FC236}">
              <a16:creationId xmlns:a16="http://schemas.microsoft.com/office/drawing/2014/main" id="{BE5F52DB-2080-4F88-BDEC-CA5AACD589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3" name="Picture 5952" descr="http://www.esourcecanada.com/images/spacer.gif">
          <a:extLst>
            <a:ext uri="{FF2B5EF4-FFF2-40B4-BE49-F238E27FC236}">
              <a16:creationId xmlns:a16="http://schemas.microsoft.com/office/drawing/2014/main" id="{B0BA7D78-0FB5-4D25-9815-14CCD9C87B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4" name="Picture 5953" descr="http://www.esourcecanada.com/images/spacer.gif">
          <a:extLst>
            <a:ext uri="{FF2B5EF4-FFF2-40B4-BE49-F238E27FC236}">
              <a16:creationId xmlns:a16="http://schemas.microsoft.com/office/drawing/2014/main" id="{5C2E603F-C213-40FB-A31A-F7250AD0E2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5" name="Picture 5954" descr="http://www.esourcecanada.com/images/spacer.gif">
          <a:extLst>
            <a:ext uri="{FF2B5EF4-FFF2-40B4-BE49-F238E27FC236}">
              <a16:creationId xmlns:a16="http://schemas.microsoft.com/office/drawing/2014/main" id="{7FE7E572-63F8-4575-B08F-8F90235A96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6" name="Picture 5955" descr="http://www.esourcecanada.com/images/spacer.gif">
          <a:extLst>
            <a:ext uri="{FF2B5EF4-FFF2-40B4-BE49-F238E27FC236}">
              <a16:creationId xmlns:a16="http://schemas.microsoft.com/office/drawing/2014/main" id="{5B6BDEAD-AA85-4ECB-8682-77A67ED8B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7" name="Picture 5956" descr="http://www.esourcecanada.com/images/spacer.gif">
          <a:extLst>
            <a:ext uri="{FF2B5EF4-FFF2-40B4-BE49-F238E27FC236}">
              <a16:creationId xmlns:a16="http://schemas.microsoft.com/office/drawing/2014/main" id="{EAE6FF38-CF91-4EF7-B239-1800D24595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8" name="Picture 5957" descr="http://www.esourcecanada.com/images/spacer.gif">
          <a:extLst>
            <a:ext uri="{FF2B5EF4-FFF2-40B4-BE49-F238E27FC236}">
              <a16:creationId xmlns:a16="http://schemas.microsoft.com/office/drawing/2014/main" id="{00DE012B-2EFB-45AB-BF70-6C5D12E6F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9" name="Picture 5958" descr="http://www.esourcecanada.com/images/spacer.gif">
          <a:extLst>
            <a:ext uri="{FF2B5EF4-FFF2-40B4-BE49-F238E27FC236}">
              <a16:creationId xmlns:a16="http://schemas.microsoft.com/office/drawing/2014/main" id="{369832ED-DE39-446C-969B-20E99AEB4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0" name="Picture 5959" descr="http://www.esourcecanada.com/images/spacer.gif">
          <a:extLst>
            <a:ext uri="{FF2B5EF4-FFF2-40B4-BE49-F238E27FC236}">
              <a16:creationId xmlns:a16="http://schemas.microsoft.com/office/drawing/2014/main" id="{E41D531E-51F8-4239-99D2-9172E66DB2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1" name="Picture 5960" descr="http://www.esourcecanada.com/images/spacer.gif">
          <a:extLst>
            <a:ext uri="{FF2B5EF4-FFF2-40B4-BE49-F238E27FC236}">
              <a16:creationId xmlns:a16="http://schemas.microsoft.com/office/drawing/2014/main" id="{1F97F0E7-1626-4D00-9881-E603B48AEE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2" name="Picture 5961" descr="http://www.esourcecanada.com/images/spacer.gif">
          <a:extLst>
            <a:ext uri="{FF2B5EF4-FFF2-40B4-BE49-F238E27FC236}">
              <a16:creationId xmlns:a16="http://schemas.microsoft.com/office/drawing/2014/main" id="{24324C42-A03D-4D1A-882F-6D29AE1793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3" name="Picture 5962" descr="http://www.esourcecanada.com/images/spacer.gif">
          <a:extLst>
            <a:ext uri="{FF2B5EF4-FFF2-40B4-BE49-F238E27FC236}">
              <a16:creationId xmlns:a16="http://schemas.microsoft.com/office/drawing/2014/main" id="{1511D7A9-260A-4C8C-85EA-46A29BAE4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4" name="Picture 5963" descr="http://www.esourcecanada.com/images/spacer.gif">
          <a:extLst>
            <a:ext uri="{FF2B5EF4-FFF2-40B4-BE49-F238E27FC236}">
              <a16:creationId xmlns:a16="http://schemas.microsoft.com/office/drawing/2014/main" id="{8D031D87-AA5B-4AA9-864E-38CFDDD5F9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5" name="Picture 5964" descr="http://www.esourcecanada.com/images/spacer.gif">
          <a:extLst>
            <a:ext uri="{FF2B5EF4-FFF2-40B4-BE49-F238E27FC236}">
              <a16:creationId xmlns:a16="http://schemas.microsoft.com/office/drawing/2014/main" id="{B3AC4A94-D9C3-4571-AD46-F1DA045501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6" name="Picture 5965" descr="http://www.esourcecanada.com/images/spacer.gif">
          <a:extLst>
            <a:ext uri="{FF2B5EF4-FFF2-40B4-BE49-F238E27FC236}">
              <a16:creationId xmlns:a16="http://schemas.microsoft.com/office/drawing/2014/main" id="{FC9FE005-6361-4081-8B07-4B736DB24E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7" name="Picture 5966" descr="http://www.esourcecanada.com/images/spacer.gif">
          <a:extLst>
            <a:ext uri="{FF2B5EF4-FFF2-40B4-BE49-F238E27FC236}">
              <a16:creationId xmlns:a16="http://schemas.microsoft.com/office/drawing/2014/main" id="{495283C9-76DA-426B-812E-43C6E3BF1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8" name="Picture 5967" descr="http://www.esourcecanada.com/images/spacer.gif">
          <a:extLst>
            <a:ext uri="{FF2B5EF4-FFF2-40B4-BE49-F238E27FC236}">
              <a16:creationId xmlns:a16="http://schemas.microsoft.com/office/drawing/2014/main" id="{288C6B88-45A9-4584-9131-8246CB2478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9" name="Picture 5968" descr="http://www.esourcecanada.com/images/spacer.gif">
          <a:extLst>
            <a:ext uri="{FF2B5EF4-FFF2-40B4-BE49-F238E27FC236}">
              <a16:creationId xmlns:a16="http://schemas.microsoft.com/office/drawing/2014/main" id="{5A4E4DB8-BA6C-4631-8E97-0ACDD7B601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70" name="Picture 5969" descr="http://www.esourcecanada.com/images/spacer.gif">
          <a:extLst>
            <a:ext uri="{FF2B5EF4-FFF2-40B4-BE49-F238E27FC236}">
              <a16:creationId xmlns:a16="http://schemas.microsoft.com/office/drawing/2014/main" id="{04D77065-4C00-4959-9043-D14D4D4E4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71" name="Picture 5970" descr="http://www.esourcecanada.com/images/spacer.gif">
          <a:extLst>
            <a:ext uri="{FF2B5EF4-FFF2-40B4-BE49-F238E27FC236}">
              <a16:creationId xmlns:a16="http://schemas.microsoft.com/office/drawing/2014/main" id="{C957F709-1D9F-4422-AC8C-4DB213122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72" name="Picture 5971" descr="http://www.esourcecanada.com/images/spacer.gif">
          <a:extLst>
            <a:ext uri="{FF2B5EF4-FFF2-40B4-BE49-F238E27FC236}">
              <a16:creationId xmlns:a16="http://schemas.microsoft.com/office/drawing/2014/main" id="{C8979F90-C286-41C5-A3FC-95F8A7033B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73" name="Picture 5972" descr="http://www.esourcecanada.com/images/spacer.gif">
          <a:extLst>
            <a:ext uri="{FF2B5EF4-FFF2-40B4-BE49-F238E27FC236}">
              <a16:creationId xmlns:a16="http://schemas.microsoft.com/office/drawing/2014/main" id="{46B40C58-2B35-4970-9D0B-B434B783D3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61</xdr:row>
      <xdr:rowOff>0</xdr:rowOff>
    </xdr:from>
    <xdr:ext cx="57150" cy="57150"/>
    <xdr:pic>
      <xdr:nvPicPr>
        <xdr:cNvPr id="5974" name="Picture 5973" descr="http://www.esourcecanada.com/images/spacer.gif">
          <a:extLst>
            <a:ext uri="{FF2B5EF4-FFF2-40B4-BE49-F238E27FC236}">
              <a16:creationId xmlns:a16="http://schemas.microsoft.com/office/drawing/2014/main" id="{BBE07A53-954A-4D73-9FA9-251F3DFEFF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61</xdr:row>
      <xdr:rowOff>0</xdr:rowOff>
    </xdr:from>
    <xdr:ext cx="57150" cy="57150"/>
    <xdr:pic>
      <xdr:nvPicPr>
        <xdr:cNvPr id="5975" name="Picture 5974" descr="http://www.esourcecanada.com/images/spacer.gif">
          <a:extLst>
            <a:ext uri="{FF2B5EF4-FFF2-40B4-BE49-F238E27FC236}">
              <a16:creationId xmlns:a16="http://schemas.microsoft.com/office/drawing/2014/main" id="{0F4ED6F2-96EA-4949-BC15-82285F4EBC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69</xdr:row>
      <xdr:rowOff>0</xdr:rowOff>
    </xdr:from>
    <xdr:ext cx="57150" cy="57150"/>
    <xdr:pic>
      <xdr:nvPicPr>
        <xdr:cNvPr id="5976" name="Picture 5975" descr="http://www.esourcecanada.com/images/spacer.gif">
          <a:extLst>
            <a:ext uri="{FF2B5EF4-FFF2-40B4-BE49-F238E27FC236}">
              <a16:creationId xmlns:a16="http://schemas.microsoft.com/office/drawing/2014/main" id="{CA958C98-DC0C-4B17-9123-DB015C93A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61</xdr:row>
      <xdr:rowOff>0</xdr:rowOff>
    </xdr:from>
    <xdr:ext cx="57150" cy="57150"/>
    <xdr:pic>
      <xdr:nvPicPr>
        <xdr:cNvPr id="5977" name="Picture 5976" descr="http://www.esourcecanada.com/images/spacer.gif">
          <a:extLst>
            <a:ext uri="{FF2B5EF4-FFF2-40B4-BE49-F238E27FC236}">
              <a16:creationId xmlns:a16="http://schemas.microsoft.com/office/drawing/2014/main" id="{F7F8AF95-3FD3-4642-BBAB-E13DE02247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69</xdr:row>
      <xdr:rowOff>0</xdr:rowOff>
    </xdr:from>
    <xdr:ext cx="57150" cy="57150"/>
    <xdr:pic>
      <xdr:nvPicPr>
        <xdr:cNvPr id="5978" name="Picture 5977" descr="http://www.esourcecanada.com/images/spacer.gif">
          <a:extLst>
            <a:ext uri="{FF2B5EF4-FFF2-40B4-BE49-F238E27FC236}">
              <a16:creationId xmlns:a16="http://schemas.microsoft.com/office/drawing/2014/main" id="{B46CCC1C-4CB2-4469-B3B6-57BD34306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5979" name="Picture 5978" descr="http://www.esourcecanada.com/images/spacer.gif">
          <a:extLst>
            <a:ext uri="{FF2B5EF4-FFF2-40B4-BE49-F238E27FC236}">
              <a16:creationId xmlns:a16="http://schemas.microsoft.com/office/drawing/2014/main" id="{D70CF324-0C12-422F-B39C-8B992B4554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5980" name="Picture 5979" descr="http://www.esourcecanada.com/images/spacer.gif">
          <a:extLst>
            <a:ext uri="{FF2B5EF4-FFF2-40B4-BE49-F238E27FC236}">
              <a16:creationId xmlns:a16="http://schemas.microsoft.com/office/drawing/2014/main" id="{C5C30F04-605D-4620-88C1-7EDC20406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119</xdr:row>
      <xdr:rowOff>0</xdr:rowOff>
    </xdr:from>
    <xdr:ext cx="57150" cy="57150"/>
    <xdr:pic>
      <xdr:nvPicPr>
        <xdr:cNvPr id="5981" name="Picture 5980" descr="http://www.esourcecanada.com/images/spacer.gif">
          <a:extLst>
            <a:ext uri="{FF2B5EF4-FFF2-40B4-BE49-F238E27FC236}">
              <a16:creationId xmlns:a16="http://schemas.microsoft.com/office/drawing/2014/main" id="{FF97107D-7F81-4A12-8501-FB71ED5DA1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5982" name="Picture 5981" descr="http://www.esourcecanada.com/images/spacer.gif">
          <a:extLst>
            <a:ext uri="{FF2B5EF4-FFF2-40B4-BE49-F238E27FC236}">
              <a16:creationId xmlns:a16="http://schemas.microsoft.com/office/drawing/2014/main" id="{700E9309-9B86-44EB-B0F7-3D7CF86A56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119</xdr:row>
      <xdr:rowOff>0</xdr:rowOff>
    </xdr:from>
    <xdr:ext cx="57150" cy="57150"/>
    <xdr:pic>
      <xdr:nvPicPr>
        <xdr:cNvPr id="5983" name="Picture 5982" descr="http://www.esourcecanada.com/images/spacer.gif">
          <a:extLst>
            <a:ext uri="{FF2B5EF4-FFF2-40B4-BE49-F238E27FC236}">
              <a16:creationId xmlns:a16="http://schemas.microsoft.com/office/drawing/2014/main" id="{54EFCD18-442B-45DC-8890-55D09BCB5A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69215" cy="69215"/>
    <xdr:pic>
      <xdr:nvPicPr>
        <xdr:cNvPr id="5984" name="Picture 5983" descr="http://www.esourcecanada.com/images/spacer.gif">
          <a:extLst>
            <a:ext uri="{FF2B5EF4-FFF2-40B4-BE49-F238E27FC236}">
              <a16:creationId xmlns:a16="http://schemas.microsoft.com/office/drawing/2014/main" id="{A4617301-5F93-4D13-9EEB-A92A56554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85" name="Picture 5984" descr="http://www.esourcecanada.com/images/spacer.gif">
          <a:extLst>
            <a:ext uri="{FF2B5EF4-FFF2-40B4-BE49-F238E27FC236}">
              <a16:creationId xmlns:a16="http://schemas.microsoft.com/office/drawing/2014/main" id="{F4BDB8A2-34FC-493B-AA2C-CF8E331FFC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69215" cy="69215"/>
    <xdr:pic>
      <xdr:nvPicPr>
        <xdr:cNvPr id="5986" name="Picture 5985" descr="http://www.esourcecanada.com/images/spacer.gif">
          <a:extLst>
            <a:ext uri="{FF2B5EF4-FFF2-40B4-BE49-F238E27FC236}">
              <a16:creationId xmlns:a16="http://schemas.microsoft.com/office/drawing/2014/main" id="{4D85F0CF-730B-42AB-964E-4544AF9F0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87" name="Picture 5986" descr="http://www.esourcecanada.com/images/spacer.gif">
          <a:extLst>
            <a:ext uri="{FF2B5EF4-FFF2-40B4-BE49-F238E27FC236}">
              <a16:creationId xmlns:a16="http://schemas.microsoft.com/office/drawing/2014/main" id="{AC221799-6D4B-4021-BC6C-B20F221826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88" name="Picture 5987" descr="http://www.esourcecanada.com/images/spacer.gif">
          <a:extLst>
            <a:ext uri="{FF2B5EF4-FFF2-40B4-BE49-F238E27FC236}">
              <a16:creationId xmlns:a16="http://schemas.microsoft.com/office/drawing/2014/main" id="{65EB8272-11B0-4FBD-AE4B-F55056674E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89" name="Picture 5988" descr="http://www.esourcecanada.com/images/spacer.gif">
          <a:extLst>
            <a:ext uri="{FF2B5EF4-FFF2-40B4-BE49-F238E27FC236}">
              <a16:creationId xmlns:a16="http://schemas.microsoft.com/office/drawing/2014/main" id="{745B63A1-482B-4062-96A8-0BB881AC41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0" name="Picture 5989" descr="http://www.esourcecanada.com/images/spacer.gif">
          <a:extLst>
            <a:ext uri="{FF2B5EF4-FFF2-40B4-BE49-F238E27FC236}">
              <a16:creationId xmlns:a16="http://schemas.microsoft.com/office/drawing/2014/main" id="{C49260ED-20A3-400B-BB1C-1FF3E1151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1" name="Picture 5990" descr="http://www.esourcecanada.com/images/spacer.gif">
          <a:extLst>
            <a:ext uri="{FF2B5EF4-FFF2-40B4-BE49-F238E27FC236}">
              <a16:creationId xmlns:a16="http://schemas.microsoft.com/office/drawing/2014/main" id="{AC4FEB72-3609-40BB-9EA6-69592C5287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2" name="Picture 5991" descr="http://www.esourcecanada.com/images/spacer.gif">
          <a:extLst>
            <a:ext uri="{FF2B5EF4-FFF2-40B4-BE49-F238E27FC236}">
              <a16:creationId xmlns:a16="http://schemas.microsoft.com/office/drawing/2014/main" id="{24049CAC-DED1-4B24-9B49-890A081C6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3" name="Picture 5992" descr="http://www.esourcecanada.com/images/spacer.gif">
          <a:extLst>
            <a:ext uri="{FF2B5EF4-FFF2-40B4-BE49-F238E27FC236}">
              <a16:creationId xmlns:a16="http://schemas.microsoft.com/office/drawing/2014/main" id="{7C1E9456-7CA6-490F-B591-78B938D45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4" name="Picture 5993" descr="http://www.esourcecanada.com/images/spacer.gif">
          <a:extLst>
            <a:ext uri="{FF2B5EF4-FFF2-40B4-BE49-F238E27FC236}">
              <a16:creationId xmlns:a16="http://schemas.microsoft.com/office/drawing/2014/main" id="{71AE023D-F999-4EA1-B0E5-526E95DF24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5" name="Picture 5994" descr="http://www.esourcecanada.com/images/spacer.gif">
          <a:extLst>
            <a:ext uri="{FF2B5EF4-FFF2-40B4-BE49-F238E27FC236}">
              <a16:creationId xmlns:a16="http://schemas.microsoft.com/office/drawing/2014/main" id="{8537479E-2FFF-44D4-B235-26429BC6E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6" name="Picture 5995" descr="http://www.esourcecanada.com/images/spacer.gif">
          <a:extLst>
            <a:ext uri="{FF2B5EF4-FFF2-40B4-BE49-F238E27FC236}">
              <a16:creationId xmlns:a16="http://schemas.microsoft.com/office/drawing/2014/main" id="{CB3715B9-3782-4881-A6AF-DD3763E7F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7" name="Picture 5996" descr="http://www.esourcecanada.com/images/spacer.gif">
          <a:extLst>
            <a:ext uri="{FF2B5EF4-FFF2-40B4-BE49-F238E27FC236}">
              <a16:creationId xmlns:a16="http://schemas.microsoft.com/office/drawing/2014/main" id="{7B73D2D9-0E38-4846-A124-9749F42995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8" name="Picture 5997" descr="http://www.esourcecanada.com/images/spacer.gif">
          <a:extLst>
            <a:ext uri="{FF2B5EF4-FFF2-40B4-BE49-F238E27FC236}">
              <a16:creationId xmlns:a16="http://schemas.microsoft.com/office/drawing/2014/main" id="{D52ABA39-0C5D-49AB-A8E5-CBB01EBDE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9" name="Picture 5998" descr="http://www.esourcecanada.com/images/spacer.gif">
          <a:extLst>
            <a:ext uri="{FF2B5EF4-FFF2-40B4-BE49-F238E27FC236}">
              <a16:creationId xmlns:a16="http://schemas.microsoft.com/office/drawing/2014/main" id="{7285433B-286A-4F00-A89E-470171DCB9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0" name="Picture 5999" descr="http://www.esourcecanada.com/images/spacer.gif">
          <a:extLst>
            <a:ext uri="{FF2B5EF4-FFF2-40B4-BE49-F238E27FC236}">
              <a16:creationId xmlns:a16="http://schemas.microsoft.com/office/drawing/2014/main" id="{9B5F0FB8-97B0-4C99-A8CF-A329FAB87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1" name="Picture 6000" descr="http://www.esourcecanada.com/images/spacer.gif">
          <a:extLst>
            <a:ext uri="{FF2B5EF4-FFF2-40B4-BE49-F238E27FC236}">
              <a16:creationId xmlns:a16="http://schemas.microsoft.com/office/drawing/2014/main" id="{3A196D4C-4E9A-4D83-BE60-35B9F14A6F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2" name="Picture 6001" descr="http://www.esourcecanada.com/images/spacer.gif">
          <a:extLst>
            <a:ext uri="{FF2B5EF4-FFF2-40B4-BE49-F238E27FC236}">
              <a16:creationId xmlns:a16="http://schemas.microsoft.com/office/drawing/2014/main" id="{C8DE81ED-E3C4-4529-85DA-66728DCAA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3" name="Picture 6002" descr="http://www.esourcecanada.com/images/spacer.gif">
          <a:extLst>
            <a:ext uri="{FF2B5EF4-FFF2-40B4-BE49-F238E27FC236}">
              <a16:creationId xmlns:a16="http://schemas.microsoft.com/office/drawing/2014/main" id="{79D1931B-0867-4921-9203-CA5B63616A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4" name="Picture 6003" descr="http://www.esourcecanada.com/images/spacer.gif">
          <a:extLst>
            <a:ext uri="{FF2B5EF4-FFF2-40B4-BE49-F238E27FC236}">
              <a16:creationId xmlns:a16="http://schemas.microsoft.com/office/drawing/2014/main" id="{776456AE-7D45-4B21-9355-E368626BCE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5" name="Picture 6004" descr="http://www.esourcecanada.com/images/spacer.gif">
          <a:extLst>
            <a:ext uri="{FF2B5EF4-FFF2-40B4-BE49-F238E27FC236}">
              <a16:creationId xmlns:a16="http://schemas.microsoft.com/office/drawing/2014/main" id="{928B404B-49FC-4516-9795-950A18442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6" name="Picture 6005" descr="http://www.esourcecanada.com/images/spacer.gif">
          <a:extLst>
            <a:ext uri="{FF2B5EF4-FFF2-40B4-BE49-F238E27FC236}">
              <a16:creationId xmlns:a16="http://schemas.microsoft.com/office/drawing/2014/main" id="{6202474D-38C2-4B6F-9687-C7EEF40977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7" name="Picture 6006" descr="http://www.esourcecanada.com/images/spacer.gif">
          <a:extLst>
            <a:ext uri="{FF2B5EF4-FFF2-40B4-BE49-F238E27FC236}">
              <a16:creationId xmlns:a16="http://schemas.microsoft.com/office/drawing/2014/main" id="{111EC682-131A-4285-B291-2668446231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8" name="Picture 6007" descr="http://www.esourcecanada.com/images/spacer.gif">
          <a:extLst>
            <a:ext uri="{FF2B5EF4-FFF2-40B4-BE49-F238E27FC236}">
              <a16:creationId xmlns:a16="http://schemas.microsoft.com/office/drawing/2014/main" id="{857F2159-62B2-4A06-A08D-BC0D61C4F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9" name="Picture 6008" descr="http://www.esourcecanada.com/images/spacer.gif">
          <a:extLst>
            <a:ext uri="{FF2B5EF4-FFF2-40B4-BE49-F238E27FC236}">
              <a16:creationId xmlns:a16="http://schemas.microsoft.com/office/drawing/2014/main" id="{238FCE25-4770-4736-AEEB-8DD478FE8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0" name="Picture 6009" descr="http://www.esourcecanada.com/images/spacer.gif">
          <a:extLst>
            <a:ext uri="{FF2B5EF4-FFF2-40B4-BE49-F238E27FC236}">
              <a16:creationId xmlns:a16="http://schemas.microsoft.com/office/drawing/2014/main" id="{640F1BDE-7A7F-4AD8-AA39-54195B674A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1" name="Picture 6010" descr="http://www.esourcecanada.com/images/spacer.gif">
          <a:extLst>
            <a:ext uri="{FF2B5EF4-FFF2-40B4-BE49-F238E27FC236}">
              <a16:creationId xmlns:a16="http://schemas.microsoft.com/office/drawing/2014/main" id="{D4A10A71-2989-4A10-A85A-066FE5BB6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2" name="Picture 6011" descr="http://www.esourcecanada.com/images/spacer.gif">
          <a:extLst>
            <a:ext uri="{FF2B5EF4-FFF2-40B4-BE49-F238E27FC236}">
              <a16:creationId xmlns:a16="http://schemas.microsoft.com/office/drawing/2014/main" id="{4D7200AF-F333-47AF-AAFE-1218779A2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3" name="Picture 6012" descr="http://www.esourcecanada.com/images/spacer.gif">
          <a:extLst>
            <a:ext uri="{FF2B5EF4-FFF2-40B4-BE49-F238E27FC236}">
              <a16:creationId xmlns:a16="http://schemas.microsoft.com/office/drawing/2014/main" id="{2E280288-A4D5-44F5-A7FC-2596E5D9A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4" name="Picture 6013" descr="http://www.esourcecanada.com/images/spacer.gif">
          <a:extLst>
            <a:ext uri="{FF2B5EF4-FFF2-40B4-BE49-F238E27FC236}">
              <a16:creationId xmlns:a16="http://schemas.microsoft.com/office/drawing/2014/main" id="{A4AA8BBE-831E-4210-8AE7-5AEC096E9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5" name="Picture 6014" descr="http://www.esourcecanada.com/images/spacer.gif">
          <a:extLst>
            <a:ext uri="{FF2B5EF4-FFF2-40B4-BE49-F238E27FC236}">
              <a16:creationId xmlns:a16="http://schemas.microsoft.com/office/drawing/2014/main" id="{7E521F7F-ECA7-42B1-A42C-0DECDE7B31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6" name="Picture 6015" descr="http://www.esourcecanada.com/images/spacer.gif">
          <a:extLst>
            <a:ext uri="{FF2B5EF4-FFF2-40B4-BE49-F238E27FC236}">
              <a16:creationId xmlns:a16="http://schemas.microsoft.com/office/drawing/2014/main" id="{DE17DBAC-D538-444A-B575-038C631C4B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7" name="Picture 6016" descr="http://www.esourcecanada.com/images/spacer.gif">
          <a:extLst>
            <a:ext uri="{FF2B5EF4-FFF2-40B4-BE49-F238E27FC236}">
              <a16:creationId xmlns:a16="http://schemas.microsoft.com/office/drawing/2014/main" id="{1B94B0AD-1437-48CD-8CF3-7FD4BB20A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8" name="Picture 6017" descr="http://www.esourcecanada.com/images/spacer.gif">
          <a:extLst>
            <a:ext uri="{FF2B5EF4-FFF2-40B4-BE49-F238E27FC236}">
              <a16:creationId xmlns:a16="http://schemas.microsoft.com/office/drawing/2014/main" id="{47FE7869-F263-4137-A3E7-F837D2D96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9" name="Picture 6018" descr="http://www.esourcecanada.com/images/spacer.gif">
          <a:extLst>
            <a:ext uri="{FF2B5EF4-FFF2-40B4-BE49-F238E27FC236}">
              <a16:creationId xmlns:a16="http://schemas.microsoft.com/office/drawing/2014/main" id="{154C4998-BBA6-4DC2-B47D-BCD4927E79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0" name="Picture 6019" descr="http://www.esourcecanada.com/images/spacer.gif">
          <a:extLst>
            <a:ext uri="{FF2B5EF4-FFF2-40B4-BE49-F238E27FC236}">
              <a16:creationId xmlns:a16="http://schemas.microsoft.com/office/drawing/2014/main" id="{81A29B63-22A8-439B-8D88-1D7F3C75EB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1" name="Picture 6020" descr="http://www.esourcecanada.com/images/spacer.gif">
          <a:extLst>
            <a:ext uri="{FF2B5EF4-FFF2-40B4-BE49-F238E27FC236}">
              <a16:creationId xmlns:a16="http://schemas.microsoft.com/office/drawing/2014/main" id="{E29A6926-BFA3-49BE-B4FC-D475BA997A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2" name="Picture 6021" descr="http://www.esourcecanada.com/images/spacer.gif">
          <a:extLst>
            <a:ext uri="{FF2B5EF4-FFF2-40B4-BE49-F238E27FC236}">
              <a16:creationId xmlns:a16="http://schemas.microsoft.com/office/drawing/2014/main" id="{7AA63316-B19E-44BC-8BDB-A02EEA565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3" name="Picture 6022" descr="http://www.esourcecanada.com/images/spacer.gif">
          <a:extLst>
            <a:ext uri="{FF2B5EF4-FFF2-40B4-BE49-F238E27FC236}">
              <a16:creationId xmlns:a16="http://schemas.microsoft.com/office/drawing/2014/main" id="{48CA0EA7-4437-4CF0-84C8-5EA34688F3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4" name="Picture 6023" descr="http://www.esourcecanada.com/images/spacer.gif">
          <a:extLst>
            <a:ext uri="{FF2B5EF4-FFF2-40B4-BE49-F238E27FC236}">
              <a16:creationId xmlns:a16="http://schemas.microsoft.com/office/drawing/2014/main" id="{0D0CCD07-A266-4644-B30B-383612B29E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5" name="Picture 6024" descr="http://www.esourcecanada.com/images/spacer.gif">
          <a:extLst>
            <a:ext uri="{FF2B5EF4-FFF2-40B4-BE49-F238E27FC236}">
              <a16:creationId xmlns:a16="http://schemas.microsoft.com/office/drawing/2014/main" id="{534AB4AE-CA03-45EB-964F-15E36663EC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6" name="Picture 6025" descr="http://www.esourcecanada.com/images/spacer.gif">
          <a:extLst>
            <a:ext uri="{FF2B5EF4-FFF2-40B4-BE49-F238E27FC236}">
              <a16:creationId xmlns:a16="http://schemas.microsoft.com/office/drawing/2014/main" id="{2364D017-BCFA-453F-89CD-30A7D5CF2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7" name="Picture 6026" descr="http://www.esourcecanada.com/images/spacer.gif">
          <a:extLst>
            <a:ext uri="{FF2B5EF4-FFF2-40B4-BE49-F238E27FC236}">
              <a16:creationId xmlns:a16="http://schemas.microsoft.com/office/drawing/2014/main" id="{23E570DC-C8DA-47FF-91A4-19D720EDC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6028" name="Picture 6027" descr="http://www.esourcecanada.com/images/spacer.gif">
          <a:extLst>
            <a:ext uri="{FF2B5EF4-FFF2-40B4-BE49-F238E27FC236}">
              <a16:creationId xmlns:a16="http://schemas.microsoft.com/office/drawing/2014/main" id="{CE2C9770-6EEA-47A1-8E0E-4151BE04B7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6029" name="Picture 6028" descr="http://www.esourcecanada.com/images/spacer.gif">
          <a:extLst>
            <a:ext uri="{FF2B5EF4-FFF2-40B4-BE49-F238E27FC236}">
              <a16:creationId xmlns:a16="http://schemas.microsoft.com/office/drawing/2014/main" id="{F6874CC2-6EC3-4665-A93D-12D8BABDA5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6030" name="Picture 6029" descr="http://www.esourcecanada.com/images/spacer.gif">
          <a:extLst>
            <a:ext uri="{FF2B5EF4-FFF2-40B4-BE49-F238E27FC236}">
              <a16:creationId xmlns:a16="http://schemas.microsoft.com/office/drawing/2014/main" id="{DBA7D6E6-85A2-483F-B421-B303F06B4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6031" name="Picture 6030" descr="http://www.esourcecanada.com/images/spacer.gif">
          <a:extLst>
            <a:ext uri="{FF2B5EF4-FFF2-40B4-BE49-F238E27FC236}">
              <a16:creationId xmlns:a16="http://schemas.microsoft.com/office/drawing/2014/main" id="{812BC55B-6171-4DBF-B94E-27AF8637E1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6032" name="Picture 6031" descr="http://www.esourcecanada.com/images/spacer.gif">
          <a:extLst>
            <a:ext uri="{FF2B5EF4-FFF2-40B4-BE49-F238E27FC236}">
              <a16:creationId xmlns:a16="http://schemas.microsoft.com/office/drawing/2014/main" id="{A29AAD58-2935-4562-9FFE-5E635DE6D8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6033" name="Picture 6032" descr="http://www.esourcecanada.com/images/spacer.gif">
          <a:extLst>
            <a:ext uri="{FF2B5EF4-FFF2-40B4-BE49-F238E27FC236}">
              <a16:creationId xmlns:a16="http://schemas.microsoft.com/office/drawing/2014/main" id="{9A50B9AB-2334-45EF-891D-9AA5D4D44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6034" name="Picture 6033" descr="http://www.esourcecanada.com/images/spacer.gif">
          <a:extLst>
            <a:ext uri="{FF2B5EF4-FFF2-40B4-BE49-F238E27FC236}">
              <a16:creationId xmlns:a16="http://schemas.microsoft.com/office/drawing/2014/main" id="{A00A9F61-D0B6-4F95-8C3A-EDDEE6D2B0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6035" name="Picture 6034" descr="http://www.esourcecanada.com/images/spacer.gif">
          <a:extLst>
            <a:ext uri="{FF2B5EF4-FFF2-40B4-BE49-F238E27FC236}">
              <a16:creationId xmlns:a16="http://schemas.microsoft.com/office/drawing/2014/main" id="{38A0767A-C213-4FA2-AC96-DD86B89133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6036" name="Picture 6035" descr="http://www.esourcecanada.com/images/spacer.gif">
          <a:extLst>
            <a:ext uri="{FF2B5EF4-FFF2-40B4-BE49-F238E27FC236}">
              <a16:creationId xmlns:a16="http://schemas.microsoft.com/office/drawing/2014/main" id="{866B49CB-C32D-4E81-85FE-40900524DA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6037" name="Picture 6036" descr="http://www.esourcecanada.com/images/spacer.gif">
          <a:extLst>
            <a:ext uri="{FF2B5EF4-FFF2-40B4-BE49-F238E27FC236}">
              <a16:creationId xmlns:a16="http://schemas.microsoft.com/office/drawing/2014/main" id="{A69CF144-089C-4FD1-9D3F-3CF47CBF6A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69215" cy="69215"/>
    <xdr:pic>
      <xdr:nvPicPr>
        <xdr:cNvPr id="6038" name="Picture 6037" descr="http://www.esourcecanada.com/images/spacer.gif">
          <a:extLst>
            <a:ext uri="{FF2B5EF4-FFF2-40B4-BE49-F238E27FC236}">
              <a16:creationId xmlns:a16="http://schemas.microsoft.com/office/drawing/2014/main" id="{58577E34-32AF-4C96-9408-F88AEC57E8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39" name="Picture 6038" descr="http://www.esourcecanada.com/images/spacer.gif">
          <a:extLst>
            <a:ext uri="{FF2B5EF4-FFF2-40B4-BE49-F238E27FC236}">
              <a16:creationId xmlns:a16="http://schemas.microsoft.com/office/drawing/2014/main" id="{8DE999D8-7B67-4328-A232-159AB9F84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69215" cy="69215"/>
    <xdr:pic>
      <xdr:nvPicPr>
        <xdr:cNvPr id="6040" name="Picture 6039" descr="http://www.esourcecanada.com/images/spacer.gif">
          <a:extLst>
            <a:ext uri="{FF2B5EF4-FFF2-40B4-BE49-F238E27FC236}">
              <a16:creationId xmlns:a16="http://schemas.microsoft.com/office/drawing/2014/main" id="{1FAC3DE5-D8A3-4772-B81C-EDB694A050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1" name="Picture 6040" descr="http://www.esourcecanada.com/images/spacer.gif">
          <a:extLst>
            <a:ext uri="{FF2B5EF4-FFF2-40B4-BE49-F238E27FC236}">
              <a16:creationId xmlns:a16="http://schemas.microsoft.com/office/drawing/2014/main" id="{77BE177B-C7D6-4C76-981B-41ED26171D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2" name="Picture 6041" descr="http://www.esourcecanada.com/images/spacer.gif">
          <a:extLst>
            <a:ext uri="{FF2B5EF4-FFF2-40B4-BE49-F238E27FC236}">
              <a16:creationId xmlns:a16="http://schemas.microsoft.com/office/drawing/2014/main" id="{6A866353-9074-4568-A766-EA48D25B61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3" name="Picture 6042" descr="http://www.esourcecanada.com/images/spacer.gif">
          <a:extLst>
            <a:ext uri="{FF2B5EF4-FFF2-40B4-BE49-F238E27FC236}">
              <a16:creationId xmlns:a16="http://schemas.microsoft.com/office/drawing/2014/main" id="{D5644996-E085-47F8-A44E-582DEF980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4" name="Picture 6043" descr="http://www.esourcecanada.com/images/spacer.gif">
          <a:extLst>
            <a:ext uri="{FF2B5EF4-FFF2-40B4-BE49-F238E27FC236}">
              <a16:creationId xmlns:a16="http://schemas.microsoft.com/office/drawing/2014/main" id="{8A7558E0-7F15-4DB9-AC9B-3D76FEA53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5" name="Picture 6044" descr="http://www.esourcecanada.com/images/spacer.gif">
          <a:extLst>
            <a:ext uri="{FF2B5EF4-FFF2-40B4-BE49-F238E27FC236}">
              <a16:creationId xmlns:a16="http://schemas.microsoft.com/office/drawing/2014/main" id="{16B8269C-4607-4F9A-94D1-7F09D0E6F9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6" name="Picture 6045" descr="http://www.esourcecanada.com/images/spacer.gif">
          <a:extLst>
            <a:ext uri="{FF2B5EF4-FFF2-40B4-BE49-F238E27FC236}">
              <a16:creationId xmlns:a16="http://schemas.microsoft.com/office/drawing/2014/main" id="{10760BB9-F766-4D78-92BF-9BB2B14773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7" name="Picture 6046" descr="http://www.esourcecanada.com/images/spacer.gif">
          <a:extLst>
            <a:ext uri="{FF2B5EF4-FFF2-40B4-BE49-F238E27FC236}">
              <a16:creationId xmlns:a16="http://schemas.microsoft.com/office/drawing/2014/main" id="{C6245166-7C19-4AE1-8A53-CE30664E6D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8" name="Picture 6047" descr="http://www.esourcecanada.com/images/spacer.gif">
          <a:extLst>
            <a:ext uri="{FF2B5EF4-FFF2-40B4-BE49-F238E27FC236}">
              <a16:creationId xmlns:a16="http://schemas.microsoft.com/office/drawing/2014/main" id="{BB55EB51-4A0C-450F-A8A1-6058BFE07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9" name="Picture 6048" descr="http://www.esourcecanada.com/images/spacer.gif">
          <a:extLst>
            <a:ext uri="{FF2B5EF4-FFF2-40B4-BE49-F238E27FC236}">
              <a16:creationId xmlns:a16="http://schemas.microsoft.com/office/drawing/2014/main" id="{A8806CE2-94A6-4973-9C41-265CF08E30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0" name="Picture 6049" descr="http://www.esourcecanada.com/images/spacer.gif">
          <a:extLst>
            <a:ext uri="{FF2B5EF4-FFF2-40B4-BE49-F238E27FC236}">
              <a16:creationId xmlns:a16="http://schemas.microsoft.com/office/drawing/2014/main" id="{0B3768CD-E8E7-41A8-A426-438F9D6DA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1" name="Picture 6050" descr="http://www.esourcecanada.com/images/spacer.gif">
          <a:extLst>
            <a:ext uri="{FF2B5EF4-FFF2-40B4-BE49-F238E27FC236}">
              <a16:creationId xmlns:a16="http://schemas.microsoft.com/office/drawing/2014/main" id="{97F2775C-0DAF-4499-A96D-E100EE1CC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2" name="Picture 6051" descr="http://www.esourcecanada.com/images/spacer.gif">
          <a:extLst>
            <a:ext uri="{FF2B5EF4-FFF2-40B4-BE49-F238E27FC236}">
              <a16:creationId xmlns:a16="http://schemas.microsoft.com/office/drawing/2014/main" id="{A065DB47-70BE-40E9-AA18-9AAD4CE7A5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3" name="Picture 6052" descr="http://www.esourcecanada.com/images/spacer.gif">
          <a:extLst>
            <a:ext uri="{FF2B5EF4-FFF2-40B4-BE49-F238E27FC236}">
              <a16:creationId xmlns:a16="http://schemas.microsoft.com/office/drawing/2014/main" id="{20595D4E-9824-4B41-BEB0-DD91DCCBA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4" name="Picture 6053" descr="http://www.esourcecanada.com/images/spacer.gif">
          <a:extLst>
            <a:ext uri="{FF2B5EF4-FFF2-40B4-BE49-F238E27FC236}">
              <a16:creationId xmlns:a16="http://schemas.microsoft.com/office/drawing/2014/main" id="{5DA1DD99-EC63-4601-99DB-088155747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5" name="Picture 6054" descr="http://www.esourcecanada.com/images/spacer.gif">
          <a:extLst>
            <a:ext uri="{FF2B5EF4-FFF2-40B4-BE49-F238E27FC236}">
              <a16:creationId xmlns:a16="http://schemas.microsoft.com/office/drawing/2014/main" id="{FB098897-8044-4BAF-A838-0DA9FAF4C6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6" name="Picture 6055" descr="http://www.esourcecanada.com/images/spacer.gif">
          <a:extLst>
            <a:ext uri="{FF2B5EF4-FFF2-40B4-BE49-F238E27FC236}">
              <a16:creationId xmlns:a16="http://schemas.microsoft.com/office/drawing/2014/main" id="{B799D4BF-8A54-4E16-9710-D7236FE2D8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7" name="Picture 6056" descr="http://www.esourcecanada.com/images/spacer.gif">
          <a:extLst>
            <a:ext uri="{FF2B5EF4-FFF2-40B4-BE49-F238E27FC236}">
              <a16:creationId xmlns:a16="http://schemas.microsoft.com/office/drawing/2014/main" id="{AFC1A8A0-3B49-4147-8152-C76513190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8" name="Picture 6057" descr="http://www.esourcecanada.com/images/spacer.gif">
          <a:extLst>
            <a:ext uri="{FF2B5EF4-FFF2-40B4-BE49-F238E27FC236}">
              <a16:creationId xmlns:a16="http://schemas.microsoft.com/office/drawing/2014/main" id="{EB48C754-4160-4853-A754-8871D217A6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9" name="Picture 6058" descr="http://www.esourcecanada.com/images/spacer.gif">
          <a:extLst>
            <a:ext uri="{FF2B5EF4-FFF2-40B4-BE49-F238E27FC236}">
              <a16:creationId xmlns:a16="http://schemas.microsoft.com/office/drawing/2014/main" id="{EE0C1CAF-AC20-4ADA-A60E-E92E7AF089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0" name="Picture 6059" descr="http://www.esourcecanada.com/images/spacer.gif">
          <a:extLst>
            <a:ext uri="{FF2B5EF4-FFF2-40B4-BE49-F238E27FC236}">
              <a16:creationId xmlns:a16="http://schemas.microsoft.com/office/drawing/2014/main" id="{CF467266-F077-42F8-B988-C68C6200F5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1" name="Picture 6060" descr="http://www.esourcecanada.com/images/spacer.gif">
          <a:extLst>
            <a:ext uri="{FF2B5EF4-FFF2-40B4-BE49-F238E27FC236}">
              <a16:creationId xmlns:a16="http://schemas.microsoft.com/office/drawing/2014/main" id="{417C1532-690A-41EC-896D-CD28EE8331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2" name="Picture 6061" descr="http://www.esourcecanada.com/images/spacer.gif">
          <a:extLst>
            <a:ext uri="{FF2B5EF4-FFF2-40B4-BE49-F238E27FC236}">
              <a16:creationId xmlns:a16="http://schemas.microsoft.com/office/drawing/2014/main" id="{3A8FCD58-6ED7-4503-8959-2B7120A761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3" name="Picture 6062" descr="http://www.esourcecanada.com/images/spacer.gif">
          <a:extLst>
            <a:ext uri="{FF2B5EF4-FFF2-40B4-BE49-F238E27FC236}">
              <a16:creationId xmlns:a16="http://schemas.microsoft.com/office/drawing/2014/main" id="{6A4F8DEE-5D22-4659-B42B-423948710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4" name="Picture 6063" descr="http://www.esourcecanada.com/images/spacer.gif">
          <a:extLst>
            <a:ext uri="{FF2B5EF4-FFF2-40B4-BE49-F238E27FC236}">
              <a16:creationId xmlns:a16="http://schemas.microsoft.com/office/drawing/2014/main" id="{7F95F032-9C4E-4B5A-9B5B-397B60530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5" name="Picture 6064" descr="http://www.esourcecanada.com/images/spacer.gif">
          <a:extLst>
            <a:ext uri="{FF2B5EF4-FFF2-40B4-BE49-F238E27FC236}">
              <a16:creationId xmlns:a16="http://schemas.microsoft.com/office/drawing/2014/main" id="{B086C7B8-5276-4806-A5B8-AA2F035C14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6" name="Picture 6065" descr="http://www.esourcecanada.com/images/spacer.gif">
          <a:extLst>
            <a:ext uri="{FF2B5EF4-FFF2-40B4-BE49-F238E27FC236}">
              <a16:creationId xmlns:a16="http://schemas.microsoft.com/office/drawing/2014/main" id="{E7DC870C-E815-4C48-8EE5-488AEEBE3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7" name="Picture 6066" descr="http://www.esourcecanada.com/images/spacer.gif">
          <a:extLst>
            <a:ext uri="{FF2B5EF4-FFF2-40B4-BE49-F238E27FC236}">
              <a16:creationId xmlns:a16="http://schemas.microsoft.com/office/drawing/2014/main" id="{0C0EC8DE-917A-44E4-AD61-8A052745E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8" name="Picture 6067" descr="http://www.esourcecanada.com/images/spacer.gif">
          <a:extLst>
            <a:ext uri="{FF2B5EF4-FFF2-40B4-BE49-F238E27FC236}">
              <a16:creationId xmlns:a16="http://schemas.microsoft.com/office/drawing/2014/main" id="{B7181378-F99A-4C8A-9555-973AAF303B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9" name="Picture 6068" descr="http://www.esourcecanada.com/images/spacer.gif">
          <a:extLst>
            <a:ext uri="{FF2B5EF4-FFF2-40B4-BE49-F238E27FC236}">
              <a16:creationId xmlns:a16="http://schemas.microsoft.com/office/drawing/2014/main" id="{02667849-CDF9-49A0-8AC7-FA08B1A7B0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0" name="Picture 6069" descr="http://www.esourcecanada.com/images/spacer.gif">
          <a:extLst>
            <a:ext uri="{FF2B5EF4-FFF2-40B4-BE49-F238E27FC236}">
              <a16:creationId xmlns:a16="http://schemas.microsoft.com/office/drawing/2014/main" id="{21D49352-7BEA-4E5F-973A-84F93CEB6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1" name="Picture 6070" descr="http://www.esourcecanada.com/images/spacer.gif">
          <a:extLst>
            <a:ext uri="{FF2B5EF4-FFF2-40B4-BE49-F238E27FC236}">
              <a16:creationId xmlns:a16="http://schemas.microsoft.com/office/drawing/2014/main" id="{3214398F-09E8-4F40-8E64-E8F1C6E1EF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2" name="Picture 6071" descr="http://www.esourcecanada.com/images/spacer.gif">
          <a:extLst>
            <a:ext uri="{FF2B5EF4-FFF2-40B4-BE49-F238E27FC236}">
              <a16:creationId xmlns:a16="http://schemas.microsoft.com/office/drawing/2014/main" id="{6EDBF7CA-7FE4-4F7F-9F2B-64EBCF014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3" name="Picture 6072" descr="http://www.esourcecanada.com/images/spacer.gif">
          <a:extLst>
            <a:ext uri="{FF2B5EF4-FFF2-40B4-BE49-F238E27FC236}">
              <a16:creationId xmlns:a16="http://schemas.microsoft.com/office/drawing/2014/main" id="{1C111A92-5EBF-45BF-AD99-DF81D21F26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4" name="Picture 6073" descr="http://www.esourcecanada.com/images/spacer.gif">
          <a:extLst>
            <a:ext uri="{FF2B5EF4-FFF2-40B4-BE49-F238E27FC236}">
              <a16:creationId xmlns:a16="http://schemas.microsoft.com/office/drawing/2014/main" id="{4BC98775-CA3F-447C-A6BA-A016711FC7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5" name="Picture 6074" descr="http://www.esourcecanada.com/images/spacer.gif">
          <a:extLst>
            <a:ext uri="{FF2B5EF4-FFF2-40B4-BE49-F238E27FC236}">
              <a16:creationId xmlns:a16="http://schemas.microsoft.com/office/drawing/2014/main" id="{93A4237F-D071-4AA5-9F94-D4DA570B0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6" name="Picture 6075" descr="http://www.esourcecanada.com/images/spacer.gif">
          <a:extLst>
            <a:ext uri="{FF2B5EF4-FFF2-40B4-BE49-F238E27FC236}">
              <a16:creationId xmlns:a16="http://schemas.microsoft.com/office/drawing/2014/main" id="{23762EB4-9F66-4603-8425-B510B63310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7" name="Picture 6076" descr="http://www.esourcecanada.com/images/spacer.gif">
          <a:extLst>
            <a:ext uri="{FF2B5EF4-FFF2-40B4-BE49-F238E27FC236}">
              <a16:creationId xmlns:a16="http://schemas.microsoft.com/office/drawing/2014/main" id="{911BF420-22CB-400A-872A-E6BCB867E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8" name="Picture 6077" descr="http://www.esourcecanada.com/images/spacer.gif">
          <a:extLst>
            <a:ext uri="{FF2B5EF4-FFF2-40B4-BE49-F238E27FC236}">
              <a16:creationId xmlns:a16="http://schemas.microsoft.com/office/drawing/2014/main" id="{83F65C3C-3DD9-4312-B941-EA4C48B78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9" name="Picture 6078" descr="http://www.esourcecanada.com/images/spacer.gif">
          <a:extLst>
            <a:ext uri="{FF2B5EF4-FFF2-40B4-BE49-F238E27FC236}">
              <a16:creationId xmlns:a16="http://schemas.microsoft.com/office/drawing/2014/main" id="{C901EAA2-0A20-4579-9D50-FFDB0E425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80" name="Picture 6079" descr="http://www.esourcecanada.com/images/spacer.gif">
          <a:extLst>
            <a:ext uri="{FF2B5EF4-FFF2-40B4-BE49-F238E27FC236}">
              <a16:creationId xmlns:a16="http://schemas.microsoft.com/office/drawing/2014/main" id="{98B29BDF-1FE1-4770-91B8-05DB9CD579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81" name="Picture 6080" descr="http://www.esourcecanada.com/images/spacer.gif">
          <a:extLst>
            <a:ext uri="{FF2B5EF4-FFF2-40B4-BE49-F238E27FC236}">
              <a16:creationId xmlns:a16="http://schemas.microsoft.com/office/drawing/2014/main" id="{D0083918-EAB2-4939-870C-E626721729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6082" name="Picture 6081" descr="http://www.esourcecanada.com/images/spacer.gif">
          <a:extLst>
            <a:ext uri="{FF2B5EF4-FFF2-40B4-BE49-F238E27FC236}">
              <a16:creationId xmlns:a16="http://schemas.microsoft.com/office/drawing/2014/main" id="{1D80895A-9C44-4729-92A0-0B6E29DA8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6083" name="Picture 6082" descr="http://www.esourcecanada.com/images/spacer.gif">
          <a:extLst>
            <a:ext uri="{FF2B5EF4-FFF2-40B4-BE49-F238E27FC236}">
              <a16:creationId xmlns:a16="http://schemas.microsoft.com/office/drawing/2014/main" id="{2492F4BB-A20D-4F2E-BC16-1B9B1C497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6084" name="Picture 6083" descr="http://www.esourcecanada.com/images/spacer.gif">
          <a:extLst>
            <a:ext uri="{FF2B5EF4-FFF2-40B4-BE49-F238E27FC236}">
              <a16:creationId xmlns:a16="http://schemas.microsoft.com/office/drawing/2014/main" id="{17B89F41-0BBC-477C-ACED-EF2810B270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6085" name="Picture 6084" descr="http://www.esourcecanada.com/images/spacer.gif">
          <a:extLst>
            <a:ext uri="{FF2B5EF4-FFF2-40B4-BE49-F238E27FC236}">
              <a16:creationId xmlns:a16="http://schemas.microsoft.com/office/drawing/2014/main" id="{A61A79E9-F72C-4EDD-96A3-28CCC41A3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6086" name="Picture 6085" descr="http://www.esourcecanada.com/images/spacer.gif">
          <a:extLst>
            <a:ext uri="{FF2B5EF4-FFF2-40B4-BE49-F238E27FC236}">
              <a16:creationId xmlns:a16="http://schemas.microsoft.com/office/drawing/2014/main" id="{7CC5DC0E-B1A8-456A-8680-ACF497861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6087" name="Picture 6086" descr="http://www.esourcecanada.com/images/spacer.gif">
          <a:extLst>
            <a:ext uri="{FF2B5EF4-FFF2-40B4-BE49-F238E27FC236}">
              <a16:creationId xmlns:a16="http://schemas.microsoft.com/office/drawing/2014/main" id="{BDAE4653-0EFC-4344-BDAA-552F3C6FFF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6088" name="Picture 6087" descr="http://www.esourcecanada.com/images/spacer.gif">
          <a:extLst>
            <a:ext uri="{FF2B5EF4-FFF2-40B4-BE49-F238E27FC236}">
              <a16:creationId xmlns:a16="http://schemas.microsoft.com/office/drawing/2014/main" id="{AB29C073-F127-46C7-B27D-653EEAE444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6089" name="Picture 6088" descr="http://www.esourcecanada.com/images/spacer.gif">
          <a:extLst>
            <a:ext uri="{FF2B5EF4-FFF2-40B4-BE49-F238E27FC236}">
              <a16:creationId xmlns:a16="http://schemas.microsoft.com/office/drawing/2014/main" id="{357578AB-C090-4B53-90F1-35081016A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6090" name="Picture 6089" descr="http://www.esourcecanada.com/images/spacer.gif">
          <a:extLst>
            <a:ext uri="{FF2B5EF4-FFF2-40B4-BE49-F238E27FC236}">
              <a16:creationId xmlns:a16="http://schemas.microsoft.com/office/drawing/2014/main" id="{B15A6935-53DF-49E3-A4DC-BD1CCB810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6091" name="Picture 6090" descr="http://www.esourcecanada.com/images/spacer.gif">
          <a:extLst>
            <a:ext uri="{FF2B5EF4-FFF2-40B4-BE49-F238E27FC236}">
              <a16:creationId xmlns:a16="http://schemas.microsoft.com/office/drawing/2014/main" id="{5A0B904F-E7DB-4C6F-BD96-8D46A520F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69215" cy="69215"/>
    <xdr:pic>
      <xdr:nvPicPr>
        <xdr:cNvPr id="6092" name="Picture 6091" descr="http://www.esourcecanada.com/images/spacer.gif">
          <a:extLst>
            <a:ext uri="{FF2B5EF4-FFF2-40B4-BE49-F238E27FC236}">
              <a16:creationId xmlns:a16="http://schemas.microsoft.com/office/drawing/2014/main" id="{1CA0FE50-06C2-41B8-A7BC-401C374C44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93" name="Picture 6092" descr="http://www.esourcecanada.com/images/spacer.gif">
          <a:extLst>
            <a:ext uri="{FF2B5EF4-FFF2-40B4-BE49-F238E27FC236}">
              <a16:creationId xmlns:a16="http://schemas.microsoft.com/office/drawing/2014/main" id="{91E55FF9-4237-4EFB-8186-B812AD5A9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69215" cy="69215"/>
    <xdr:pic>
      <xdr:nvPicPr>
        <xdr:cNvPr id="6094" name="Picture 6093" descr="http://www.esourcecanada.com/images/spacer.gif">
          <a:extLst>
            <a:ext uri="{FF2B5EF4-FFF2-40B4-BE49-F238E27FC236}">
              <a16:creationId xmlns:a16="http://schemas.microsoft.com/office/drawing/2014/main" id="{6800CD8A-1C7B-48E9-9802-EF701E8720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95" name="Picture 6094" descr="http://www.esourcecanada.com/images/spacer.gif">
          <a:extLst>
            <a:ext uri="{FF2B5EF4-FFF2-40B4-BE49-F238E27FC236}">
              <a16:creationId xmlns:a16="http://schemas.microsoft.com/office/drawing/2014/main" id="{F9B4AEA9-9D7F-46BA-B320-DD85CCD9A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96" name="Picture 6095" descr="http://www.esourcecanada.com/images/spacer.gif">
          <a:extLst>
            <a:ext uri="{FF2B5EF4-FFF2-40B4-BE49-F238E27FC236}">
              <a16:creationId xmlns:a16="http://schemas.microsoft.com/office/drawing/2014/main" id="{C0F9C0D7-B220-4DD6-9F33-96441B0D9B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97" name="Picture 6096" descr="http://www.esourcecanada.com/images/spacer.gif">
          <a:extLst>
            <a:ext uri="{FF2B5EF4-FFF2-40B4-BE49-F238E27FC236}">
              <a16:creationId xmlns:a16="http://schemas.microsoft.com/office/drawing/2014/main" id="{B1A58D05-385F-4A3D-AE0A-D7A7B8AA5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98" name="Picture 6097" descr="http://www.esourcecanada.com/images/spacer.gif">
          <a:extLst>
            <a:ext uri="{FF2B5EF4-FFF2-40B4-BE49-F238E27FC236}">
              <a16:creationId xmlns:a16="http://schemas.microsoft.com/office/drawing/2014/main" id="{30DB6CE8-1006-43DB-BB11-575335405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99" name="Picture 6098" descr="http://www.esourcecanada.com/images/spacer.gif">
          <a:extLst>
            <a:ext uri="{FF2B5EF4-FFF2-40B4-BE49-F238E27FC236}">
              <a16:creationId xmlns:a16="http://schemas.microsoft.com/office/drawing/2014/main" id="{AB9AA2A2-AE58-4940-9188-C08BB1611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0" name="Picture 6099" descr="http://www.esourcecanada.com/images/spacer.gif">
          <a:extLst>
            <a:ext uri="{FF2B5EF4-FFF2-40B4-BE49-F238E27FC236}">
              <a16:creationId xmlns:a16="http://schemas.microsoft.com/office/drawing/2014/main" id="{5969072F-FAE7-4B6F-95E9-5BD526511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1" name="Picture 6100" descr="http://www.esourcecanada.com/images/spacer.gif">
          <a:extLst>
            <a:ext uri="{FF2B5EF4-FFF2-40B4-BE49-F238E27FC236}">
              <a16:creationId xmlns:a16="http://schemas.microsoft.com/office/drawing/2014/main" id="{1594EB27-1897-4A51-A659-A10208A3BB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2" name="Picture 6101" descr="http://www.esourcecanada.com/images/spacer.gif">
          <a:extLst>
            <a:ext uri="{FF2B5EF4-FFF2-40B4-BE49-F238E27FC236}">
              <a16:creationId xmlns:a16="http://schemas.microsoft.com/office/drawing/2014/main" id="{96CE6861-3FF2-4E09-8BDF-BA5B3408DE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3" name="Picture 6102" descr="http://www.esourcecanada.com/images/spacer.gif">
          <a:extLst>
            <a:ext uri="{FF2B5EF4-FFF2-40B4-BE49-F238E27FC236}">
              <a16:creationId xmlns:a16="http://schemas.microsoft.com/office/drawing/2014/main" id="{AE59C8F1-1B83-4974-8168-6849BF06D0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4" name="Picture 6103" descr="http://www.esourcecanada.com/images/spacer.gif">
          <a:extLst>
            <a:ext uri="{FF2B5EF4-FFF2-40B4-BE49-F238E27FC236}">
              <a16:creationId xmlns:a16="http://schemas.microsoft.com/office/drawing/2014/main" id="{1C387B9F-A556-47AF-8DFB-E0F3AAE103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5" name="Picture 6104" descr="http://www.esourcecanada.com/images/spacer.gif">
          <a:extLst>
            <a:ext uri="{FF2B5EF4-FFF2-40B4-BE49-F238E27FC236}">
              <a16:creationId xmlns:a16="http://schemas.microsoft.com/office/drawing/2014/main" id="{424653B4-A4D0-45DF-B1D8-54793FE62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6" name="Picture 6105" descr="http://www.esourcecanada.com/images/spacer.gif">
          <a:extLst>
            <a:ext uri="{FF2B5EF4-FFF2-40B4-BE49-F238E27FC236}">
              <a16:creationId xmlns:a16="http://schemas.microsoft.com/office/drawing/2014/main" id="{F40CA785-1FAE-403E-90FF-5BE9FA6502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7" name="Picture 6106" descr="http://www.esourcecanada.com/images/spacer.gif">
          <a:extLst>
            <a:ext uri="{FF2B5EF4-FFF2-40B4-BE49-F238E27FC236}">
              <a16:creationId xmlns:a16="http://schemas.microsoft.com/office/drawing/2014/main" id="{5B15EF05-3897-4599-A438-77E0790CC8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8" name="Picture 6107" descr="http://www.esourcecanada.com/images/spacer.gif">
          <a:extLst>
            <a:ext uri="{FF2B5EF4-FFF2-40B4-BE49-F238E27FC236}">
              <a16:creationId xmlns:a16="http://schemas.microsoft.com/office/drawing/2014/main" id="{1613F705-DF43-4F5A-8851-3B1BC9826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9" name="Picture 6108" descr="http://www.esourcecanada.com/images/spacer.gif">
          <a:extLst>
            <a:ext uri="{FF2B5EF4-FFF2-40B4-BE49-F238E27FC236}">
              <a16:creationId xmlns:a16="http://schemas.microsoft.com/office/drawing/2014/main" id="{C4A7893F-931E-4542-B45C-14673D179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0" name="Picture 6109" descr="http://www.esourcecanada.com/images/spacer.gif">
          <a:extLst>
            <a:ext uri="{FF2B5EF4-FFF2-40B4-BE49-F238E27FC236}">
              <a16:creationId xmlns:a16="http://schemas.microsoft.com/office/drawing/2014/main" id="{BA113B14-A11E-44CB-BDD8-E1DEFEC511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1" name="Picture 6110" descr="http://www.esourcecanada.com/images/spacer.gif">
          <a:extLst>
            <a:ext uri="{FF2B5EF4-FFF2-40B4-BE49-F238E27FC236}">
              <a16:creationId xmlns:a16="http://schemas.microsoft.com/office/drawing/2014/main" id="{9C12D5DF-585D-4B5A-AEA1-691FA10F9C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2" name="Picture 6111" descr="http://www.esourcecanada.com/images/spacer.gif">
          <a:extLst>
            <a:ext uri="{FF2B5EF4-FFF2-40B4-BE49-F238E27FC236}">
              <a16:creationId xmlns:a16="http://schemas.microsoft.com/office/drawing/2014/main" id="{9FDEA426-6A5E-40E7-A709-9EAA8EA325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3" name="Picture 6112" descr="http://www.esourcecanada.com/images/spacer.gif">
          <a:extLst>
            <a:ext uri="{FF2B5EF4-FFF2-40B4-BE49-F238E27FC236}">
              <a16:creationId xmlns:a16="http://schemas.microsoft.com/office/drawing/2014/main" id="{AA5A692F-4C8C-415D-805B-DC09BA8DF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4" name="Picture 6113" descr="http://www.esourcecanada.com/images/spacer.gif">
          <a:extLst>
            <a:ext uri="{FF2B5EF4-FFF2-40B4-BE49-F238E27FC236}">
              <a16:creationId xmlns:a16="http://schemas.microsoft.com/office/drawing/2014/main" id="{AD2F947D-66BF-4E4E-A639-B8EE36BE5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5" name="Picture 6114" descr="http://www.esourcecanada.com/images/spacer.gif">
          <a:extLst>
            <a:ext uri="{FF2B5EF4-FFF2-40B4-BE49-F238E27FC236}">
              <a16:creationId xmlns:a16="http://schemas.microsoft.com/office/drawing/2014/main" id="{1EC7ADF0-A520-4A40-BA51-B95276AEA1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6" name="Picture 6115" descr="http://www.esourcecanada.com/images/spacer.gif">
          <a:extLst>
            <a:ext uri="{FF2B5EF4-FFF2-40B4-BE49-F238E27FC236}">
              <a16:creationId xmlns:a16="http://schemas.microsoft.com/office/drawing/2014/main" id="{465A44DD-C8B3-4FFD-8824-77DC66852B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7" name="Picture 6116" descr="http://www.esourcecanada.com/images/spacer.gif">
          <a:extLst>
            <a:ext uri="{FF2B5EF4-FFF2-40B4-BE49-F238E27FC236}">
              <a16:creationId xmlns:a16="http://schemas.microsoft.com/office/drawing/2014/main" id="{AF19084B-48C1-4229-AB65-43FBEC4B8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8" name="Picture 6117" descr="http://www.esourcecanada.com/images/spacer.gif">
          <a:extLst>
            <a:ext uri="{FF2B5EF4-FFF2-40B4-BE49-F238E27FC236}">
              <a16:creationId xmlns:a16="http://schemas.microsoft.com/office/drawing/2014/main" id="{D50BC3C2-343B-40DF-9E10-DB2CD65484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9" name="Picture 6118" descr="http://www.esourcecanada.com/images/spacer.gif">
          <a:extLst>
            <a:ext uri="{FF2B5EF4-FFF2-40B4-BE49-F238E27FC236}">
              <a16:creationId xmlns:a16="http://schemas.microsoft.com/office/drawing/2014/main" id="{BF690C37-1754-498C-AB61-1032ED1F3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0" name="Picture 6119" descr="http://www.esourcecanada.com/images/spacer.gif">
          <a:extLst>
            <a:ext uri="{FF2B5EF4-FFF2-40B4-BE49-F238E27FC236}">
              <a16:creationId xmlns:a16="http://schemas.microsoft.com/office/drawing/2014/main" id="{F250D0BA-73B3-4D9F-BBEE-ACEB08FD4A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1" name="Picture 6120" descr="http://www.esourcecanada.com/images/spacer.gif">
          <a:extLst>
            <a:ext uri="{FF2B5EF4-FFF2-40B4-BE49-F238E27FC236}">
              <a16:creationId xmlns:a16="http://schemas.microsoft.com/office/drawing/2014/main" id="{9DB384C6-D558-462F-90DC-9F4339EAB5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2" name="Picture 6121" descr="http://www.esourcecanada.com/images/spacer.gif">
          <a:extLst>
            <a:ext uri="{FF2B5EF4-FFF2-40B4-BE49-F238E27FC236}">
              <a16:creationId xmlns:a16="http://schemas.microsoft.com/office/drawing/2014/main" id="{CBD03A3B-5BAC-43F7-B7E2-A4C5E8176B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3" name="Picture 6122" descr="http://www.esourcecanada.com/images/spacer.gif">
          <a:extLst>
            <a:ext uri="{FF2B5EF4-FFF2-40B4-BE49-F238E27FC236}">
              <a16:creationId xmlns:a16="http://schemas.microsoft.com/office/drawing/2014/main" id="{2A78BDC3-F349-420F-BDBF-0BC3A2BE10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4" name="Picture 6123" descr="http://www.esourcecanada.com/images/spacer.gif">
          <a:extLst>
            <a:ext uri="{FF2B5EF4-FFF2-40B4-BE49-F238E27FC236}">
              <a16:creationId xmlns:a16="http://schemas.microsoft.com/office/drawing/2014/main" id="{A89FF9ED-5C3B-46B1-BF4B-7CBFAEA9FF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5" name="Picture 6124" descr="http://www.esourcecanada.com/images/spacer.gif">
          <a:extLst>
            <a:ext uri="{FF2B5EF4-FFF2-40B4-BE49-F238E27FC236}">
              <a16:creationId xmlns:a16="http://schemas.microsoft.com/office/drawing/2014/main" id="{D10DB0DB-723C-421C-B807-6158EFDE81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6" name="Picture 6125" descr="http://www.esourcecanada.com/images/spacer.gif">
          <a:extLst>
            <a:ext uri="{FF2B5EF4-FFF2-40B4-BE49-F238E27FC236}">
              <a16:creationId xmlns:a16="http://schemas.microsoft.com/office/drawing/2014/main" id="{3F972213-A220-4CE7-A09B-251B4B9B6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7" name="Picture 6126" descr="http://www.esourcecanada.com/images/spacer.gif">
          <a:extLst>
            <a:ext uri="{FF2B5EF4-FFF2-40B4-BE49-F238E27FC236}">
              <a16:creationId xmlns:a16="http://schemas.microsoft.com/office/drawing/2014/main" id="{04F667CE-C10D-4289-B720-FED43A1CF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8" name="Picture 6127" descr="http://www.esourcecanada.com/images/spacer.gif">
          <a:extLst>
            <a:ext uri="{FF2B5EF4-FFF2-40B4-BE49-F238E27FC236}">
              <a16:creationId xmlns:a16="http://schemas.microsoft.com/office/drawing/2014/main" id="{3D3FB462-E409-4A53-B10D-C24ECDCE8F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9" name="Picture 6128" descr="http://www.esourcecanada.com/images/spacer.gif">
          <a:extLst>
            <a:ext uri="{FF2B5EF4-FFF2-40B4-BE49-F238E27FC236}">
              <a16:creationId xmlns:a16="http://schemas.microsoft.com/office/drawing/2014/main" id="{D0F0165C-3B40-4ED7-AAA8-BD7FE53D8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30" name="Picture 6129" descr="http://www.esourcecanada.com/images/spacer.gif">
          <a:extLst>
            <a:ext uri="{FF2B5EF4-FFF2-40B4-BE49-F238E27FC236}">
              <a16:creationId xmlns:a16="http://schemas.microsoft.com/office/drawing/2014/main" id="{1F1D9248-8720-4651-AFBD-0B9AF355E0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31" name="Picture 6130" descr="http://www.esourcecanada.com/images/spacer.gif">
          <a:extLst>
            <a:ext uri="{FF2B5EF4-FFF2-40B4-BE49-F238E27FC236}">
              <a16:creationId xmlns:a16="http://schemas.microsoft.com/office/drawing/2014/main" id="{D8097972-47A9-4B79-8B62-4F0403513B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32" name="Picture 6131" descr="http://www.esourcecanada.com/images/spacer.gif">
          <a:extLst>
            <a:ext uri="{FF2B5EF4-FFF2-40B4-BE49-F238E27FC236}">
              <a16:creationId xmlns:a16="http://schemas.microsoft.com/office/drawing/2014/main" id="{F47E0450-CBED-4DA5-B228-C2AD1368CA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33" name="Picture 6132" descr="http://www.esourcecanada.com/images/spacer.gif">
          <a:extLst>
            <a:ext uri="{FF2B5EF4-FFF2-40B4-BE49-F238E27FC236}">
              <a16:creationId xmlns:a16="http://schemas.microsoft.com/office/drawing/2014/main" id="{CFCE1B6F-B67E-4602-BB57-D27959A40D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34" name="Picture 6133" descr="http://www.esourcecanada.com/images/spacer.gif">
          <a:extLst>
            <a:ext uri="{FF2B5EF4-FFF2-40B4-BE49-F238E27FC236}">
              <a16:creationId xmlns:a16="http://schemas.microsoft.com/office/drawing/2014/main" id="{BF75E7F3-BB0D-4D25-8654-1228EF0CF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35" name="Picture 6134" descr="http://www.esourcecanada.com/images/spacer.gif">
          <a:extLst>
            <a:ext uri="{FF2B5EF4-FFF2-40B4-BE49-F238E27FC236}">
              <a16:creationId xmlns:a16="http://schemas.microsoft.com/office/drawing/2014/main" id="{B2EFF1A1-38AD-4835-9291-C812DAF34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6136" name="Picture 6135" descr="http://www.esourcecanada.com/images/spacer.gif">
          <a:extLst>
            <a:ext uri="{FF2B5EF4-FFF2-40B4-BE49-F238E27FC236}">
              <a16:creationId xmlns:a16="http://schemas.microsoft.com/office/drawing/2014/main" id="{4224062D-A9EF-4C57-B5DD-5A927C154D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6137" name="Picture 6136" descr="http://www.esourcecanada.com/images/spacer.gif">
          <a:extLst>
            <a:ext uri="{FF2B5EF4-FFF2-40B4-BE49-F238E27FC236}">
              <a16:creationId xmlns:a16="http://schemas.microsoft.com/office/drawing/2014/main" id="{5ABD63A6-B5E7-4EC3-AA7B-910B669D69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6138" name="Picture 6137" descr="http://www.esourcecanada.com/images/spacer.gif">
          <a:extLst>
            <a:ext uri="{FF2B5EF4-FFF2-40B4-BE49-F238E27FC236}">
              <a16:creationId xmlns:a16="http://schemas.microsoft.com/office/drawing/2014/main" id="{3EECF690-C57C-4602-975B-7A11965BC1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6139" name="Picture 6138" descr="http://www.esourcecanada.com/images/spacer.gif">
          <a:extLst>
            <a:ext uri="{FF2B5EF4-FFF2-40B4-BE49-F238E27FC236}">
              <a16:creationId xmlns:a16="http://schemas.microsoft.com/office/drawing/2014/main" id="{5FC44CD2-22C2-4C36-A8B8-F236D868DD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6140" name="Picture 6139" descr="http://www.esourcecanada.com/images/spacer.gif">
          <a:extLst>
            <a:ext uri="{FF2B5EF4-FFF2-40B4-BE49-F238E27FC236}">
              <a16:creationId xmlns:a16="http://schemas.microsoft.com/office/drawing/2014/main" id="{60E916E8-1498-4C7B-84C7-DE639FA004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152</xdr:row>
      <xdr:rowOff>0</xdr:rowOff>
    </xdr:from>
    <xdr:ext cx="57150" cy="57150"/>
    <xdr:pic>
      <xdr:nvPicPr>
        <xdr:cNvPr id="6141" name="Picture 6140" descr="http://www.esourcecanada.com/images/spacer.gif">
          <a:extLst>
            <a:ext uri="{FF2B5EF4-FFF2-40B4-BE49-F238E27FC236}">
              <a16:creationId xmlns:a16="http://schemas.microsoft.com/office/drawing/2014/main" id="{68ED55C3-13A7-4F4A-B401-9A66F7BC32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152</xdr:row>
      <xdr:rowOff>0</xdr:rowOff>
    </xdr:from>
    <xdr:ext cx="57150" cy="57150"/>
    <xdr:pic>
      <xdr:nvPicPr>
        <xdr:cNvPr id="6142" name="Picture 6141" descr="http://www.esourcecanada.com/images/spacer.gif">
          <a:extLst>
            <a:ext uri="{FF2B5EF4-FFF2-40B4-BE49-F238E27FC236}">
              <a16:creationId xmlns:a16="http://schemas.microsoft.com/office/drawing/2014/main" id="{CE28311F-2C90-4B4C-A59E-FD21217D6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160</xdr:row>
      <xdr:rowOff>0</xdr:rowOff>
    </xdr:from>
    <xdr:ext cx="57150" cy="57150"/>
    <xdr:pic>
      <xdr:nvPicPr>
        <xdr:cNvPr id="6143" name="Picture 6142" descr="http://www.esourcecanada.com/images/spacer.gif">
          <a:extLst>
            <a:ext uri="{FF2B5EF4-FFF2-40B4-BE49-F238E27FC236}">
              <a16:creationId xmlns:a16="http://schemas.microsoft.com/office/drawing/2014/main" id="{F8C6075E-5870-40D2-9D92-EC9BFF018E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152</xdr:row>
      <xdr:rowOff>0</xdr:rowOff>
    </xdr:from>
    <xdr:ext cx="57150" cy="57150"/>
    <xdr:pic>
      <xdr:nvPicPr>
        <xdr:cNvPr id="6144" name="Picture 6143" descr="http://www.esourcecanada.com/images/spacer.gif">
          <a:extLst>
            <a:ext uri="{FF2B5EF4-FFF2-40B4-BE49-F238E27FC236}">
              <a16:creationId xmlns:a16="http://schemas.microsoft.com/office/drawing/2014/main" id="{7BB407D5-04C7-44B3-BEAD-597CA1DC21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160</xdr:row>
      <xdr:rowOff>0</xdr:rowOff>
    </xdr:from>
    <xdr:ext cx="57150" cy="57150"/>
    <xdr:pic>
      <xdr:nvPicPr>
        <xdr:cNvPr id="6145" name="Picture 6144" descr="http://www.esourcecanada.com/images/spacer.gif">
          <a:extLst>
            <a:ext uri="{FF2B5EF4-FFF2-40B4-BE49-F238E27FC236}">
              <a16:creationId xmlns:a16="http://schemas.microsoft.com/office/drawing/2014/main" id="{DA9C1AC9-0A51-4C2D-A5DE-AE3E96932E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46" name="Picture 6145" descr="http://www.esourcecanada.com/images/spacer.gif">
          <a:extLst>
            <a:ext uri="{FF2B5EF4-FFF2-40B4-BE49-F238E27FC236}">
              <a16:creationId xmlns:a16="http://schemas.microsoft.com/office/drawing/2014/main" id="{E2BD71E1-F9AA-429E-9E5F-8A16911A8A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47" name="Picture 6146" descr="http://www.esourcecanada.com/images/spacer.gif">
          <a:extLst>
            <a:ext uri="{FF2B5EF4-FFF2-40B4-BE49-F238E27FC236}">
              <a16:creationId xmlns:a16="http://schemas.microsoft.com/office/drawing/2014/main" id="{FC68B7C7-F3D8-4121-97F5-5B4816433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48" name="Picture 6147" descr="http://www.esourcecanada.com/images/spacer.gif">
          <a:extLst>
            <a:ext uri="{FF2B5EF4-FFF2-40B4-BE49-F238E27FC236}">
              <a16:creationId xmlns:a16="http://schemas.microsoft.com/office/drawing/2014/main" id="{64EAF562-B6AF-458D-8D94-92BAB1AD49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49" name="Picture 6148" descr="http://www.esourcecanada.com/images/spacer.gif">
          <a:extLst>
            <a:ext uri="{FF2B5EF4-FFF2-40B4-BE49-F238E27FC236}">
              <a16:creationId xmlns:a16="http://schemas.microsoft.com/office/drawing/2014/main" id="{07D6430D-0337-4CA2-A078-0B69D7FF0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0" name="Picture 6149" descr="http://www.esourcecanada.com/images/spacer.gif">
          <a:extLst>
            <a:ext uri="{FF2B5EF4-FFF2-40B4-BE49-F238E27FC236}">
              <a16:creationId xmlns:a16="http://schemas.microsoft.com/office/drawing/2014/main" id="{01663FF0-5EE2-4299-93E6-058D523A1A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1" name="Picture 6150" descr="http://www.esourcecanada.com/images/spacer.gif">
          <a:extLst>
            <a:ext uri="{FF2B5EF4-FFF2-40B4-BE49-F238E27FC236}">
              <a16:creationId xmlns:a16="http://schemas.microsoft.com/office/drawing/2014/main" id="{C38BBF1D-AF2F-4A69-91B3-CC105E39E7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2" name="Picture 6151" descr="http://www.esourcecanada.com/images/spacer.gif">
          <a:extLst>
            <a:ext uri="{FF2B5EF4-FFF2-40B4-BE49-F238E27FC236}">
              <a16:creationId xmlns:a16="http://schemas.microsoft.com/office/drawing/2014/main" id="{42FA4E49-A0B4-4D21-A0B4-2CE643A78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3" name="Picture 6152" descr="http://www.esourcecanada.com/images/spacer.gif">
          <a:extLst>
            <a:ext uri="{FF2B5EF4-FFF2-40B4-BE49-F238E27FC236}">
              <a16:creationId xmlns:a16="http://schemas.microsoft.com/office/drawing/2014/main" id="{8FCCE2C9-67C8-40CD-BE03-4425981C42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4" name="Picture 6153" descr="http://www.esourcecanada.com/images/spacer.gif">
          <a:extLst>
            <a:ext uri="{FF2B5EF4-FFF2-40B4-BE49-F238E27FC236}">
              <a16:creationId xmlns:a16="http://schemas.microsoft.com/office/drawing/2014/main" id="{1FC64F32-8CEF-4D49-8113-702F899A6B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345</xdr:row>
      <xdr:rowOff>296333</xdr:rowOff>
    </xdr:from>
    <xdr:ext cx="57150" cy="57150"/>
    <xdr:pic>
      <xdr:nvPicPr>
        <xdr:cNvPr id="6155" name="Picture 6154" descr="http://www.esourcecanada.com/images/spacer.gif">
          <a:extLst>
            <a:ext uri="{FF2B5EF4-FFF2-40B4-BE49-F238E27FC236}">
              <a16:creationId xmlns:a16="http://schemas.microsoft.com/office/drawing/2014/main" id="{5239B570-64F2-4EAB-A112-180E3EB16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6" name="Picture 6155" descr="http://www.esourcecanada.com/images/spacer.gif">
          <a:extLst>
            <a:ext uri="{FF2B5EF4-FFF2-40B4-BE49-F238E27FC236}">
              <a16:creationId xmlns:a16="http://schemas.microsoft.com/office/drawing/2014/main" id="{0601121C-1010-4D56-A923-672E5E3BA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7" name="Picture 6156" descr="http://www.esourcecanada.com/images/spacer.gif">
          <a:extLst>
            <a:ext uri="{FF2B5EF4-FFF2-40B4-BE49-F238E27FC236}">
              <a16:creationId xmlns:a16="http://schemas.microsoft.com/office/drawing/2014/main" id="{7BEB1059-C934-4A0F-B933-B4AE66A04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8" name="Picture 6157" descr="http://www.esourcecanada.com/images/spacer.gif">
          <a:extLst>
            <a:ext uri="{FF2B5EF4-FFF2-40B4-BE49-F238E27FC236}">
              <a16:creationId xmlns:a16="http://schemas.microsoft.com/office/drawing/2014/main" id="{4E13725D-4434-4CD2-BA87-05FD7ACED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9" name="Picture 6158" descr="http://www.esourcecanada.com/images/spacer.gif">
          <a:extLst>
            <a:ext uri="{FF2B5EF4-FFF2-40B4-BE49-F238E27FC236}">
              <a16:creationId xmlns:a16="http://schemas.microsoft.com/office/drawing/2014/main" id="{CE082CA8-D34A-4F7C-92EF-BADF610F5F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0" name="Picture 6159" descr="http://www.esourcecanada.com/images/spacer.gif">
          <a:extLst>
            <a:ext uri="{FF2B5EF4-FFF2-40B4-BE49-F238E27FC236}">
              <a16:creationId xmlns:a16="http://schemas.microsoft.com/office/drawing/2014/main" id="{048C51DC-FB28-4626-B818-75F61C8CC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1" name="Picture 6160" descr="http://www.esourcecanada.com/images/spacer.gif">
          <a:extLst>
            <a:ext uri="{FF2B5EF4-FFF2-40B4-BE49-F238E27FC236}">
              <a16:creationId xmlns:a16="http://schemas.microsoft.com/office/drawing/2014/main" id="{934CA408-86A1-4C8E-974C-109536F01B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2" name="Picture 6161" descr="http://www.esourcecanada.com/images/spacer.gif">
          <a:extLst>
            <a:ext uri="{FF2B5EF4-FFF2-40B4-BE49-F238E27FC236}">
              <a16:creationId xmlns:a16="http://schemas.microsoft.com/office/drawing/2014/main" id="{63E16DE5-00D0-4CE0-93B4-54063AC455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3" name="Picture 6162" descr="http://www.esourcecanada.com/images/spacer.gif">
          <a:extLst>
            <a:ext uri="{FF2B5EF4-FFF2-40B4-BE49-F238E27FC236}">
              <a16:creationId xmlns:a16="http://schemas.microsoft.com/office/drawing/2014/main" id="{C6D1A508-397C-4810-B819-BD186B60D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4" name="Picture 6163" descr="http://www.esourcecanada.com/images/spacer.gif">
          <a:extLst>
            <a:ext uri="{FF2B5EF4-FFF2-40B4-BE49-F238E27FC236}">
              <a16:creationId xmlns:a16="http://schemas.microsoft.com/office/drawing/2014/main" id="{1465D58F-A7C4-46E0-8B5E-5C01C59BF1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5" name="Picture 6164" descr="http://www.esourcecanada.com/images/spacer.gif">
          <a:extLst>
            <a:ext uri="{FF2B5EF4-FFF2-40B4-BE49-F238E27FC236}">
              <a16:creationId xmlns:a16="http://schemas.microsoft.com/office/drawing/2014/main" id="{D4045243-2957-460D-8B54-4A12F25EDF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6" name="Picture 6165" descr="http://www.esourcecanada.com/images/spacer.gif">
          <a:extLst>
            <a:ext uri="{FF2B5EF4-FFF2-40B4-BE49-F238E27FC236}">
              <a16:creationId xmlns:a16="http://schemas.microsoft.com/office/drawing/2014/main" id="{5AFD8BED-F5CD-4272-8A6C-0321422A2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7" name="Picture 6166" descr="http://www.esourcecanada.com/images/spacer.gif">
          <a:extLst>
            <a:ext uri="{FF2B5EF4-FFF2-40B4-BE49-F238E27FC236}">
              <a16:creationId xmlns:a16="http://schemas.microsoft.com/office/drawing/2014/main" id="{AD368069-AD9C-4EF3-B2FF-0D94577E31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8" name="Picture 6167" descr="http://www.esourcecanada.com/images/spacer.gif">
          <a:extLst>
            <a:ext uri="{FF2B5EF4-FFF2-40B4-BE49-F238E27FC236}">
              <a16:creationId xmlns:a16="http://schemas.microsoft.com/office/drawing/2014/main" id="{73AA5FC2-6BD3-4D25-AF4E-6E976F7D06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9" name="Picture 6168" descr="http://www.esourcecanada.com/images/spacer.gif">
          <a:extLst>
            <a:ext uri="{FF2B5EF4-FFF2-40B4-BE49-F238E27FC236}">
              <a16:creationId xmlns:a16="http://schemas.microsoft.com/office/drawing/2014/main" id="{3B892F5B-D359-475B-A73A-47C512B08C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0" name="Picture 6169" descr="http://www.esourcecanada.com/images/spacer.gif">
          <a:extLst>
            <a:ext uri="{FF2B5EF4-FFF2-40B4-BE49-F238E27FC236}">
              <a16:creationId xmlns:a16="http://schemas.microsoft.com/office/drawing/2014/main" id="{B69065AA-7878-4013-8BEB-499DCAF800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1" name="Picture 6170" descr="http://www.esourcecanada.com/images/spacer.gif">
          <a:extLst>
            <a:ext uri="{FF2B5EF4-FFF2-40B4-BE49-F238E27FC236}">
              <a16:creationId xmlns:a16="http://schemas.microsoft.com/office/drawing/2014/main" id="{7F4E0229-B47B-4CB8-B900-1E6286BD4D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2" name="Picture 6171" descr="http://www.esourcecanada.com/images/spacer.gif">
          <a:extLst>
            <a:ext uri="{FF2B5EF4-FFF2-40B4-BE49-F238E27FC236}">
              <a16:creationId xmlns:a16="http://schemas.microsoft.com/office/drawing/2014/main" id="{546016C8-ED2B-4588-9FF2-F5A62FECAE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3" name="Picture 6172" descr="http://www.esourcecanada.com/images/spacer.gif">
          <a:extLst>
            <a:ext uri="{FF2B5EF4-FFF2-40B4-BE49-F238E27FC236}">
              <a16:creationId xmlns:a16="http://schemas.microsoft.com/office/drawing/2014/main" id="{13F79185-A5C8-4AD3-85F3-DBD2C7DF2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4" name="Picture 6173" descr="http://www.esourcecanada.com/images/spacer.gif">
          <a:extLst>
            <a:ext uri="{FF2B5EF4-FFF2-40B4-BE49-F238E27FC236}">
              <a16:creationId xmlns:a16="http://schemas.microsoft.com/office/drawing/2014/main" id="{7C7A39C7-A635-4299-84FA-F35B07B52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5" name="Picture 6174" descr="http://www.esourcecanada.com/images/spacer.gif">
          <a:extLst>
            <a:ext uri="{FF2B5EF4-FFF2-40B4-BE49-F238E27FC236}">
              <a16:creationId xmlns:a16="http://schemas.microsoft.com/office/drawing/2014/main" id="{428EE8DC-DDE7-47D6-83B8-9442D2B90B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6" name="Picture 6175" descr="http://www.esourcecanada.com/images/spacer.gif">
          <a:extLst>
            <a:ext uri="{FF2B5EF4-FFF2-40B4-BE49-F238E27FC236}">
              <a16:creationId xmlns:a16="http://schemas.microsoft.com/office/drawing/2014/main" id="{26F74B48-07E6-428B-9076-B0C02DC19C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7" name="Picture 6176" descr="http://www.esourcecanada.com/images/spacer.gif">
          <a:extLst>
            <a:ext uri="{FF2B5EF4-FFF2-40B4-BE49-F238E27FC236}">
              <a16:creationId xmlns:a16="http://schemas.microsoft.com/office/drawing/2014/main" id="{01FA6692-F6CE-4CE0-BCAD-098B797E5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8" name="Picture 6177" descr="http://www.esourcecanada.com/images/spacer.gif">
          <a:extLst>
            <a:ext uri="{FF2B5EF4-FFF2-40B4-BE49-F238E27FC236}">
              <a16:creationId xmlns:a16="http://schemas.microsoft.com/office/drawing/2014/main" id="{DB070143-64DD-4216-BEBD-CE44A556FE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9" name="Picture 6178" descr="http://www.esourcecanada.com/images/spacer.gif">
          <a:extLst>
            <a:ext uri="{FF2B5EF4-FFF2-40B4-BE49-F238E27FC236}">
              <a16:creationId xmlns:a16="http://schemas.microsoft.com/office/drawing/2014/main" id="{AF50FCB5-1E51-443A-8A2E-E54D3BE59A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0" name="Picture 6179" descr="http://www.esourcecanada.com/images/spacer.gif">
          <a:extLst>
            <a:ext uri="{FF2B5EF4-FFF2-40B4-BE49-F238E27FC236}">
              <a16:creationId xmlns:a16="http://schemas.microsoft.com/office/drawing/2014/main" id="{2BD212BD-3D7A-42A8-8AA0-3D2230D28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1" name="Picture 6180" descr="http://www.esourcecanada.com/images/spacer.gif">
          <a:extLst>
            <a:ext uri="{FF2B5EF4-FFF2-40B4-BE49-F238E27FC236}">
              <a16:creationId xmlns:a16="http://schemas.microsoft.com/office/drawing/2014/main" id="{80293B26-69F8-4762-96D5-B53030981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2" name="Picture 6181" descr="http://www.esourcecanada.com/images/spacer.gif">
          <a:extLst>
            <a:ext uri="{FF2B5EF4-FFF2-40B4-BE49-F238E27FC236}">
              <a16:creationId xmlns:a16="http://schemas.microsoft.com/office/drawing/2014/main" id="{F86C00B8-A097-4CCF-861E-41EF29436A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3" name="Picture 6182" descr="http://www.esourcecanada.com/images/spacer.gif">
          <a:extLst>
            <a:ext uri="{FF2B5EF4-FFF2-40B4-BE49-F238E27FC236}">
              <a16:creationId xmlns:a16="http://schemas.microsoft.com/office/drawing/2014/main" id="{03950401-CF90-41C1-8782-84B3DF286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4" name="Picture 6183" descr="http://www.esourcecanada.com/images/spacer.gif">
          <a:extLst>
            <a:ext uri="{FF2B5EF4-FFF2-40B4-BE49-F238E27FC236}">
              <a16:creationId xmlns:a16="http://schemas.microsoft.com/office/drawing/2014/main" id="{202CFCBA-545E-4A56-BC21-2B94C4EA60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5" name="Picture 6184" descr="http://www.esourcecanada.com/images/spacer.gif">
          <a:extLst>
            <a:ext uri="{FF2B5EF4-FFF2-40B4-BE49-F238E27FC236}">
              <a16:creationId xmlns:a16="http://schemas.microsoft.com/office/drawing/2014/main" id="{D5CAA699-9B09-4458-9028-1A423790D2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6" name="Picture 6185" descr="http://www.esourcecanada.com/images/spacer.gif">
          <a:extLst>
            <a:ext uri="{FF2B5EF4-FFF2-40B4-BE49-F238E27FC236}">
              <a16:creationId xmlns:a16="http://schemas.microsoft.com/office/drawing/2014/main" id="{4BAD3A81-DDAA-426A-8647-6BDF6F5758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7" name="Picture 6186" descr="http://www.esourcecanada.com/images/spacer.gif">
          <a:extLst>
            <a:ext uri="{FF2B5EF4-FFF2-40B4-BE49-F238E27FC236}">
              <a16:creationId xmlns:a16="http://schemas.microsoft.com/office/drawing/2014/main" id="{E843C22C-57E8-4197-A7CB-E0D315523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8" name="Picture 6187" descr="http://www.esourcecanada.com/images/spacer.gif">
          <a:extLst>
            <a:ext uri="{FF2B5EF4-FFF2-40B4-BE49-F238E27FC236}">
              <a16:creationId xmlns:a16="http://schemas.microsoft.com/office/drawing/2014/main" id="{512D85CF-136E-44C2-A87F-D435EAF689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6189" name="Picture 6188" descr="http://www.esourcecanada.com/images/spacer.gif">
          <a:extLst>
            <a:ext uri="{FF2B5EF4-FFF2-40B4-BE49-F238E27FC236}">
              <a16:creationId xmlns:a16="http://schemas.microsoft.com/office/drawing/2014/main" id="{D7871878-E180-42CF-B38C-02A17A06B7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6190" name="Picture 6189" descr="http://www.esourcecanada.com/images/spacer.gif">
          <a:extLst>
            <a:ext uri="{FF2B5EF4-FFF2-40B4-BE49-F238E27FC236}">
              <a16:creationId xmlns:a16="http://schemas.microsoft.com/office/drawing/2014/main" id="{4717FAD4-3802-453D-8F30-BF53A6F7D2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6191" name="Picture 6190" descr="http://www.esourcecanada.com/images/spacer.gif">
          <a:extLst>
            <a:ext uri="{FF2B5EF4-FFF2-40B4-BE49-F238E27FC236}">
              <a16:creationId xmlns:a16="http://schemas.microsoft.com/office/drawing/2014/main" id="{2A076F3E-5697-43F5-B158-9C69FFAD95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6192" name="Picture 6191" descr="http://www.esourcecanada.com/images/spacer.gif">
          <a:extLst>
            <a:ext uri="{FF2B5EF4-FFF2-40B4-BE49-F238E27FC236}">
              <a16:creationId xmlns:a16="http://schemas.microsoft.com/office/drawing/2014/main" id="{35730DAE-190B-49B2-AE95-413A58B054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6193" name="Picture 6192" descr="http://www.esourcecanada.com/images/spacer.gif">
          <a:extLst>
            <a:ext uri="{FF2B5EF4-FFF2-40B4-BE49-F238E27FC236}">
              <a16:creationId xmlns:a16="http://schemas.microsoft.com/office/drawing/2014/main" id="{1506703E-9209-4F3C-879D-6711916F5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6194" name="Picture 6193" descr="http://www.esourcecanada.com/images/spacer.gif">
          <a:extLst>
            <a:ext uri="{FF2B5EF4-FFF2-40B4-BE49-F238E27FC236}">
              <a16:creationId xmlns:a16="http://schemas.microsoft.com/office/drawing/2014/main" id="{D95A8F9F-7600-497C-B0C4-DF0BADB11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6195" name="Picture 6194" descr="http://www.esourcecanada.com/images/spacer.gif">
          <a:extLst>
            <a:ext uri="{FF2B5EF4-FFF2-40B4-BE49-F238E27FC236}">
              <a16:creationId xmlns:a16="http://schemas.microsoft.com/office/drawing/2014/main" id="{8A4049E2-6276-42BC-BB9B-FC59D6FEEE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6196" name="Picture 6195" descr="http://www.esourcecanada.com/images/spacer.gif">
          <a:extLst>
            <a:ext uri="{FF2B5EF4-FFF2-40B4-BE49-F238E27FC236}">
              <a16:creationId xmlns:a16="http://schemas.microsoft.com/office/drawing/2014/main" id="{4996B824-AF94-4156-9AB8-CBCA98607C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6197" name="Picture 6196" descr="http://www.esourcecanada.com/images/spacer.gif">
          <a:extLst>
            <a:ext uri="{FF2B5EF4-FFF2-40B4-BE49-F238E27FC236}">
              <a16:creationId xmlns:a16="http://schemas.microsoft.com/office/drawing/2014/main" id="{28A04340-CABF-471E-B725-E3CB7C376D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6198" name="Picture 6197" descr="http://www.esourcecanada.com/images/spacer.gif">
          <a:extLst>
            <a:ext uri="{FF2B5EF4-FFF2-40B4-BE49-F238E27FC236}">
              <a16:creationId xmlns:a16="http://schemas.microsoft.com/office/drawing/2014/main" id="{FDA21154-FD24-464D-BAAD-95D3FFB8DD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6199" name="Picture 6198" descr="http://www.esourcecanada.com/images/spacer.gif">
          <a:extLst>
            <a:ext uri="{FF2B5EF4-FFF2-40B4-BE49-F238E27FC236}">
              <a16:creationId xmlns:a16="http://schemas.microsoft.com/office/drawing/2014/main" id="{4D013BE7-66DE-441A-A167-005D6721C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0" name="Picture 6199" descr="http://www.esourcecanada.com/images/spacer.gif">
          <a:extLst>
            <a:ext uri="{FF2B5EF4-FFF2-40B4-BE49-F238E27FC236}">
              <a16:creationId xmlns:a16="http://schemas.microsoft.com/office/drawing/2014/main" id="{0BD22A87-BEED-448B-A2E8-6C363E5A65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6201" name="Picture 6200" descr="http://www.esourcecanada.com/images/spacer.gif">
          <a:extLst>
            <a:ext uri="{FF2B5EF4-FFF2-40B4-BE49-F238E27FC236}">
              <a16:creationId xmlns:a16="http://schemas.microsoft.com/office/drawing/2014/main" id="{8B759045-3D5B-4561-927B-4E89971E2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2" name="Picture 6201" descr="http://www.esourcecanada.com/images/spacer.gif">
          <a:extLst>
            <a:ext uri="{FF2B5EF4-FFF2-40B4-BE49-F238E27FC236}">
              <a16:creationId xmlns:a16="http://schemas.microsoft.com/office/drawing/2014/main" id="{DB5BA8CD-1E1A-4F78-B859-7BE6DFBAA9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3" name="Picture 6202" descr="http://www.esourcecanada.com/images/spacer.gif">
          <a:extLst>
            <a:ext uri="{FF2B5EF4-FFF2-40B4-BE49-F238E27FC236}">
              <a16:creationId xmlns:a16="http://schemas.microsoft.com/office/drawing/2014/main" id="{33B9F5B1-F7B4-4C5F-8EEF-62AE09334F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4" name="Picture 6203" descr="http://www.esourcecanada.com/images/spacer.gif">
          <a:extLst>
            <a:ext uri="{FF2B5EF4-FFF2-40B4-BE49-F238E27FC236}">
              <a16:creationId xmlns:a16="http://schemas.microsoft.com/office/drawing/2014/main" id="{76BF5804-5F5D-4F89-BC63-1F56DFC59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5" name="Picture 6204" descr="http://www.esourcecanada.com/images/spacer.gif">
          <a:extLst>
            <a:ext uri="{FF2B5EF4-FFF2-40B4-BE49-F238E27FC236}">
              <a16:creationId xmlns:a16="http://schemas.microsoft.com/office/drawing/2014/main" id="{A0FCC054-4506-4B61-80D9-0584888F1F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6" name="Picture 6205" descr="http://www.esourcecanada.com/images/spacer.gif">
          <a:extLst>
            <a:ext uri="{FF2B5EF4-FFF2-40B4-BE49-F238E27FC236}">
              <a16:creationId xmlns:a16="http://schemas.microsoft.com/office/drawing/2014/main" id="{2EAF7F25-79FD-4F5D-AE40-EBD2F47EF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7" name="Picture 6206" descr="http://www.esourcecanada.com/images/spacer.gif">
          <a:extLst>
            <a:ext uri="{FF2B5EF4-FFF2-40B4-BE49-F238E27FC236}">
              <a16:creationId xmlns:a16="http://schemas.microsoft.com/office/drawing/2014/main" id="{8B492416-720A-4937-9F83-E0C660A82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8" name="Picture 6207" descr="http://www.esourcecanada.com/images/spacer.gif">
          <a:extLst>
            <a:ext uri="{FF2B5EF4-FFF2-40B4-BE49-F238E27FC236}">
              <a16:creationId xmlns:a16="http://schemas.microsoft.com/office/drawing/2014/main" id="{DFEE4D1A-6FC2-4B65-BB13-001475624B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9" name="Picture 6208" descr="http://www.esourcecanada.com/images/spacer.gif">
          <a:extLst>
            <a:ext uri="{FF2B5EF4-FFF2-40B4-BE49-F238E27FC236}">
              <a16:creationId xmlns:a16="http://schemas.microsoft.com/office/drawing/2014/main" id="{702A0EB8-D7EB-4024-93EA-EC7FD02A46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0" name="Picture 6209" descr="http://www.esourcecanada.com/images/spacer.gif">
          <a:extLst>
            <a:ext uri="{FF2B5EF4-FFF2-40B4-BE49-F238E27FC236}">
              <a16:creationId xmlns:a16="http://schemas.microsoft.com/office/drawing/2014/main" id="{B2ADB840-67E7-4E32-87D7-1D5E80EA0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1" name="Picture 6210" descr="http://www.esourcecanada.com/images/spacer.gif">
          <a:extLst>
            <a:ext uri="{FF2B5EF4-FFF2-40B4-BE49-F238E27FC236}">
              <a16:creationId xmlns:a16="http://schemas.microsoft.com/office/drawing/2014/main" id="{80C85EB2-AA56-4896-AE0F-FC94E4FD09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2" name="Picture 6211" descr="http://www.esourcecanada.com/images/spacer.gif">
          <a:extLst>
            <a:ext uri="{FF2B5EF4-FFF2-40B4-BE49-F238E27FC236}">
              <a16:creationId xmlns:a16="http://schemas.microsoft.com/office/drawing/2014/main" id="{0596D8C6-5996-4157-B92F-7A60F9FE1C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3" name="Picture 6212" descr="http://www.esourcecanada.com/images/spacer.gif">
          <a:extLst>
            <a:ext uri="{FF2B5EF4-FFF2-40B4-BE49-F238E27FC236}">
              <a16:creationId xmlns:a16="http://schemas.microsoft.com/office/drawing/2014/main" id="{54FCDFD7-0462-4730-B50B-A9972D60E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4" name="Picture 6213" descr="http://www.esourcecanada.com/images/spacer.gif">
          <a:extLst>
            <a:ext uri="{FF2B5EF4-FFF2-40B4-BE49-F238E27FC236}">
              <a16:creationId xmlns:a16="http://schemas.microsoft.com/office/drawing/2014/main" id="{CAD6B442-2EBE-4F4B-869E-30F0B52AEC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5" name="Picture 6214" descr="http://www.esourcecanada.com/images/spacer.gif">
          <a:extLst>
            <a:ext uri="{FF2B5EF4-FFF2-40B4-BE49-F238E27FC236}">
              <a16:creationId xmlns:a16="http://schemas.microsoft.com/office/drawing/2014/main" id="{AEF4CD77-E86E-4037-8B18-D188094EF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6" name="Picture 6215" descr="http://www.esourcecanada.com/images/spacer.gif">
          <a:extLst>
            <a:ext uri="{FF2B5EF4-FFF2-40B4-BE49-F238E27FC236}">
              <a16:creationId xmlns:a16="http://schemas.microsoft.com/office/drawing/2014/main" id="{D68FC650-6CBA-40BB-B182-B1A732D84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7" name="Picture 6216" descr="http://www.esourcecanada.com/images/spacer.gif">
          <a:extLst>
            <a:ext uri="{FF2B5EF4-FFF2-40B4-BE49-F238E27FC236}">
              <a16:creationId xmlns:a16="http://schemas.microsoft.com/office/drawing/2014/main" id="{C017FB71-596D-44E5-B4FC-7BC9CE2FC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8" name="Picture 6217" descr="http://www.esourcecanada.com/images/spacer.gif">
          <a:extLst>
            <a:ext uri="{FF2B5EF4-FFF2-40B4-BE49-F238E27FC236}">
              <a16:creationId xmlns:a16="http://schemas.microsoft.com/office/drawing/2014/main" id="{5718336A-9406-471C-B73C-E19563A04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9" name="Picture 6218" descr="http://www.esourcecanada.com/images/spacer.gif">
          <a:extLst>
            <a:ext uri="{FF2B5EF4-FFF2-40B4-BE49-F238E27FC236}">
              <a16:creationId xmlns:a16="http://schemas.microsoft.com/office/drawing/2014/main" id="{1A7F6D1D-72B5-47F2-86E9-477B4A75F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0" name="Picture 6219" descr="http://www.esourcecanada.com/images/spacer.gif">
          <a:extLst>
            <a:ext uri="{FF2B5EF4-FFF2-40B4-BE49-F238E27FC236}">
              <a16:creationId xmlns:a16="http://schemas.microsoft.com/office/drawing/2014/main" id="{6EEEEB80-60F3-4840-AC36-B5954BD33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1" name="Picture 6220" descr="http://www.esourcecanada.com/images/spacer.gif">
          <a:extLst>
            <a:ext uri="{FF2B5EF4-FFF2-40B4-BE49-F238E27FC236}">
              <a16:creationId xmlns:a16="http://schemas.microsoft.com/office/drawing/2014/main" id="{F6C8A2A5-9410-448E-8DD1-BE3BDBF3F3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2" name="Picture 6221" descr="http://www.esourcecanada.com/images/spacer.gif">
          <a:extLst>
            <a:ext uri="{FF2B5EF4-FFF2-40B4-BE49-F238E27FC236}">
              <a16:creationId xmlns:a16="http://schemas.microsoft.com/office/drawing/2014/main" id="{16149128-04AB-4785-B32B-C4C6525F87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3" name="Picture 6222" descr="http://www.esourcecanada.com/images/spacer.gif">
          <a:extLst>
            <a:ext uri="{FF2B5EF4-FFF2-40B4-BE49-F238E27FC236}">
              <a16:creationId xmlns:a16="http://schemas.microsoft.com/office/drawing/2014/main" id="{EF05A60B-BFE7-4449-841E-17ACE4320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4" name="Picture 6223" descr="http://www.esourcecanada.com/images/spacer.gif">
          <a:extLst>
            <a:ext uri="{FF2B5EF4-FFF2-40B4-BE49-F238E27FC236}">
              <a16:creationId xmlns:a16="http://schemas.microsoft.com/office/drawing/2014/main" id="{CCFEAE9E-4A49-4F2E-85BF-A9FAFC777F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5" name="Picture 6224" descr="http://www.esourcecanada.com/images/spacer.gif">
          <a:extLst>
            <a:ext uri="{FF2B5EF4-FFF2-40B4-BE49-F238E27FC236}">
              <a16:creationId xmlns:a16="http://schemas.microsoft.com/office/drawing/2014/main" id="{E79BDC9F-BCF6-4C72-A21F-35B7D40A39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6" name="Picture 6225" descr="http://www.esourcecanada.com/images/spacer.gif">
          <a:extLst>
            <a:ext uri="{FF2B5EF4-FFF2-40B4-BE49-F238E27FC236}">
              <a16:creationId xmlns:a16="http://schemas.microsoft.com/office/drawing/2014/main" id="{8EDF6D79-E77A-42CF-9349-3538EFE853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7" name="Picture 6226" descr="http://www.esourcecanada.com/images/spacer.gif">
          <a:extLst>
            <a:ext uri="{FF2B5EF4-FFF2-40B4-BE49-F238E27FC236}">
              <a16:creationId xmlns:a16="http://schemas.microsoft.com/office/drawing/2014/main" id="{D62EA5BC-F161-4F54-A584-21B429200F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8" name="Picture 6227" descr="http://www.esourcecanada.com/images/spacer.gif">
          <a:extLst>
            <a:ext uri="{FF2B5EF4-FFF2-40B4-BE49-F238E27FC236}">
              <a16:creationId xmlns:a16="http://schemas.microsoft.com/office/drawing/2014/main" id="{9771FAA2-37A0-4CD5-AE2C-3E7FE0780A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9" name="Picture 6228" descr="http://www.esourcecanada.com/images/spacer.gif">
          <a:extLst>
            <a:ext uri="{FF2B5EF4-FFF2-40B4-BE49-F238E27FC236}">
              <a16:creationId xmlns:a16="http://schemas.microsoft.com/office/drawing/2014/main" id="{6D8F5214-B933-427A-9ED7-77CF618A4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0" name="Picture 6229" descr="http://www.esourcecanada.com/images/spacer.gif">
          <a:extLst>
            <a:ext uri="{FF2B5EF4-FFF2-40B4-BE49-F238E27FC236}">
              <a16:creationId xmlns:a16="http://schemas.microsoft.com/office/drawing/2014/main" id="{ADE6BD48-BB9E-45DF-94F0-E1695A049D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1" name="Picture 6230" descr="http://www.esourcecanada.com/images/spacer.gif">
          <a:extLst>
            <a:ext uri="{FF2B5EF4-FFF2-40B4-BE49-F238E27FC236}">
              <a16:creationId xmlns:a16="http://schemas.microsoft.com/office/drawing/2014/main" id="{EFF2C8F9-549F-4A91-B315-9A106EDB20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2" name="Picture 6231" descr="http://www.esourcecanada.com/images/spacer.gif">
          <a:extLst>
            <a:ext uri="{FF2B5EF4-FFF2-40B4-BE49-F238E27FC236}">
              <a16:creationId xmlns:a16="http://schemas.microsoft.com/office/drawing/2014/main" id="{E5BF7F5C-9C6F-476C-9447-3FC9D8761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3" name="Picture 6232" descr="http://www.esourcecanada.com/images/spacer.gif">
          <a:extLst>
            <a:ext uri="{FF2B5EF4-FFF2-40B4-BE49-F238E27FC236}">
              <a16:creationId xmlns:a16="http://schemas.microsoft.com/office/drawing/2014/main" id="{A4026528-B8B3-4D13-BF73-BFEEA9330A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4" name="Picture 6233" descr="http://www.esourcecanada.com/images/spacer.gif">
          <a:extLst>
            <a:ext uri="{FF2B5EF4-FFF2-40B4-BE49-F238E27FC236}">
              <a16:creationId xmlns:a16="http://schemas.microsoft.com/office/drawing/2014/main" id="{7E229DB9-930C-406B-8A08-488C6BD124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5" name="Picture 6234" descr="http://www.esourcecanada.com/images/spacer.gif">
          <a:extLst>
            <a:ext uri="{FF2B5EF4-FFF2-40B4-BE49-F238E27FC236}">
              <a16:creationId xmlns:a16="http://schemas.microsoft.com/office/drawing/2014/main" id="{BF51B56E-57C7-4087-BDDD-87EAE97B0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6" name="Picture 6235" descr="http://www.esourcecanada.com/images/spacer.gif">
          <a:extLst>
            <a:ext uri="{FF2B5EF4-FFF2-40B4-BE49-F238E27FC236}">
              <a16:creationId xmlns:a16="http://schemas.microsoft.com/office/drawing/2014/main" id="{9FC16B68-B670-40C6-B04D-94A5B323CE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7" name="Picture 6236" descr="http://www.esourcecanada.com/images/spacer.gif">
          <a:extLst>
            <a:ext uri="{FF2B5EF4-FFF2-40B4-BE49-F238E27FC236}">
              <a16:creationId xmlns:a16="http://schemas.microsoft.com/office/drawing/2014/main" id="{7F98437C-E5C2-46CB-8CAF-CE3A92D1D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8" name="Picture 6237" descr="http://www.esourcecanada.com/images/spacer.gif">
          <a:extLst>
            <a:ext uri="{FF2B5EF4-FFF2-40B4-BE49-F238E27FC236}">
              <a16:creationId xmlns:a16="http://schemas.microsoft.com/office/drawing/2014/main" id="{87B92E98-6C0C-4B25-B901-D3CD3B734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9" name="Picture 6238" descr="http://www.esourcecanada.com/images/spacer.gif">
          <a:extLst>
            <a:ext uri="{FF2B5EF4-FFF2-40B4-BE49-F238E27FC236}">
              <a16:creationId xmlns:a16="http://schemas.microsoft.com/office/drawing/2014/main" id="{EF710FD7-EB2B-484D-A7AD-EA14311511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40" name="Picture 6239" descr="http://www.esourcecanada.com/images/spacer.gif">
          <a:extLst>
            <a:ext uri="{FF2B5EF4-FFF2-40B4-BE49-F238E27FC236}">
              <a16:creationId xmlns:a16="http://schemas.microsoft.com/office/drawing/2014/main" id="{399DD603-8706-4C8C-A320-B15B4F513E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41" name="Picture 6240" descr="http://www.esourcecanada.com/images/spacer.gif">
          <a:extLst>
            <a:ext uri="{FF2B5EF4-FFF2-40B4-BE49-F238E27FC236}">
              <a16:creationId xmlns:a16="http://schemas.microsoft.com/office/drawing/2014/main" id="{1586D991-9BB2-4FC8-B421-D40747A8A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42" name="Picture 6241" descr="http://www.esourcecanada.com/images/spacer.gif">
          <a:extLst>
            <a:ext uri="{FF2B5EF4-FFF2-40B4-BE49-F238E27FC236}">
              <a16:creationId xmlns:a16="http://schemas.microsoft.com/office/drawing/2014/main" id="{EF376D6F-809D-42E2-804B-320106285A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6243" name="Picture 6242" descr="http://www.esourcecanada.com/images/spacer.gif">
          <a:extLst>
            <a:ext uri="{FF2B5EF4-FFF2-40B4-BE49-F238E27FC236}">
              <a16:creationId xmlns:a16="http://schemas.microsoft.com/office/drawing/2014/main" id="{3B48B9E9-A2F8-404E-B99B-E3CEDF7B93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6244" name="Picture 6243" descr="http://www.esourcecanada.com/images/spacer.gif">
          <a:extLst>
            <a:ext uri="{FF2B5EF4-FFF2-40B4-BE49-F238E27FC236}">
              <a16:creationId xmlns:a16="http://schemas.microsoft.com/office/drawing/2014/main" id="{A8F6F01C-E94D-4833-9B31-30E0C68FC3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6245" name="Picture 6244" descr="http://www.esourcecanada.com/images/spacer.gif">
          <a:extLst>
            <a:ext uri="{FF2B5EF4-FFF2-40B4-BE49-F238E27FC236}">
              <a16:creationId xmlns:a16="http://schemas.microsoft.com/office/drawing/2014/main" id="{ABB55B97-3C4F-489A-BA4C-CFF767FAF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6246" name="Picture 6245" descr="http://www.esourcecanada.com/images/spacer.gif">
          <a:extLst>
            <a:ext uri="{FF2B5EF4-FFF2-40B4-BE49-F238E27FC236}">
              <a16:creationId xmlns:a16="http://schemas.microsoft.com/office/drawing/2014/main" id="{AA6F8EC3-AA11-413E-B6E4-411E20F465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6247" name="Picture 6246" descr="http://www.esourcecanada.com/images/spacer.gif">
          <a:extLst>
            <a:ext uri="{FF2B5EF4-FFF2-40B4-BE49-F238E27FC236}">
              <a16:creationId xmlns:a16="http://schemas.microsoft.com/office/drawing/2014/main" id="{DE4B33EA-F036-4947-AA87-1DBA91A25C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6248" name="Picture 6247" descr="http://www.esourcecanada.com/images/spacer.gif">
          <a:extLst>
            <a:ext uri="{FF2B5EF4-FFF2-40B4-BE49-F238E27FC236}">
              <a16:creationId xmlns:a16="http://schemas.microsoft.com/office/drawing/2014/main" id="{478521A4-53CC-4529-B6AC-C14981FAE4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6249" name="Picture 6248" descr="http://www.esourcecanada.com/images/spacer.gif">
          <a:extLst>
            <a:ext uri="{FF2B5EF4-FFF2-40B4-BE49-F238E27FC236}">
              <a16:creationId xmlns:a16="http://schemas.microsoft.com/office/drawing/2014/main" id="{61288BA7-BA40-4A44-83FC-BABFBFFD6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6250" name="Picture 6249" descr="http://www.esourcecanada.com/images/spacer.gif">
          <a:extLst>
            <a:ext uri="{FF2B5EF4-FFF2-40B4-BE49-F238E27FC236}">
              <a16:creationId xmlns:a16="http://schemas.microsoft.com/office/drawing/2014/main" id="{DA932E71-30AC-4899-A767-E4FA8068E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6251" name="Picture 6250" descr="http://www.esourcecanada.com/images/spacer.gif">
          <a:extLst>
            <a:ext uri="{FF2B5EF4-FFF2-40B4-BE49-F238E27FC236}">
              <a16:creationId xmlns:a16="http://schemas.microsoft.com/office/drawing/2014/main" id="{9F385B13-9453-4143-A3D3-5FC4E79F1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6252" name="Picture 6251" descr="http://www.esourcecanada.com/images/spacer.gif">
          <a:extLst>
            <a:ext uri="{FF2B5EF4-FFF2-40B4-BE49-F238E27FC236}">
              <a16:creationId xmlns:a16="http://schemas.microsoft.com/office/drawing/2014/main" id="{BA58743F-A936-4CBC-893D-366B5DFAE1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6253" name="Picture 6252" descr="http://www.esourcecanada.com/images/spacer.gif">
          <a:extLst>
            <a:ext uri="{FF2B5EF4-FFF2-40B4-BE49-F238E27FC236}">
              <a16:creationId xmlns:a16="http://schemas.microsoft.com/office/drawing/2014/main" id="{EB9FD5A1-0848-4942-8FB5-82B24535A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54" name="Picture 6253" descr="http://www.esourcecanada.com/images/spacer.gif">
          <a:extLst>
            <a:ext uri="{FF2B5EF4-FFF2-40B4-BE49-F238E27FC236}">
              <a16:creationId xmlns:a16="http://schemas.microsoft.com/office/drawing/2014/main" id="{D2485013-33C8-4E69-AE7B-7B7BD74AAC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6255" name="Picture 6254" descr="http://www.esourcecanada.com/images/spacer.gif">
          <a:extLst>
            <a:ext uri="{FF2B5EF4-FFF2-40B4-BE49-F238E27FC236}">
              <a16:creationId xmlns:a16="http://schemas.microsoft.com/office/drawing/2014/main" id="{438C56DC-EF9D-4E19-AD34-08B6CB30A9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56" name="Picture 6255" descr="http://www.esourcecanada.com/images/spacer.gif">
          <a:extLst>
            <a:ext uri="{FF2B5EF4-FFF2-40B4-BE49-F238E27FC236}">
              <a16:creationId xmlns:a16="http://schemas.microsoft.com/office/drawing/2014/main" id="{323B5269-3840-425F-830F-19C3B54D8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57" name="Picture 6256" descr="http://www.esourcecanada.com/images/spacer.gif">
          <a:extLst>
            <a:ext uri="{FF2B5EF4-FFF2-40B4-BE49-F238E27FC236}">
              <a16:creationId xmlns:a16="http://schemas.microsoft.com/office/drawing/2014/main" id="{B8FC5B21-DE66-4CBB-AE7F-F30C1F9FCE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58" name="Picture 6257" descr="http://www.esourcecanada.com/images/spacer.gif">
          <a:extLst>
            <a:ext uri="{FF2B5EF4-FFF2-40B4-BE49-F238E27FC236}">
              <a16:creationId xmlns:a16="http://schemas.microsoft.com/office/drawing/2014/main" id="{EDC8D970-A0B1-43EA-981A-C29C0B70B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59" name="Picture 6258" descr="http://www.esourcecanada.com/images/spacer.gif">
          <a:extLst>
            <a:ext uri="{FF2B5EF4-FFF2-40B4-BE49-F238E27FC236}">
              <a16:creationId xmlns:a16="http://schemas.microsoft.com/office/drawing/2014/main" id="{C1FE28B6-59B0-4008-A3C7-4A09E6F6D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0" name="Picture 6259" descr="http://www.esourcecanada.com/images/spacer.gif">
          <a:extLst>
            <a:ext uri="{FF2B5EF4-FFF2-40B4-BE49-F238E27FC236}">
              <a16:creationId xmlns:a16="http://schemas.microsoft.com/office/drawing/2014/main" id="{C287E628-1B68-4024-AEE5-36A94C00B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1" name="Picture 6260" descr="http://www.esourcecanada.com/images/spacer.gif">
          <a:extLst>
            <a:ext uri="{FF2B5EF4-FFF2-40B4-BE49-F238E27FC236}">
              <a16:creationId xmlns:a16="http://schemas.microsoft.com/office/drawing/2014/main" id="{C91107B5-1B70-4EF5-936E-3E55833E8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2" name="Picture 6261" descr="http://www.esourcecanada.com/images/spacer.gif">
          <a:extLst>
            <a:ext uri="{FF2B5EF4-FFF2-40B4-BE49-F238E27FC236}">
              <a16:creationId xmlns:a16="http://schemas.microsoft.com/office/drawing/2014/main" id="{5AF9D1CA-A313-4928-A6B8-AEA721388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3" name="Picture 6262" descr="http://www.esourcecanada.com/images/spacer.gif">
          <a:extLst>
            <a:ext uri="{FF2B5EF4-FFF2-40B4-BE49-F238E27FC236}">
              <a16:creationId xmlns:a16="http://schemas.microsoft.com/office/drawing/2014/main" id="{5C04446D-E77A-4739-90E4-F41CB8822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4" name="Picture 6263" descr="http://www.esourcecanada.com/images/spacer.gif">
          <a:extLst>
            <a:ext uri="{FF2B5EF4-FFF2-40B4-BE49-F238E27FC236}">
              <a16:creationId xmlns:a16="http://schemas.microsoft.com/office/drawing/2014/main" id="{9AB40DE1-3C97-4D75-98CA-76328034C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5" name="Picture 6264" descr="http://www.esourcecanada.com/images/spacer.gif">
          <a:extLst>
            <a:ext uri="{FF2B5EF4-FFF2-40B4-BE49-F238E27FC236}">
              <a16:creationId xmlns:a16="http://schemas.microsoft.com/office/drawing/2014/main" id="{5FEE5E66-349D-42FF-A585-0E08FEABFF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6" name="Picture 6265" descr="http://www.esourcecanada.com/images/spacer.gif">
          <a:extLst>
            <a:ext uri="{FF2B5EF4-FFF2-40B4-BE49-F238E27FC236}">
              <a16:creationId xmlns:a16="http://schemas.microsoft.com/office/drawing/2014/main" id="{23073AFA-36B5-460A-BAFA-A93D13AC4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7" name="Picture 6266" descr="http://www.esourcecanada.com/images/spacer.gif">
          <a:extLst>
            <a:ext uri="{FF2B5EF4-FFF2-40B4-BE49-F238E27FC236}">
              <a16:creationId xmlns:a16="http://schemas.microsoft.com/office/drawing/2014/main" id="{61E20505-BF98-4341-AD4D-70C84D502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8" name="Picture 6267" descr="http://www.esourcecanada.com/images/spacer.gif">
          <a:extLst>
            <a:ext uri="{FF2B5EF4-FFF2-40B4-BE49-F238E27FC236}">
              <a16:creationId xmlns:a16="http://schemas.microsoft.com/office/drawing/2014/main" id="{3C790B69-A3F4-43DF-A8B0-ECA3094FB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9" name="Picture 6268" descr="http://www.esourcecanada.com/images/spacer.gif">
          <a:extLst>
            <a:ext uri="{FF2B5EF4-FFF2-40B4-BE49-F238E27FC236}">
              <a16:creationId xmlns:a16="http://schemas.microsoft.com/office/drawing/2014/main" id="{2528E3B4-2D02-4331-9706-60B8A83C3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0" name="Picture 6269" descr="http://www.esourcecanada.com/images/spacer.gif">
          <a:extLst>
            <a:ext uri="{FF2B5EF4-FFF2-40B4-BE49-F238E27FC236}">
              <a16:creationId xmlns:a16="http://schemas.microsoft.com/office/drawing/2014/main" id="{F5FDF89C-55C9-4B0C-AA90-1451ACC58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1" name="Picture 6270" descr="http://www.esourcecanada.com/images/spacer.gif">
          <a:extLst>
            <a:ext uri="{FF2B5EF4-FFF2-40B4-BE49-F238E27FC236}">
              <a16:creationId xmlns:a16="http://schemas.microsoft.com/office/drawing/2014/main" id="{07958423-C609-48CA-B814-99767D9D9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2" name="Picture 6271" descr="http://www.esourcecanada.com/images/spacer.gif">
          <a:extLst>
            <a:ext uri="{FF2B5EF4-FFF2-40B4-BE49-F238E27FC236}">
              <a16:creationId xmlns:a16="http://schemas.microsoft.com/office/drawing/2014/main" id="{AC929F39-C2B0-4122-AF22-1EA681C51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3" name="Picture 6272" descr="http://www.esourcecanada.com/images/spacer.gif">
          <a:extLst>
            <a:ext uri="{FF2B5EF4-FFF2-40B4-BE49-F238E27FC236}">
              <a16:creationId xmlns:a16="http://schemas.microsoft.com/office/drawing/2014/main" id="{87AD1B4D-CF2D-491E-B8FF-ACCC1AB7E5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4" name="Picture 6273" descr="http://www.esourcecanada.com/images/spacer.gif">
          <a:extLst>
            <a:ext uri="{FF2B5EF4-FFF2-40B4-BE49-F238E27FC236}">
              <a16:creationId xmlns:a16="http://schemas.microsoft.com/office/drawing/2014/main" id="{09A755D1-F645-498F-A048-304D8F873E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5" name="Picture 6274" descr="http://www.esourcecanada.com/images/spacer.gif">
          <a:extLst>
            <a:ext uri="{FF2B5EF4-FFF2-40B4-BE49-F238E27FC236}">
              <a16:creationId xmlns:a16="http://schemas.microsoft.com/office/drawing/2014/main" id="{7828CF95-E9A5-4067-A099-9BE1411705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6" name="Picture 6275" descr="http://www.esourcecanada.com/images/spacer.gif">
          <a:extLst>
            <a:ext uri="{FF2B5EF4-FFF2-40B4-BE49-F238E27FC236}">
              <a16:creationId xmlns:a16="http://schemas.microsoft.com/office/drawing/2014/main" id="{A4157649-9223-427D-91AB-810BC2586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7" name="Picture 6276" descr="http://www.esourcecanada.com/images/spacer.gif">
          <a:extLst>
            <a:ext uri="{FF2B5EF4-FFF2-40B4-BE49-F238E27FC236}">
              <a16:creationId xmlns:a16="http://schemas.microsoft.com/office/drawing/2014/main" id="{0EBE5BBF-3ED9-49F6-A68C-5036C11B01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8" name="Picture 6277" descr="http://www.esourcecanada.com/images/spacer.gif">
          <a:extLst>
            <a:ext uri="{FF2B5EF4-FFF2-40B4-BE49-F238E27FC236}">
              <a16:creationId xmlns:a16="http://schemas.microsoft.com/office/drawing/2014/main" id="{2FD7BB56-0D81-4E9C-8464-C6040F0F90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9" name="Picture 6278" descr="http://www.esourcecanada.com/images/spacer.gif">
          <a:extLst>
            <a:ext uri="{FF2B5EF4-FFF2-40B4-BE49-F238E27FC236}">
              <a16:creationId xmlns:a16="http://schemas.microsoft.com/office/drawing/2014/main" id="{EFC827E4-6A51-4677-800C-0FF7F13171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0" name="Picture 6279" descr="http://www.esourcecanada.com/images/spacer.gif">
          <a:extLst>
            <a:ext uri="{FF2B5EF4-FFF2-40B4-BE49-F238E27FC236}">
              <a16:creationId xmlns:a16="http://schemas.microsoft.com/office/drawing/2014/main" id="{015525E7-5941-4CC3-91C0-66466D1A0F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1" name="Picture 6280" descr="http://www.esourcecanada.com/images/spacer.gif">
          <a:extLst>
            <a:ext uri="{FF2B5EF4-FFF2-40B4-BE49-F238E27FC236}">
              <a16:creationId xmlns:a16="http://schemas.microsoft.com/office/drawing/2014/main" id="{861E91A4-8375-42A0-8B22-B1927C80F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2" name="Picture 6281" descr="http://www.esourcecanada.com/images/spacer.gif">
          <a:extLst>
            <a:ext uri="{FF2B5EF4-FFF2-40B4-BE49-F238E27FC236}">
              <a16:creationId xmlns:a16="http://schemas.microsoft.com/office/drawing/2014/main" id="{D7950F65-116F-461C-BBBC-F7B1C46090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3" name="Picture 6282" descr="http://www.esourcecanada.com/images/spacer.gif">
          <a:extLst>
            <a:ext uri="{FF2B5EF4-FFF2-40B4-BE49-F238E27FC236}">
              <a16:creationId xmlns:a16="http://schemas.microsoft.com/office/drawing/2014/main" id="{FD7A45EB-767B-4091-9000-964A735644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4" name="Picture 6283" descr="http://www.esourcecanada.com/images/spacer.gif">
          <a:extLst>
            <a:ext uri="{FF2B5EF4-FFF2-40B4-BE49-F238E27FC236}">
              <a16:creationId xmlns:a16="http://schemas.microsoft.com/office/drawing/2014/main" id="{E40A5594-8239-4C03-BC6A-1097935B8E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5" name="Picture 6284" descr="http://www.esourcecanada.com/images/spacer.gif">
          <a:extLst>
            <a:ext uri="{FF2B5EF4-FFF2-40B4-BE49-F238E27FC236}">
              <a16:creationId xmlns:a16="http://schemas.microsoft.com/office/drawing/2014/main" id="{9A6A1187-4A93-4EB3-A21C-D8B71F4199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6" name="Picture 6285" descr="http://www.esourcecanada.com/images/spacer.gif">
          <a:extLst>
            <a:ext uri="{FF2B5EF4-FFF2-40B4-BE49-F238E27FC236}">
              <a16:creationId xmlns:a16="http://schemas.microsoft.com/office/drawing/2014/main" id="{3C1BB2CD-2C7B-4768-A626-2D9457610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7" name="Picture 6286" descr="http://www.esourcecanada.com/images/spacer.gif">
          <a:extLst>
            <a:ext uri="{FF2B5EF4-FFF2-40B4-BE49-F238E27FC236}">
              <a16:creationId xmlns:a16="http://schemas.microsoft.com/office/drawing/2014/main" id="{E39060F3-57C1-4D06-A3C5-89E07844C9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8" name="Picture 6287" descr="http://www.esourcecanada.com/images/spacer.gif">
          <a:extLst>
            <a:ext uri="{FF2B5EF4-FFF2-40B4-BE49-F238E27FC236}">
              <a16:creationId xmlns:a16="http://schemas.microsoft.com/office/drawing/2014/main" id="{0E19C419-3B6F-4665-A9B1-C83CE3C44D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9" name="Picture 6288" descr="http://www.esourcecanada.com/images/spacer.gif">
          <a:extLst>
            <a:ext uri="{FF2B5EF4-FFF2-40B4-BE49-F238E27FC236}">
              <a16:creationId xmlns:a16="http://schemas.microsoft.com/office/drawing/2014/main" id="{D2B6BAEF-8CAA-4C1E-B596-28F8EA5A77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90" name="Picture 6289" descr="http://www.esourcecanada.com/images/spacer.gif">
          <a:extLst>
            <a:ext uri="{FF2B5EF4-FFF2-40B4-BE49-F238E27FC236}">
              <a16:creationId xmlns:a16="http://schemas.microsoft.com/office/drawing/2014/main" id="{5EDA702A-D67C-42FE-9085-D413CBE027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91" name="Picture 6290" descr="http://www.esourcecanada.com/images/spacer.gif">
          <a:extLst>
            <a:ext uri="{FF2B5EF4-FFF2-40B4-BE49-F238E27FC236}">
              <a16:creationId xmlns:a16="http://schemas.microsoft.com/office/drawing/2014/main" id="{59175882-5350-4EE8-B21C-3F5D9C735E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92" name="Picture 6291" descr="http://www.esourcecanada.com/images/spacer.gif">
          <a:extLst>
            <a:ext uri="{FF2B5EF4-FFF2-40B4-BE49-F238E27FC236}">
              <a16:creationId xmlns:a16="http://schemas.microsoft.com/office/drawing/2014/main" id="{981D1302-D11A-4458-BF4C-89DF1F5FFB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93" name="Picture 6292" descr="http://www.esourcecanada.com/images/spacer.gif">
          <a:extLst>
            <a:ext uri="{FF2B5EF4-FFF2-40B4-BE49-F238E27FC236}">
              <a16:creationId xmlns:a16="http://schemas.microsoft.com/office/drawing/2014/main" id="{A0D87B1A-156B-48DD-8CA4-F4ADD3F06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94" name="Picture 6293" descr="http://www.esourcecanada.com/images/spacer.gif">
          <a:extLst>
            <a:ext uri="{FF2B5EF4-FFF2-40B4-BE49-F238E27FC236}">
              <a16:creationId xmlns:a16="http://schemas.microsoft.com/office/drawing/2014/main" id="{60A89301-40B3-4B07-83F8-B58236306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95" name="Picture 6294" descr="http://www.esourcecanada.com/images/spacer.gif">
          <a:extLst>
            <a:ext uri="{FF2B5EF4-FFF2-40B4-BE49-F238E27FC236}">
              <a16:creationId xmlns:a16="http://schemas.microsoft.com/office/drawing/2014/main" id="{1C52534F-98E7-44B0-90EB-141B023E1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96" name="Picture 6295" descr="http://www.esourcecanada.com/images/spacer.gif">
          <a:extLst>
            <a:ext uri="{FF2B5EF4-FFF2-40B4-BE49-F238E27FC236}">
              <a16:creationId xmlns:a16="http://schemas.microsoft.com/office/drawing/2014/main" id="{B666BE9D-D621-4284-8581-2314F3F5D0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297" name="Picture 6296" descr="http://www.esourcecanada.com/images/spacer.gif">
          <a:extLst>
            <a:ext uri="{FF2B5EF4-FFF2-40B4-BE49-F238E27FC236}">
              <a16:creationId xmlns:a16="http://schemas.microsoft.com/office/drawing/2014/main" id="{5764D73A-3D9F-49F2-9417-EA79F9008C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298" name="Picture 6297" descr="http://www.esourcecanada.com/images/spacer.gif">
          <a:extLst>
            <a:ext uri="{FF2B5EF4-FFF2-40B4-BE49-F238E27FC236}">
              <a16:creationId xmlns:a16="http://schemas.microsoft.com/office/drawing/2014/main" id="{91B3D5B0-6B38-49CA-95CC-04EE364ED3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6299" name="Picture 6298" descr="http://www.esourcecanada.com/images/spacer.gif">
          <a:extLst>
            <a:ext uri="{FF2B5EF4-FFF2-40B4-BE49-F238E27FC236}">
              <a16:creationId xmlns:a16="http://schemas.microsoft.com/office/drawing/2014/main" id="{F8791B3F-C60A-4BB4-8381-F09D50C338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300" name="Picture 6299" descr="http://www.esourcecanada.com/images/spacer.gif">
          <a:extLst>
            <a:ext uri="{FF2B5EF4-FFF2-40B4-BE49-F238E27FC236}">
              <a16:creationId xmlns:a16="http://schemas.microsoft.com/office/drawing/2014/main" id="{1F281FCE-B8B2-4104-9764-C0DBBBE1F9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6301" name="Picture 6300" descr="http://www.esourcecanada.com/images/spacer.gif">
          <a:extLst>
            <a:ext uri="{FF2B5EF4-FFF2-40B4-BE49-F238E27FC236}">
              <a16:creationId xmlns:a16="http://schemas.microsoft.com/office/drawing/2014/main" id="{F520F6EE-F64B-4D44-87EA-5274CF53F3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302" name="Picture 6301" descr="http://www.esourcecanada.com/images/spacer.gif">
          <a:extLst>
            <a:ext uri="{FF2B5EF4-FFF2-40B4-BE49-F238E27FC236}">
              <a16:creationId xmlns:a16="http://schemas.microsoft.com/office/drawing/2014/main" id="{794E936D-1DDF-4CF8-838E-DB93D09DC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303" name="Picture 6302" descr="http://www.esourcecanada.com/images/spacer.gif">
          <a:extLst>
            <a:ext uri="{FF2B5EF4-FFF2-40B4-BE49-F238E27FC236}">
              <a16:creationId xmlns:a16="http://schemas.microsoft.com/office/drawing/2014/main" id="{183528E4-481B-401C-8616-ADA6D848A6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6304" name="Picture 6303" descr="http://www.esourcecanada.com/images/spacer.gif">
          <a:extLst>
            <a:ext uri="{FF2B5EF4-FFF2-40B4-BE49-F238E27FC236}">
              <a16:creationId xmlns:a16="http://schemas.microsoft.com/office/drawing/2014/main" id="{54590B22-542F-4CE8-B143-A8F0F0CB5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305" name="Picture 6304" descr="http://www.esourcecanada.com/images/spacer.gif">
          <a:extLst>
            <a:ext uri="{FF2B5EF4-FFF2-40B4-BE49-F238E27FC236}">
              <a16:creationId xmlns:a16="http://schemas.microsoft.com/office/drawing/2014/main" id="{5D89872E-33B9-434D-9966-DF8BC444E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6306" name="Picture 6305" descr="http://www.esourcecanada.com/images/spacer.gif">
          <a:extLst>
            <a:ext uri="{FF2B5EF4-FFF2-40B4-BE49-F238E27FC236}">
              <a16:creationId xmlns:a16="http://schemas.microsoft.com/office/drawing/2014/main" id="{D476F1A5-3DAE-431F-8C6D-880458A7A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6307" name="Picture 6306" descr="http://www.esourcecanada.com/images/spacer.gif">
          <a:extLst>
            <a:ext uri="{FF2B5EF4-FFF2-40B4-BE49-F238E27FC236}">
              <a16:creationId xmlns:a16="http://schemas.microsoft.com/office/drawing/2014/main" id="{AD746231-E04C-4478-946B-2AF3AF321B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08" name="Picture 6307" descr="http://www.esourcecanada.com/images/spacer.gif">
          <a:extLst>
            <a:ext uri="{FF2B5EF4-FFF2-40B4-BE49-F238E27FC236}">
              <a16:creationId xmlns:a16="http://schemas.microsoft.com/office/drawing/2014/main" id="{B0A22A20-ADEE-4F30-94AA-7B06E65410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6309" name="Picture 6308" descr="http://www.esourcecanada.com/images/spacer.gif">
          <a:extLst>
            <a:ext uri="{FF2B5EF4-FFF2-40B4-BE49-F238E27FC236}">
              <a16:creationId xmlns:a16="http://schemas.microsoft.com/office/drawing/2014/main" id="{58C21D1F-C0DD-4DBD-ABFB-B9B7B15CD2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0" name="Picture 6309" descr="http://www.esourcecanada.com/images/spacer.gif">
          <a:extLst>
            <a:ext uri="{FF2B5EF4-FFF2-40B4-BE49-F238E27FC236}">
              <a16:creationId xmlns:a16="http://schemas.microsoft.com/office/drawing/2014/main" id="{C0DC5B7C-2F7C-4DE0-B73A-53BCC7789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1" name="Picture 6310" descr="http://www.esourcecanada.com/images/spacer.gif">
          <a:extLst>
            <a:ext uri="{FF2B5EF4-FFF2-40B4-BE49-F238E27FC236}">
              <a16:creationId xmlns:a16="http://schemas.microsoft.com/office/drawing/2014/main" id="{F9D81C18-43B9-4F31-86E6-C95ED4D1F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2" name="Picture 6311" descr="http://www.esourcecanada.com/images/spacer.gif">
          <a:extLst>
            <a:ext uri="{FF2B5EF4-FFF2-40B4-BE49-F238E27FC236}">
              <a16:creationId xmlns:a16="http://schemas.microsoft.com/office/drawing/2014/main" id="{8EFAAF18-B731-45F0-A9DC-8BB9D3343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3" name="Picture 6312" descr="http://www.esourcecanada.com/images/spacer.gif">
          <a:extLst>
            <a:ext uri="{FF2B5EF4-FFF2-40B4-BE49-F238E27FC236}">
              <a16:creationId xmlns:a16="http://schemas.microsoft.com/office/drawing/2014/main" id="{300367F3-D2D4-4FC3-9A54-7222DA517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4" name="Picture 6313" descr="http://www.esourcecanada.com/images/spacer.gif">
          <a:extLst>
            <a:ext uri="{FF2B5EF4-FFF2-40B4-BE49-F238E27FC236}">
              <a16:creationId xmlns:a16="http://schemas.microsoft.com/office/drawing/2014/main" id="{BBBA55CA-E7C6-4B0E-B15A-8B03EE91AE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5" name="Picture 6314" descr="http://www.esourcecanada.com/images/spacer.gif">
          <a:extLst>
            <a:ext uri="{FF2B5EF4-FFF2-40B4-BE49-F238E27FC236}">
              <a16:creationId xmlns:a16="http://schemas.microsoft.com/office/drawing/2014/main" id="{0F4D8785-4B64-46FC-B427-61DB8AA15A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6" name="Picture 6315" descr="http://www.esourcecanada.com/images/spacer.gif">
          <a:extLst>
            <a:ext uri="{FF2B5EF4-FFF2-40B4-BE49-F238E27FC236}">
              <a16:creationId xmlns:a16="http://schemas.microsoft.com/office/drawing/2014/main" id="{C1F2278C-66A9-472A-914F-ED00FBEED2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7" name="Picture 6316" descr="http://www.esourcecanada.com/images/spacer.gif">
          <a:extLst>
            <a:ext uri="{FF2B5EF4-FFF2-40B4-BE49-F238E27FC236}">
              <a16:creationId xmlns:a16="http://schemas.microsoft.com/office/drawing/2014/main" id="{4F604EFF-9BE9-470E-92F1-34828AE502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8" name="Picture 6317" descr="http://www.esourcecanada.com/images/spacer.gif">
          <a:extLst>
            <a:ext uri="{FF2B5EF4-FFF2-40B4-BE49-F238E27FC236}">
              <a16:creationId xmlns:a16="http://schemas.microsoft.com/office/drawing/2014/main" id="{C12D7055-E858-4AED-9D57-112750B86C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9" name="Picture 6318" descr="http://www.esourcecanada.com/images/spacer.gif">
          <a:extLst>
            <a:ext uri="{FF2B5EF4-FFF2-40B4-BE49-F238E27FC236}">
              <a16:creationId xmlns:a16="http://schemas.microsoft.com/office/drawing/2014/main" id="{A2574F90-A42C-4444-98F4-71241A483E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0" name="Picture 6319" descr="http://www.esourcecanada.com/images/spacer.gif">
          <a:extLst>
            <a:ext uri="{FF2B5EF4-FFF2-40B4-BE49-F238E27FC236}">
              <a16:creationId xmlns:a16="http://schemas.microsoft.com/office/drawing/2014/main" id="{CDC1A04F-DDF1-474E-B0AD-EA6261C3A7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1" name="Picture 6320" descr="http://www.esourcecanada.com/images/spacer.gif">
          <a:extLst>
            <a:ext uri="{FF2B5EF4-FFF2-40B4-BE49-F238E27FC236}">
              <a16:creationId xmlns:a16="http://schemas.microsoft.com/office/drawing/2014/main" id="{38459809-ACCC-4A44-8DB0-B69EE446A5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2" name="Picture 6321" descr="http://www.esourcecanada.com/images/spacer.gif">
          <a:extLst>
            <a:ext uri="{FF2B5EF4-FFF2-40B4-BE49-F238E27FC236}">
              <a16:creationId xmlns:a16="http://schemas.microsoft.com/office/drawing/2014/main" id="{CE4ACFDC-B606-4220-BC08-AAF9F735A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3" name="Picture 6322" descr="http://www.esourcecanada.com/images/spacer.gif">
          <a:extLst>
            <a:ext uri="{FF2B5EF4-FFF2-40B4-BE49-F238E27FC236}">
              <a16:creationId xmlns:a16="http://schemas.microsoft.com/office/drawing/2014/main" id="{C12F655D-3437-4B2D-8CC1-551000395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4" name="Picture 6323" descr="http://www.esourcecanada.com/images/spacer.gif">
          <a:extLst>
            <a:ext uri="{FF2B5EF4-FFF2-40B4-BE49-F238E27FC236}">
              <a16:creationId xmlns:a16="http://schemas.microsoft.com/office/drawing/2014/main" id="{28B0CE45-DD82-4297-B9D2-18CC8DDC4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5" name="Picture 6324" descr="http://www.esourcecanada.com/images/spacer.gif">
          <a:extLst>
            <a:ext uri="{FF2B5EF4-FFF2-40B4-BE49-F238E27FC236}">
              <a16:creationId xmlns:a16="http://schemas.microsoft.com/office/drawing/2014/main" id="{A0AE7C17-7FB5-426F-A8D0-D7115D2EC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6" name="Picture 6325" descr="http://www.esourcecanada.com/images/spacer.gif">
          <a:extLst>
            <a:ext uri="{FF2B5EF4-FFF2-40B4-BE49-F238E27FC236}">
              <a16:creationId xmlns:a16="http://schemas.microsoft.com/office/drawing/2014/main" id="{F952588D-006D-41E2-B85A-96765832B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7" name="Picture 6326" descr="http://www.esourcecanada.com/images/spacer.gif">
          <a:extLst>
            <a:ext uri="{FF2B5EF4-FFF2-40B4-BE49-F238E27FC236}">
              <a16:creationId xmlns:a16="http://schemas.microsoft.com/office/drawing/2014/main" id="{F52862C2-BF32-4BB4-83AD-A41837812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8" name="Picture 6327" descr="http://www.esourcecanada.com/images/spacer.gif">
          <a:extLst>
            <a:ext uri="{FF2B5EF4-FFF2-40B4-BE49-F238E27FC236}">
              <a16:creationId xmlns:a16="http://schemas.microsoft.com/office/drawing/2014/main" id="{A48B3CE6-985B-4FBD-A7F5-3516B8FC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9" name="Picture 6328" descr="http://www.esourcecanada.com/images/spacer.gif">
          <a:extLst>
            <a:ext uri="{FF2B5EF4-FFF2-40B4-BE49-F238E27FC236}">
              <a16:creationId xmlns:a16="http://schemas.microsoft.com/office/drawing/2014/main" id="{2C45BE60-A023-4AD4-BB69-90CBDF9B03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0" name="Picture 6329" descr="http://www.esourcecanada.com/images/spacer.gif">
          <a:extLst>
            <a:ext uri="{FF2B5EF4-FFF2-40B4-BE49-F238E27FC236}">
              <a16:creationId xmlns:a16="http://schemas.microsoft.com/office/drawing/2014/main" id="{784D42D0-E4ED-4605-97E9-961854F580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1" name="Picture 6330" descr="http://www.esourcecanada.com/images/spacer.gif">
          <a:extLst>
            <a:ext uri="{FF2B5EF4-FFF2-40B4-BE49-F238E27FC236}">
              <a16:creationId xmlns:a16="http://schemas.microsoft.com/office/drawing/2014/main" id="{E4E83CA2-E99E-4230-9A4B-D009BFF06E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2" name="Picture 6331" descr="http://www.esourcecanada.com/images/spacer.gif">
          <a:extLst>
            <a:ext uri="{FF2B5EF4-FFF2-40B4-BE49-F238E27FC236}">
              <a16:creationId xmlns:a16="http://schemas.microsoft.com/office/drawing/2014/main" id="{7B03B189-2BE3-480D-9EED-AB140612D0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3" name="Picture 6332" descr="http://www.esourcecanada.com/images/spacer.gif">
          <a:extLst>
            <a:ext uri="{FF2B5EF4-FFF2-40B4-BE49-F238E27FC236}">
              <a16:creationId xmlns:a16="http://schemas.microsoft.com/office/drawing/2014/main" id="{1E0B2F0D-FCD8-4A69-B334-40F09A3C54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4" name="Picture 6333" descr="http://www.esourcecanada.com/images/spacer.gif">
          <a:extLst>
            <a:ext uri="{FF2B5EF4-FFF2-40B4-BE49-F238E27FC236}">
              <a16:creationId xmlns:a16="http://schemas.microsoft.com/office/drawing/2014/main" id="{0BC14FE3-6475-451D-98DD-1ED094CFCF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5" name="Picture 6334" descr="http://www.esourcecanada.com/images/spacer.gif">
          <a:extLst>
            <a:ext uri="{FF2B5EF4-FFF2-40B4-BE49-F238E27FC236}">
              <a16:creationId xmlns:a16="http://schemas.microsoft.com/office/drawing/2014/main" id="{8751C377-A5C4-4EDB-8364-F01FDB266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6" name="Picture 6335" descr="http://www.esourcecanada.com/images/spacer.gif">
          <a:extLst>
            <a:ext uri="{FF2B5EF4-FFF2-40B4-BE49-F238E27FC236}">
              <a16:creationId xmlns:a16="http://schemas.microsoft.com/office/drawing/2014/main" id="{AAD4618A-E3D0-4A2B-B72C-E6F78EF966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7" name="Picture 6336" descr="http://www.esourcecanada.com/images/spacer.gif">
          <a:extLst>
            <a:ext uri="{FF2B5EF4-FFF2-40B4-BE49-F238E27FC236}">
              <a16:creationId xmlns:a16="http://schemas.microsoft.com/office/drawing/2014/main" id="{3B747420-8A8C-46DB-9152-0D2E53198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8" name="Picture 6337" descr="http://www.esourcecanada.com/images/spacer.gif">
          <a:extLst>
            <a:ext uri="{FF2B5EF4-FFF2-40B4-BE49-F238E27FC236}">
              <a16:creationId xmlns:a16="http://schemas.microsoft.com/office/drawing/2014/main" id="{CF930FAB-9BA0-4714-90D3-0984FB6ED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9" name="Picture 6338" descr="http://www.esourcecanada.com/images/spacer.gif">
          <a:extLst>
            <a:ext uri="{FF2B5EF4-FFF2-40B4-BE49-F238E27FC236}">
              <a16:creationId xmlns:a16="http://schemas.microsoft.com/office/drawing/2014/main" id="{FB46CF4E-C2BA-47CC-8187-267A124FE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0" name="Picture 6339" descr="http://www.esourcecanada.com/images/spacer.gif">
          <a:extLst>
            <a:ext uri="{FF2B5EF4-FFF2-40B4-BE49-F238E27FC236}">
              <a16:creationId xmlns:a16="http://schemas.microsoft.com/office/drawing/2014/main" id="{ABC4ED6D-5CA4-4670-8BD0-C4FE9BDAE7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1" name="Picture 6340" descr="http://www.esourcecanada.com/images/spacer.gif">
          <a:extLst>
            <a:ext uri="{FF2B5EF4-FFF2-40B4-BE49-F238E27FC236}">
              <a16:creationId xmlns:a16="http://schemas.microsoft.com/office/drawing/2014/main" id="{CE0DF06D-6CEB-42E3-B5A5-D3ED531FE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2" name="Picture 6341" descr="http://www.esourcecanada.com/images/spacer.gif">
          <a:extLst>
            <a:ext uri="{FF2B5EF4-FFF2-40B4-BE49-F238E27FC236}">
              <a16:creationId xmlns:a16="http://schemas.microsoft.com/office/drawing/2014/main" id="{83106334-6B40-4F7B-9EAF-F0EEB4E22C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3" name="Picture 6342" descr="http://www.esourcecanada.com/images/spacer.gif">
          <a:extLst>
            <a:ext uri="{FF2B5EF4-FFF2-40B4-BE49-F238E27FC236}">
              <a16:creationId xmlns:a16="http://schemas.microsoft.com/office/drawing/2014/main" id="{C86C8463-3471-4ED4-8A43-14B9866F01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4" name="Picture 6343" descr="http://www.esourcecanada.com/images/spacer.gif">
          <a:extLst>
            <a:ext uri="{FF2B5EF4-FFF2-40B4-BE49-F238E27FC236}">
              <a16:creationId xmlns:a16="http://schemas.microsoft.com/office/drawing/2014/main" id="{49CE54A3-2CDD-47DB-982A-D1D5FE1FE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5" name="Picture 6344" descr="http://www.esourcecanada.com/images/spacer.gif">
          <a:extLst>
            <a:ext uri="{FF2B5EF4-FFF2-40B4-BE49-F238E27FC236}">
              <a16:creationId xmlns:a16="http://schemas.microsoft.com/office/drawing/2014/main" id="{4748D9E1-1184-4C06-A81C-041AE50AE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6" name="Picture 6345" descr="http://www.esourcecanada.com/images/spacer.gif">
          <a:extLst>
            <a:ext uri="{FF2B5EF4-FFF2-40B4-BE49-F238E27FC236}">
              <a16:creationId xmlns:a16="http://schemas.microsoft.com/office/drawing/2014/main" id="{BF5DC1B5-3966-42CC-8163-546D0DC71B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7" name="Picture 6346" descr="http://www.esourcecanada.com/images/spacer.gif">
          <a:extLst>
            <a:ext uri="{FF2B5EF4-FFF2-40B4-BE49-F238E27FC236}">
              <a16:creationId xmlns:a16="http://schemas.microsoft.com/office/drawing/2014/main" id="{DBEFD24F-9976-4024-B4FA-B9F261C5AF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8" name="Picture 6347" descr="http://www.esourcecanada.com/images/spacer.gif">
          <a:extLst>
            <a:ext uri="{FF2B5EF4-FFF2-40B4-BE49-F238E27FC236}">
              <a16:creationId xmlns:a16="http://schemas.microsoft.com/office/drawing/2014/main" id="{875E1624-B5B1-4BAF-86CB-584F898762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9" name="Picture 6348" descr="http://www.esourcecanada.com/images/spacer.gif">
          <a:extLst>
            <a:ext uri="{FF2B5EF4-FFF2-40B4-BE49-F238E27FC236}">
              <a16:creationId xmlns:a16="http://schemas.microsoft.com/office/drawing/2014/main" id="{089FBA0B-5E39-466B-836B-C214E654C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50" name="Picture 6349" descr="http://www.esourcecanada.com/images/spacer.gif">
          <a:extLst>
            <a:ext uri="{FF2B5EF4-FFF2-40B4-BE49-F238E27FC236}">
              <a16:creationId xmlns:a16="http://schemas.microsoft.com/office/drawing/2014/main" id="{ED4CF5C3-CC82-433B-AA4C-8DEB7C1C4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6351" name="Picture 6350" descr="http://www.esourcecanada.com/images/spacer.gif">
          <a:extLst>
            <a:ext uri="{FF2B5EF4-FFF2-40B4-BE49-F238E27FC236}">
              <a16:creationId xmlns:a16="http://schemas.microsoft.com/office/drawing/2014/main" id="{6087590F-11E5-4D61-A76B-503A99789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6352" name="Picture 6351" descr="http://www.esourcecanada.com/images/spacer.gif">
          <a:extLst>
            <a:ext uri="{FF2B5EF4-FFF2-40B4-BE49-F238E27FC236}">
              <a16:creationId xmlns:a16="http://schemas.microsoft.com/office/drawing/2014/main" id="{5312F78F-0515-4B4D-847E-CA482E9ECF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6353" name="Picture 6352" descr="http://www.esourcecanada.com/images/spacer.gif">
          <a:extLst>
            <a:ext uri="{FF2B5EF4-FFF2-40B4-BE49-F238E27FC236}">
              <a16:creationId xmlns:a16="http://schemas.microsoft.com/office/drawing/2014/main" id="{4B32BAA4-D2C8-4B5E-88DF-200E4D9B9E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6354" name="Picture 6353" descr="http://www.esourcecanada.com/images/spacer.gif">
          <a:extLst>
            <a:ext uri="{FF2B5EF4-FFF2-40B4-BE49-F238E27FC236}">
              <a16:creationId xmlns:a16="http://schemas.microsoft.com/office/drawing/2014/main" id="{B210C353-8571-4673-9229-6CB4C90656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6355" name="Picture 6354" descr="http://www.esourcecanada.com/images/spacer.gif">
          <a:extLst>
            <a:ext uri="{FF2B5EF4-FFF2-40B4-BE49-F238E27FC236}">
              <a16:creationId xmlns:a16="http://schemas.microsoft.com/office/drawing/2014/main" id="{9E1215F4-6735-4490-B1B4-6DC0702A71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6356" name="Picture 6355" descr="http://www.esourcecanada.com/images/spacer.gif">
          <a:extLst>
            <a:ext uri="{FF2B5EF4-FFF2-40B4-BE49-F238E27FC236}">
              <a16:creationId xmlns:a16="http://schemas.microsoft.com/office/drawing/2014/main" id="{97334839-17D4-4B71-92B0-49BE4063CB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6357" name="Picture 6356" descr="http://www.esourcecanada.com/images/spacer.gif">
          <a:extLst>
            <a:ext uri="{FF2B5EF4-FFF2-40B4-BE49-F238E27FC236}">
              <a16:creationId xmlns:a16="http://schemas.microsoft.com/office/drawing/2014/main" id="{62B8ECBD-C14B-414B-86D5-F2023B41F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164</xdr:row>
      <xdr:rowOff>0</xdr:rowOff>
    </xdr:from>
    <xdr:ext cx="57150" cy="57150"/>
    <xdr:pic>
      <xdr:nvPicPr>
        <xdr:cNvPr id="6358" name="Picture 6357" descr="http://www.esourcecanada.com/images/spacer.gif">
          <a:extLst>
            <a:ext uri="{FF2B5EF4-FFF2-40B4-BE49-F238E27FC236}">
              <a16:creationId xmlns:a16="http://schemas.microsoft.com/office/drawing/2014/main" id="{6A743698-CAEB-49AA-9AAC-27EDBB135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6359" name="Picture 6358" descr="http://www.esourcecanada.com/images/spacer.gif">
          <a:extLst>
            <a:ext uri="{FF2B5EF4-FFF2-40B4-BE49-F238E27FC236}">
              <a16:creationId xmlns:a16="http://schemas.microsoft.com/office/drawing/2014/main" id="{DDC84756-FD2A-4D9A-8F83-F005242ED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164</xdr:row>
      <xdr:rowOff>0</xdr:rowOff>
    </xdr:from>
    <xdr:ext cx="57150" cy="57150"/>
    <xdr:pic>
      <xdr:nvPicPr>
        <xdr:cNvPr id="6360" name="Picture 6359" descr="http://www.esourcecanada.com/images/spacer.gif">
          <a:extLst>
            <a:ext uri="{FF2B5EF4-FFF2-40B4-BE49-F238E27FC236}">
              <a16:creationId xmlns:a16="http://schemas.microsoft.com/office/drawing/2014/main" id="{02339AF3-C7A4-46E6-8136-A5171D4B3F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345</xdr:row>
      <xdr:rowOff>0</xdr:rowOff>
    </xdr:from>
    <xdr:ext cx="57150" cy="57150"/>
    <xdr:pic>
      <xdr:nvPicPr>
        <xdr:cNvPr id="6361" name="Picture 6360" descr="http://www.esourcecanada.com/images/spacer.gif">
          <a:extLst>
            <a:ext uri="{FF2B5EF4-FFF2-40B4-BE49-F238E27FC236}">
              <a16:creationId xmlns:a16="http://schemas.microsoft.com/office/drawing/2014/main" id="{598DAA67-85BC-4ADF-A07E-AACA03B91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345</xdr:row>
      <xdr:rowOff>0</xdr:rowOff>
    </xdr:from>
    <xdr:ext cx="57150" cy="57150"/>
    <xdr:pic>
      <xdr:nvPicPr>
        <xdr:cNvPr id="6362" name="Picture 6361" descr="http://www.esourcecanada.com/images/spacer.gif">
          <a:extLst>
            <a:ext uri="{FF2B5EF4-FFF2-40B4-BE49-F238E27FC236}">
              <a16:creationId xmlns:a16="http://schemas.microsoft.com/office/drawing/2014/main" id="{09875C22-2ED4-42D2-A4C2-A43E9A096C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63" name="Picture 6362" descr="http://www.esourcecanada.com/images/spacer.gif">
          <a:extLst>
            <a:ext uri="{FF2B5EF4-FFF2-40B4-BE49-F238E27FC236}">
              <a16:creationId xmlns:a16="http://schemas.microsoft.com/office/drawing/2014/main" id="{BC708200-ED0C-4810-B930-9A47AAF92C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64" name="Picture 6363" descr="http://www.esourcecanada.com/images/spacer.gif">
          <a:extLst>
            <a:ext uri="{FF2B5EF4-FFF2-40B4-BE49-F238E27FC236}">
              <a16:creationId xmlns:a16="http://schemas.microsoft.com/office/drawing/2014/main" id="{EB0319C4-2D52-4FD4-BFD3-66E6CB6D9E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65" name="Picture 6364" descr="http://www.esourcecanada.com/images/spacer.gif">
          <a:extLst>
            <a:ext uri="{FF2B5EF4-FFF2-40B4-BE49-F238E27FC236}">
              <a16:creationId xmlns:a16="http://schemas.microsoft.com/office/drawing/2014/main" id="{4BF9C823-A23B-4ECC-BC8F-DFDFA8BB0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66" name="Picture 6365" descr="http://www.esourcecanada.com/images/spacer.gif">
          <a:extLst>
            <a:ext uri="{FF2B5EF4-FFF2-40B4-BE49-F238E27FC236}">
              <a16:creationId xmlns:a16="http://schemas.microsoft.com/office/drawing/2014/main" id="{11B63177-E8FB-4E0A-86AE-4CC100BBF6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67" name="Picture 6366" descr="http://www.esourcecanada.com/images/spacer.gif">
          <a:extLst>
            <a:ext uri="{FF2B5EF4-FFF2-40B4-BE49-F238E27FC236}">
              <a16:creationId xmlns:a16="http://schemas.microsoft.com/office/drawing/2014/main" id="{AA2A16D5-7FEC-494A-ACB1-7E2908EB1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68" name="Picture 6367" descr="http://www.esourcecanada.com/images/spacer.gif">
          <a:extLst>
            <a:ext uri="{FF2B5EF4-FFF2-40B4-BE49-F238E27FC236}">
              <a16:creationId xmlns:a16="http://schemas.microsoft.com/office/drawing/2014/main" id="{771417B4-C4C6-49A0-947A-950655F3AE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69" name="Picture 6368" descr="http://www.esourcecanada.com/images/spacer.gif">
          <a:extLst>
            <a:ext uri="{FF2B5EF4-FFF2-40B4-BE49-F238E27FC236}">
              <a16:creationId xmlns:a16="http://schemas.microsoft.com/office/drawing/2014/main" id="{FE0591AF-393D-4C55-911D-E2D71C7B3E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0" name="Picture 6369" descr="http://www.esourcecanada.com/images/spacer.gif">
          <a:extLst>
            <a:ext uri="{FF2B5EF4-FFF2-40B4-BE49-F238E27FC236}">
              <a16:creationId xmlns:a16="http://schemas.microsoft.com/office/drawing/2014/main" id="{74680A98-D5DA-451E-93BA-6B110753F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1" name="Picture 6370" descr="http://www.esourcecanada.com/images/spacer.gif">
          <a:extLst>
            <a:ext uri="{FF2B5EF4-FFF2-40B4-BE49-F238E27FC236}">
              <a16:creationId xmlns:a16="http://schemas.microsoft.com/office/drawing/2014/main" id="{F1E841BA-9877-4976-920C-64D325CF68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2" name="Picture 6371" descr="http://www.esourcecanada.com/images/spacer.gif">
          <a:extLst>
            <a:ext uri="{FF2B5EF4-FFF2-40B4-BE49-F238E27FC236}">
              <a16:creationId xmlns:a16="http://schemas.microsoft.com/office/drawing/2014/main" id="{01F4BF91-CB59-4305-9DC3-1B3E7E291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3" name="Picture 6372" descr="http://www.esourcecanada.com/images/spacer.gif">
          <a:extLst>
            <a:ext uri="{FF2B5EF4-FFF2-40B4-BE49-F238E27FC236}">
              <a16:creationId xmlns:a16="http://schemas.microsoft.com/office/drawing/2014/main" id="{57EB986B-3B72-49B3-9FB4-5744D0B85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4" name="Picture 6373" descr="http://www.esourcecanada.com/images/spacer.gif">
          <a:extLst>
            <a:ext uri="{FF2B5EF4-FFF2-40B4-BE49-F238E27FC236}">
              <a16:creationId xmlns:a16="http://schemas.microsoft.com/office/drawing/2014/main" id="{5F867CA6-C6B6-4B62-846A-4C6F1CB98F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5" name="Picture 6374" descr="http://www.esourcecanada.com/images/spacer.gif">
          <a:extLst>
            <a:ext uri="{FF2B5EF4-FFF2-40B4-BE49-F238E27FC236}">
              <a16:creationId xmlns:a16="http://schemas.microsoft.com/office/drawing/2014/main" id="{2526A94B-CE1D-4271-9DAB-23F6AAC31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6" name="Picture 6375" descr="http://www.esourcecanada.com/images/spacer.gif">
          <a:extLst>
            <a:ext uri="{FF2B5EF4-FFF2-40B4-BE49-F238E27FC236}">
              <a16:creationId xmlns:a16="http://schemas.microsoft.com/office/drawing/2014/main" id="{12B92ACC-1D49-46AD-BCA4-7241BCAB87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7" name="Picture 6376" descr="http://www.esourcecanada.com/images/spacer.gif">
          <a:extLst>
            <a:ext uri="{FF2B5EF4-FFF2-40B4-BE49-F238E27FC236}">
              <a16:creationId xmlns:a16="http://schemas.microsoft.com/office/drawing/2014/main" id="{B363F836-364A-45F6-B0CA-517E3B0C2F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8" name="Picture 6377" descr="http://www.esourcecanada.com/images/spacer.gif">
          <a:extLst>
            <a:ext uri="{FF2B5EF4-FFF2-40B4-BE49-F238E27FC236}">
              <a16:creationId xmlns:a16="http://schemas.microsoft.com/office/drawing/2014/main" id="{A949342B-411D-4037-82E0-E9A3B5288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9" name="Picture 6378" descr="http://www.esourcecanada.com/images/spacer.gif">
          <a:extLst>
            <a:ext uri="{FF2B5EF4-FFF2-40B4-BE49-F238E27FC236}">
              <a16:creationId xmlns:a16="http://schemas.microsoft.com/office/drawing/2014/main" id="{AA7F7834-5C17-44DE-89E9-30FCD661A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0" name="Picture 6379" descr="http://www.esourcecanada.com/images/spacer.gif">
          <a:extLst>
            <a:ext uri="{FF2B5EF4-FFF2-40B4-BE49-F238E27FC236}">
              <a16:creationId xmlns:a16="http://schemas.microsoft.com/office/drawing/2014/main" id="{25BF9339-F81E-414A-8CA5-5E398B9D6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1" name="Picture 6380" descr="http://www.esourcecanada.com/images/spacer.gif">
          <a:extLst>
            <a:ext uri="{FF2B5EF4-FFF2-40B4-BE49-F238E27FC236}">
              <a16:creationId xmlns:a16="http://schemas.microsoft.com/office/drawing/2014/main" id="{89C0F797-A9F0-451D-9D13-BE5F82956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2" name="Picture 6381" descr="http://www.esourcecanada.com/images/spacer.gif">
          <a:extLst>
            <a:ext uri="{FF2B5EF4-FFF2-40B4-BE49-F238E27FC236}">
              <a16:creationId xmlns:a16="http://schemas.microsoft.com/office/drawing/2014/main" id="{58F696F3-F3C3-4578-BD6D-9E756C6823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3" name="Picture 6382" descr="http://www.esourcecanada.com/images/spacer.gif">
          <a:extLst>
            <a:ext uri="{FF2B5EF4-FFF2-40B4-BE49-F238E27FC236}">
              <a16:creationId xmlns:a16="http://schemas.microsoft.com/office/drawing/2014/main" id="{1706CE2D-5C81-480D-B0E0-BC745A136A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4" name="Picture 6383" descr="http://www.esourcecanada.com/images/spacer.gif">
          <a:extLst>
            <a:ext uri="{FF2B5EF4-FFF2-40B4-BE49-F238E27FC236}">
              <a16:creationId xmlns:a16="http://schemas.microsoft.com/office/drawing/2014/main" id="{F4136F20-9437-4946-A4FE-1B4FA36BF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5" name="Picture 6384" descr="http://www.esourcecanada.com/images/spacer.gif">
          <a:extLst>
            <a:ext uri="{FF2B5EF4-FFF2-40B4-BE49-F238E27FC236}">
              <a16:creationId xmlns:a16="http://schemas.microsoft.com/office/drawing/2014/main" id="{589FFE85-96AF-4073-96EA-A0C6F1327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6" name="Picture 6385" descr="http://www.esourcecanada.com/images/spacer.gif">
          <a:extLst>
            <a:ext uri="{FF2B5EF4-FFF2-40B4-BE49-F238E27FC236}">
              <a16:creationId xmlns:a16="http://schemas.microsoft.com/office/drawing/2014/main" id="{A80B01AD-C22B-4701-8154-7E87317B4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7" name="Picture 6386" descr="http://www.esourcecanada.com/images/spacer.gif">
          <a:extLst>
            <a:ext uri="{FF2B5EF4-FFF2-40B4-BE49-F238E27FC236}">
              <a16:creationId xmlns:a16="http://schemas.microsoft.com/office/drawing/2014/main" id="{FEF3342D-C764-466D-B9C5-E10CFE15B2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8" name="Picture 6387" descr="http://www.esourcecanada.com/images/spacer.gif">
          <a:extLst>
            <a:ext uri="{FF2B5EF4-FFF2-40B4-BE49-F238E27FC236}">
              <a16:creationId xmlns:a16="http://schemas.microsoft.com/office/drawing/2014/main" id="{A9BFB4CE-E7A6-4DC7-A781-2031998028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9" name="Picture 6388" descr="http://www.esourcecanada.com/images/spacer.gif">
          <a:extLst>
            <a:ext uri="{FF2B5EF4-FFF2-40B4-BE49-F238E27FC236}">
              <a16:creationId xmlns:a16="http://schemas.microsoft.com/office/drawing/2014/main" id="{EB6FEF12-74CE-4E80-B722-7E0E6F46E4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0" name="Picture 6389" descr="http://www.esourcecanada.com/images/spacer.gif">
          <a:extLst>
            <a:ext uri="{FF2B5EF4-FFF2-40B4-BE49-F238E27FC236}">
              <a16:creationId xmlns:a16="http://schemas.microsoft.com/office/drawing/2014/main" id="{21CC8592-3D3F-46A3-A50A-5523E792E9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1" name="Picture 6390" descr="http://www.esourcecanada.com/images/spacer.gif">
          <a:extLst>
            <a:ext uri="{FF2B5EF4-FFF2-40B4-BE49-F238E27FC236}">
              <a16:creationId xmlns:a16="http://schemas.microsoft.com/office/drawing/2014/main" id="{16839A66-8BA7-459A-99E1-3BC0B112B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2" name="Picture 6391" descr="http://www.esourcecanada.com/images/spacer.gif">
          <a:extLst>
            <a:ext uri="{FF2B5EF4-FFF2-40B4-BE49-F238E27FC236}">
              <a16:creationId xmlns:a16="http://schemas.microsoft.com/office/drawing/2014/main" id="{23F6EB85-0D72-4CE9-A823-7212247F59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3" name="Picture 6392" descr="http://www.esourcecanada.com/images/spacer.gif">
          <a:extLst>
            <a:ext uri="{FF2B5EF4-FFF2-40B4-BE49-F238E27FC236}">
              <a16:creationId xmlns:a16="http://schemas.microsoft.com/office/drawing/2014/main" id="{86F007B1-7A09-44C5-BFCA-1131E4CDE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4" name="Picture 6393" descr="http://www.esourcecanada.com/images/spacer.gif">
          <a:extLst>
            <a:ext uri="{FF2B5EF4-FFF2-40B4-BE49-F238E27FC236}">
              <a16:creationId xmlns:a16="http://schemas.microsoft.com/office/drawing/2014/main" id="{FD85BCDC-3DCF-4381-90C2-62BE91022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5" name="Picture 6394" descr="http://www.esourcecanada.com/images/spacer.gif">
          <a:extLst>
            <a:ext uri="{FF2B5EF4-FFF2-40B4-BE49-F238E27FC236}">
              <a16:creationId xmlns:a16="http://schemas.microsoft.com/office/drawing/2014/main" id="{79B615B6-368D-4A97-AF55-E75E92068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6" name="Picture 6395" descr="http://www.esourcecanada.com/images/spacer.gif">
          <a:extLst>
            <a:ext uri="{FF2B5EF4-FFF2-40B4-BE49-F238E27FC236}">
              <a16:creationId xmlns:a16="http://schemas.microsoft.com/office/drawing/2014/main" id="{6490C661-7E62-4B9C-8081-95C97BFB3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7" name="Picture 6396" descr="http://www.esourcecanada.com/images/spacer.gif">
          <a:extLst>
            <a:ext uri="{FF2B5EF4-FFF2-40B4-BE49-F238E27FC236}">
              <a16:creationId xmlns:a16="http://schemas.microsoft.com/office/drawing/2014/main" id="{DA60ED0E-39AD-40C6-B767-5641A87DC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8" name="Picture 6397" descr="http://www.esourcecanada.com/images/spacer.gif">
          <a:extLst>
            <a:ext uri="{FF2B5EF4-FFF2-40B4-BE49-F238E27FC236}">
              <a16:creationId xmlns:a16="http://schemas.microsoft.com/office/drawing/2014/main" id="{B9609D59-862F-41CE-B0F7-82C727802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9" name="Picture 6398" descr="http://www.esourcecanada.com/images/spacer.gif">
          <a:extLst>
            <a:ext uri="{FF2B5EF4-FFF2-40B4-BE49-F238E27FC236}">
              <a16:creationId xmlns:a16="http://schemas.microsoft.com/office/drawing/2014/main" id="{8D3499D1-2D0B-486A-BB3A-33DFEF9E6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00" name="Picture 6399" descr="http://www.esourcecanada.com/images/spacer.gif">
          <a:extLst>
            <a:ext uri="{FF2B5EF4-FFF2-40B4-BE49-F238E27FC236}">
              <a16:creationId xmlns:a16="http://schemas.microsoft.com/office/drawing/2014/main" id="{06B077F7-28B1-4DA9-814C-6FB59BC5AD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01" name="Picture 6400" descr="http://www.esourcecanada.com/images/spacer.gif">
          <a:extLst>
            <a:ext uri="{FF2B5EF4-FFF2-40B4-BE49-F238E27FC236}">
              <a16:creationId xmlns:a16="http://schemas.microsoft.com/office/drawing/2014/main" id="{095F8DA8-B2A8-4373-B2C7-EF157C0E7A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02" name="Picture 6401" descr="http://www.esourcecanada.com/images/spacer.gif">
          <a:extLst>
            <a:ext uri="{FF2B5EF4-FFF2-40B4-BE49-F238E27FC236}">
              <a16:creationId xmlns:a16="http://schemas.microsoft.com/office/drawing/2014/main" id="{BE90F0A3-4862-4DD5-8F30-A926EF4AE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03" name="Picture 6402" descr="http://www.esourcecanada.com/images/spacer.gif">
          <a:extLst>
            <a:ext uri="{FF2B5EF4-FFF2-40B4-BE49-F238E27FC236}">
              <a16:creationId xmlns:a16="http://schemas.microsoft.com/office/drawing/2014/main" id="{3CCD39E4-CD27-48F4-8429-B302159D6D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04" name="Picture 6403" descr="http://www.esourcecanada.com/images/spacer.gif">
          <a:extLst>
            <a:ext uri="{FF2B5EF4-FFF2-40B4-BE49-F238E27FC236}">
              <a16:creationId xmlns:a16="http://schemas.microsoft.com/office/drawing/2014/main" id="{5F07C17D-EC4C-4DD4-A644-D39011934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6405" name="Picture 6404" descr="http://www.esourcecanada.com/images/spacer.gif">
          <a:extLst>
            <a:ext uri="{FF2B5EF4-FFF2-40B4-BE49-F238E27FC236}">
              <a16:creationId xmlns:a16="http://schemas.microsoft.com/office/drawing/2014/main" id="{74E9B666-5849-43BC-95B8-64A60FD909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6406" name="Picture 6405" descr="http://www.esourcecanada.com/images/spacer.gif">
          <a:extLst>
            <a:ext uri="{FF2B5EF4-FFF2-40B4-BE49-F238E27FC236}">
              <a16:creationId xmlns:a16="http://schemas.microsoft.com/office/drawing/2014/main" id="{B06F57A5-DAAC-4A36-AC56-50E82D915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6407" name="Picture 6406" descr="http://www.esourcecanada.com/images/spacer.gif">
          <a:extLst>
            <a:ext uri="{FF2B5EF4-FFF2-40B4-BE49-F238E27FC236}">
              <a16:creationId xmlns:a16="http://schemas.microsoft.com/office/drawing/2014/main" id="{174F1531-36E8-4852-9B4A-3A5D3AE50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6408" name="Picture 6407" descr="http://www.esourcecanada.com/images/spacer.gif">
          <a:extLst>
            <a:ext uri="{FF2B5EF4-FFF2-40B4-BE49-F238E27FC236}">
              <a16:creationId xmlns:a16="http://schemas.microsoft.com/office/drawing/2014/main" id="{17565FD5-5472-41D1-9A45-1D96087302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6409" name="Picture 6408" descr="http://www.esourcecanada.com/images/spacer.gif">
          <a:extLst>
            <a:ext uri="{FF2B5EF4-FFF2-40B4-BE49-F238E27FC236}">
              <a16:creationId xmlns:a16="http://schemas.microsoft.com/office/drawing/2014/main" id="{6F64457B-4805-4990-801E-2E36CEA47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6410" name="Picture 6409" descr="http://www.esourcecanada.com/images/spacer.gif">
          <a:extLst>
            <a:ext uri="{FF2B5EF4-FFF2-40B4-BE49-F238E27FC236}">
              <a16:creationId xmlns:a16="http://schemas.microsoft.com/office/drawing/2014/main" id="{3A0697E5-DF20-468C-BD6B-469557CE76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6411" name="Picture 6410" descr="http://www.esourcecanada.com/images/spacer.gif">
          <a:extLst>
            <a:ext uri="{FF2B5EF4-FFF2-40B4-BE49-F238E27FC236}">
              <a16:creationId xmlns:a16="http://schemas.microsoft.com/office/drawing/2014/main" id="{FE6FA1A6-A30B-4C9A-B21D-6CEE139010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6412" name="Picture 6411" descr="http://www.esourcecanada.com/images/spacer.gif">
          <a:extLst>
            <a:ext uri="{FF2B5EF4-FFF2-40B4-BE49-F238E27FC236}">
              <a16:creationId xmlns:a16="http://schemas.microsoft.com/office/drawing/2014/main" id="{4DB3E1A4-C5A1-4AF2-B140-7C345EDDF2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6413" name="Picture 6412" descr="http://www.esourcecanada.com/images/spacer.gif">
          <a:extLst>
            <a:ext uri="{FF2B5EF4-FFF2-40B4-BE49-F238E27FC236}">
              <a16:creationId xmlns:a16="http://schemas.microsoft.com/office/drawing/2014/main" id="{46FF63D4-57EC-4D80-B53D-08D8C5517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6414" name="Picture 6413" descr="http://www.esourcecanada.com/images/spacer.gif">
          <a:extLst>
            <a:ext uri="{FF2B5EF4-FFF2-40B4-BE49-F238E27FC236}">
              <a16:creationId xmlns:a16="http://schemas.microsoft.com/office/drawing/2014/main" id="{3615D8EC-7D43-4956-B4DF-86521A86D1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415" name="Picture 6414" descr="http://www.esourcecanada.com/images/spacer.gif">
          <a:extLst>
            <a:ext uri="{FF2B5EF4-FFF2-40B4-BE49-F238E27FC236}">
              <a16:creationId xmlns:a16="http://schemas.microsoft.com/office/drawing/2014/main" id="{47311D04-9EAD-4B0D-A912-013ED5F6E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16" name="Picture 6415" descr="http://www.esourcecanada.com/images/spacer.gif">
          <a:extLst>
            <a:ext uri="{FF2B5EF4-FFF2-40B4-BE49-F238E27FC236}">
              <a16:creationId xmlns:a16="http://schemas.microsoft.com/office/drawing/2014/main" id="{34F383F0-B65B-4EE7-87CB-377B4B8BDA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417" name="Picture 6416" descr="http://www.esourcecanada.com/images/spacer.gif">
          <a:extLst>
            <a:ext uri="{FF2B5EF4-FFF2-40B4-BE49-F238E27FC236}">
              <a16:creationId xmlns:a16="http://schemas.microsoft.com/office/drawing/2014/main" id="{BEF0954F-12D0-4D44-A969-31C98C0A0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18" name="Picture 6417" descr="http://www.esourcecanada.com/images/spacer.gif">
          <a:extLst>
            <a:ext uri="{FF2B5EF4-FFF2-40B4-BE49-F238E27FC236}">
              <a16:creationId xmlns:a16="http://schemas.microsoft.com/office/drawing/2014/main" id="{9D583378-2D51-4185-B5B5-077E130B5E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19" name="Picture 6418" descr="http://www.esourcecanada.com/images/spacer.gif">
          <a:extLst>
            <a:ext uri="{FF2B5EF4-FFF2-40B4-BE49-F238E27FC236}">
              <a16:creationId xmlns:a16="http://schemas.microsoft.com/office/drawing/2014/main" id="{54E94638-7C4D-4C20-B978-E923A2FEB8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0" name="Picture 6419" descr="http://www.esourcecanada.com/images/spacer.gif">
          <a:extLst>
            <a:ext uri="{FF2B5EF4-FFF2-40B4-BE49-F238E27FC236}">
              <a16:creationId xmlns:a16="http://schemas.microsoft.com/office/drawing/2014/main" id="{D77C7FB2-B9DF-498B-B268-2D727DE64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1" name="Picture 6420" descr="http://www.esourcecanada.com/images/spacer.gif">
          <a:extLst>
            <a:ext uri="{FF2B5EF4-FFF2-40B4-BE49-F238E27FC236}">
              <a16:creationId xmlns:a16="http://schemas.microsoft.com/office/drawing/2014/main" id="{9AFABBFB-03C4-4206-8589-93BB73C10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2" name="Picture 6421" descr="http://www.esourcecanada.com/images/spacer.gif">
          <a:extLst>
            <a:ext uri="{FF2B5EF4-FFF2-40B4-BE49-F238E27FC236}">
              <a16:creationId xmlns:a16="http://schemas.microsoft.com/office/drawing/2014/main" id="{7F9084E9-48B2-4807-A701-2D22374AF6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3" name="Picture 6422" descr="http://www.esourcecanada.com/images/spacer.gif">
          <a:extLst>
            <a:ext uri="{FF2B5EF4-FFF2-40B4-BE49-F238E27FC236}">
              <a16:creationId xmlns:a16="http://schemas.microsoft.com/office/drawing/2014/main" id="{46982207-7A1F-4CFF-BDEA-AD5B14594D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4" name="Picture 6423" descr="http://www.esourcecanada.com/images/spacer.gif">
          <a:extLst>
            <a:ext uri="{FF2B5EF4-FFF2-40B4-BE49-F238E27FC236}">
              <a16:creationId xmlns:a16="http://schemas.microsoft.com/office/drawing/2014/main" id="{8B7AA498-4332-4182-B48B-34A41D789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5" name="Picture 6424" descr="http://www.esourcecanada.com/images/spacer.gif">
          <a:extLst>
            <a:ext uri="{FF2B5EF4-FFF2-40B4-BE49-F238E27FC236}">
              <a16:creationId xmlns:a16="http://schemas.microsoft.com/office/drawing/2014/main" id="{DBDDC588-1BD5-4D13-9600-2A9850FBF6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6" name="Picture 6425" descr="http://www.esourcecanada.com/images/spacer.gif">
          <a:extLst>
            <a:ext uri="{FF2B5EF4-FFF2-40B4-BE49-F238E27FC236}">
              <a16:creationId xmlns:a16="http://schemas.microsoft.com/office/drawing/2014/main" id="{0F049938-2D17-443E-8816-46ECBCA3C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7" name="Picture 6426" descr="http://www.esourcecanada.com/images/spacer.gif">
          <a:extLst>
            <a:ext uri="{FF2B5EF4-FFF2-40B4-BE49-F238E27FC236}">
              <a16:creationId xmlns:a16="http://schemas.microsoft.com/office/drawing/2014/main" id="{1D9337D5-6612-4284-B782-6D736BDEC6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8" name="Picture 6427" descr="http://www.esourcecanada.com/images/spacer.gif">
          <a:extLst>
            <a:ext uri="{FF2B5EF4-FFF2-40B4-BE49-F238E27FC236}">
              <a16:creationId xmlns:a16="http://schemas.microsoft.com/office/drawing/2014/main" id="{83C9F348-D8FB-4890-A2F0-3925C9C23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9" name="Picture 6428" descr="http://www.esourcecanada.com/images/spacer.gif">
          <a:extLst>
            <a:ext uri="{FF2B5EF4-FFF2-40B4-BE49-F238E27FC236}">
              <a16:creationId xmlns:a16="http://schemas.microsoft.com/office/drawing/2014/main" id="{945467A0-E3DB-41BA-B866-3410412502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0" name="Picture 6429" descr="http://www.esourcecanada.com/images/spacer.gif">
          <a:extLst>
            <a:ext uri="{FF2B5EF4-FFF2-40B4-BE49-F238E27FC236}">
              <a16:creationId xmlns:a16="http://schemas.microsoft.com/office/drawing/2014/main" id="{BC7EB53B-5EC6-47CF-9C95-C994C4F0F3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1" name="Picture 6430" descr="http://www.esourcecanada.com/images/spacer.gif">
          <a:extLst>
            <a:ext uri="{FF2B5EF4-FFF2-40B4-BE49-F238E27FC236}">
              <a16:creationId xmlns:a16="http://schemas.microsoft.com/office/drawing/2014/main" id="{E22268BA-1834-4A43-BBCA-10CCF39C12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2" name="Picture 6431" descr="http://www.esourcecanada.com/images/spacer.gif">
          <a:extLst>
            <a:ext uri="{FF2B5EF4-FFF2-40B4-BE49-F238E27FC236}">
              <a16:creationId xmlns:a16="http://schemas.microsoft.com/office/drawing/2014/main" id="{8F7D2800-BA9A-4681-A64B-253D9AC38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3" name="Picture 6432" descr="http://www.esourcecanada.com/images/spacer.gif">
          <a:extLst>
            <a:ext uri="{FF2B5EF4-FFF2-40B4-BE49-F238E27FC236}">
              <a16:creationId xmlns:a16="http://schemas.microsoft.com/office/drawing/2014/main" id="{8D0CC364-D643-48D2-BC4B-6950AD4308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4" name="Picture 6433" descr="http://www.esourcecanada.com/images/spacer.gif">
          <a:extLst>
            <a:ext uri="{FF2B5EF4-FFF2-40B4-BE49-F238E27FC236}">
              <a16:creationId xmlns:a16="http://schemas.microsoft.com/office/drawing/2014/main" id="{B686667A-7043-43C3-8F5F-A749553610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5" name="Picture 6434" descr="http://www.esourcecanada.com/images/spacer.gif">
          <a:extLst>
            <a:ext uri="{FF2B5EF4-FFF2-40B4-BE49-F238E27FC236}">
              <a16:creationId xmlns:a16="http://schemas.microsoft.com/office/drawing/2014/main" id="{3F74011C-5E1E-4A8F-B366-F572D95D52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6" name="Picture 6435" descr="http://www.esourcecanada.com/images/spacer.gif">
          <a:extLst>
            <a:ext uri="{FF2B5EF4-FFF2-40B4-BE49-F238E27FC236}">
              <a16:creationId xmlns:a16="http://schemas.microsoft.com/office/drawing/2014/main" id="{43CB988A-3EFD-47C9-8822-B049E8534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7" name="Picture 6436" descr="http://www.esourcecanada.com/images/spacer.gif">
          <a:extLst>
            <a:ext uri="{FF2B5EF4-FFF2-40B4-BE49-F238E27FC236}">
              <a16:creationId xmlns:a16="http://schemas.microsoft.com/office/drawing/2014/main" id="{113FAC0E-06D7-4D63-9C60-ECC38409A2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8" name="Picture 6437" descr="http://www.esourcecanada.com/images/spacer.gif">
          <a:extLst>
            <a:ext uri="{FF2B5EF4-FFF2-40B4-BE49-F238E27FC236}">
              <a16:creationId xmlns:a16="http://schemas.microsoft.com/office/drawing/2014/main" id="{821C460F-A86C-45FE-AD41-9921A4EF0C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9" name="Picture 6438" descr="http://www.esourcecanada.com/images/spacer.gif">
          <a:extLst>
            <a:ext uri="{FF2B5EF4-FFF2-40B4-BE49-F238E27FC236}">
              <a16:creationId xmlns:a16="http://schemas.microsoft.com/office/drawing/2014/main" id="{552F2B14-C496-41CF-8FF7-C791952501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0" name="Picture 6439" descr="http://www.esourcecanada.com/images/spacer.gif">
          <a:extLst>
            <a:ext uri="{FF2B5EF4-FFF2-40B4-BE49-F238E27FC236}">
              <a16:creationId xmlns:a16="http://schemas.microsoft.com/office/drawing/2014/main" id="{FC508D63-056B-4F12-B7F9-D55034372A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1" name="Picture 6440" descr="http://www.esourcecanada.com/images/spacer.gif">
          <a:extLst>
            <a:ext uri="{FF2B5EF4-FFF2-40B4-BE49-F238E27FC236}">
              <a16:creationId xmlns:a16="http://schemas.microsoft.com/office/drawing/2014/main" id="{E3138FC9-4F57-450F-8D7B-0D0DA68B8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2" name="Picture 6441" descr="http://www.esourcecanada.com/images/spacer.gif">
          <a:extLst>
            <a:ext uri="{FF2B5EF4-FFF2-40B4-BE49-F238E27FC236}">
              <a16:creationId xmlns:a16="http://schemas.microsoft.com/office/drawing/2014/main" id="{E8F6C32D-0337-4DD0-9F29-938066B738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3" name="Picture 6442" descr="http://www.esourcecanada.com/images/spacer.gif">
          <a:extLst>
            <a:ext uri="{FF2B5EF4-FFF2-40B4-BE49-F238E27FC236}">
              <a16:creationId xmlns:a16="http://schemas.microsoft.com/office/drawing/2014/main" id="{62F6917F-A041-4B14-8027-BE598B1DF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4" name="Picture 6443" descr="http://www.esourcecanada.com/images/spacer.gif">
          <a:extLst>
            <a:ext uri="{FF2B5EF4-FFF2-40B4-BE49-F238E27FC236}">
              <a16:creationId xmlns:a16="http://schemas.microsoft.com/office/drawing/2014/main" id="{F692B7C3-DC12-4E9C-9D83-075E99F24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5" name="Picture 6444" descr="http://www.esourcecanada.com/images/spacer.gif">
          <a:extLst>
            <a:ext uri="{FF2B5EF4-FFF2-40B4-BE49-F238E27FC236}">
              <a16:creationId xmlns:a16="http://schemas.microsoft.com/office/drawing/2014/main" id="{5EDB0377-6112-4A3E-9B5F-A25819794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6" name="Picture 6445" descr="http://www.esourcecanada.com/images/spacer.gif">
          <a:extLst>
            <a:ext uri="{FF2B5EF4-FFF2-40B4-BE49-F238E27FC236}">
              <a16:creationId xmlns:a16="http://schemas.microsoft.com/office/drawing/2014/main" id="{B13BC929-AE35-47B9-B04C-BB7F9F10A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7" name="Picture 6446" descr="http://www.esourcecanada.com/images/spacer.gif">
          <a:extLst>
            <a:ext uri="{FF2B5EF4-FFF2-40B4-BE49-F238E27FC236}">
              <a16:creationId xmlns:a16="http://schemas.microsoft.com/office/drawing/2014/main" id="{6D4D1696-B956-4BA8-9EFD-B43D046BA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8" name="Picture 6447" descr="http://www.esourcecanada.com/images/spacer.gif">
          <a:extLst>
            <a:ext uri="{FF2B5EF4-FFF2-40B4-BE49-F238E27FC236}">
              <a16:creationId xmlns:a16="http://schemas.microsoft.com/office/drawing/2014/main" id="{B53D3F71-4E41-4439-8D20-FA276F71D4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9" name="Picture 6448" descr="http://www.esourcecanada.com/images/spacer.gif">
          <a:extLst>
            <a:ext uri="{FF2B5EF4-FFF2-40B4-BE49-F238E27FC236}">
              <a16:creationId xmlns:a16="http://schemas.microsoft.com/office/drawing/2014/main" id="{AF3826BE-BF24-463F-8DA7-CF80CD20B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0" name="Picture 6449" descr="http://www.esourcecanada.com/images/spacer.gif">
          <a:extLst>
            <a:ext uri="{FF2B5EF4-FFF2-40B4-BE49-F238E27FC236}">
              <a16:creationId xmlns:a16="http://schemas.microsoft.com/office/drawing/2014/main" id="{8F0A6C41-9F1F-479D-97DC-151210642D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1" name="Picture 6450" descr="http://www.esourcecanada.com/images/spacer.gif">
          <a:extLst>
            <a:ext uri="{FF2B5EF4-FFF2-40B4-BE49-F238E27FC236}">
              <a16:creationId xmlns:a16="http://schemas.microsoft.com/office/drawing/2014/main" id="{4A990014-30B7-4D21-9425-3133F2FDC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2" name="Picture 6451" descr="http://www.esourcecanada.com/images/spacer.gif">
          <a:extLst>
            <a:ext uri="{FF2B5EF4-FFF2-40B4-BE49-F238E27FC236}">
              <a16:creationId xmlns:a16="http://schemas.microsoft.com/office/drawing/2014/main" id="{A658B7C8-CE91-4AA2-852E-59D7B54BF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3" name="Picture 6452" descr="http://www.esourcecanada.com/images/spacer.gif">
          <a:extLst>
            <a:ext uri="{FF2B5EF4-FFF2-40B4-BE49-F238E27FC236}">
              <a16:creationId xmlns:a16="http://schemas.microsoft.com/office/drawing/2014/main" id="{FD21004F-C7FD-4278-AB60-65C1311220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4" name="Picture 6453" descr="http://www.esourcecanada.com/images/spacer.gif">
          <a:extLst>
            <a:ext uri="{FF2B5EF4-FFF2-40B4-BE49-F238E27FC236}">
              <a16:creationId xmlns:a16="http://schemas.microsoft.com/office/drawing/2014/main" id="{71038DD5-6AE2-4ED2-9BF4-B8C11EA2B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5" name="Picture 6454" descr="http://www.esourcecanada.com/images/spacer.gif">
          <a:extLst>
            <a:ext uri="{FF2B5EF4-FFF2-40B4-BE49-F238E27FC236}">
              <a16:creationId xmlns:a16="http://schemas.microsoft.com/office/drawing/2014/main" id="{71872892-3C5B-4320-BB3A-4EF00C9232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6" name="Picture 6455" descr="http://www.esourcecanada.com/images/spacer.gif">
          <a:extLst>
            <a:ext uri="{FF2B5EF4-FFF2-40B4-BE49-F238E27FC236}">
              <a16:creationId xmlns:a16="http://schemas.microsoft.com/office/drawing/2014/main" id="{612266B3-FBAA-47B6-94A1-AD9C69D30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7" name="Picture 6456" descr="http://www.esourcecanada.com/images/spacer.gif">
          <a:extLst>
            <a:ext uri="{FF2B5EF4-FFF2-40B4-BE49-F238E27FC236}">
              <a16:creationId xmlns:a16="http://schemas.microsoft.com/office/drawing/2014/main" id="{5F28C02B-DE15-476E-B5EB-BD18E89D27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8" name="Picture 6457" descr="http://www.esourcecanada.com/images/spacer.gif">
          <a:extLst>
            <a:ext uri="{FF2B5EF4-FFF2-40B4-BE49-F238E27FC236}">
              <a16:creationId xmlns:a16="http://schemas.microsoft.com/office/drawing/2014/main" id="{D9FF3707-EEAA-4F2A-9AE5-95F996F5C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459" name="Picture 6458" descr="http://www.esourcecanada.com/images/spacer.gif">
          <a:extLst>
            <a:ext uri="{FF2B5EF4-FFF2-40B4-BE49-F238E27FC236}">
              <a16:creationId xmlns:a16="http://schemas.microsoft.com/office/drawing/2014/main" id="{05132FB6-C648-4D1B-91F2-3AB2575396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460" name="Picture 6459" descr="http://www.esourcecanada.com/images/spacer.gif">
          <a:extLst>
            <a:ext uri="{FF2B5EF4-FFF2-40B4-BE49-F238E27FC236}">
              <a16:creationId xmlns:a16="http://schemas.microsoft.com/office/drawing/2014/main" id="{3BACFB39-029B-43AF-AFC0-8B9DF6354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6461" name="Picture 6460" descr="http://www.esourcecanada.com/images/spacer.gif">
          <a:extLst>
            <a:ext uri="{FF2B5EF4-FFF2-40B4-BE49-F238E27FC236}">
              <a16:creationId xmlns:a16="http://schemas.microsoft.com/office/drawing/2014/main" id="{F0919E56-266D-4374-A2DD-ABC9D24B7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462" name="Picture 6461" descr="http://www.esourcecanada.com/images/spacer.gif">
          <a:extLst>
            <a:ext uri="{FF2B5EF4-FFF2-40B4-BE49-F238E27FC236}">
              <a16:creationId xmlns:a16="http://schemas.microsoft.com/office/drawing/2014/main" id="{428AC886-AD4B-460F-A4A0-ABB1CDAC2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6463" name="Picture 6462" descr="http://www.esourcecanada.com/images/spacer.gif">
          <a:extLst>
            <a:ext uri="{FF2B5EF4-FFF2-40B4-BE49-F238E27FC236}">
              <a16:creationId xmlns:a16="http://schemas.microsoft.com/office/drawing/2014/main" id="{206ABE12-EF41-41A4-A8A1-6086D21F6E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464" name="Picture 6463" descr="http://www.esourcecanada.com/images/spacer.gif">
          <a:extLst>
            <a:ext uri="{FF2B5EF4-FFF2-40B4-BE49-F238E27FC236}">
              <a16:creationId xmlns:a16="http://schemas.microsoft.com/office/drawing/2014/main" id="{BB02ED5C-62B9-4E66-9AE5-582288213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465" name="Picture 6464" descr="http://www.esourcecanada.com/images/spacer.gif">
          <a:extLst>
            <a:ext uri="{FF2B5EF4-FFF2-40B4-BE49-F238E27FC236}">
              <a16:creationId xmlns:a16="http://schemas.microsoft.com/office/drawing/2014/main" id="{1C07069F-91D9-477B-B034-4558911C81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6466" name="Picture 6465" descr="http://www.esourcecanada.com/images/spacer.gif">
          <a:extLst>
            <a:ext uri="{FF2B5EF4-FFF2-40B4-BE49-F238E27FC236}">
              <a16:creationId xmlns:a16="http://schemas.microsoft.com/office/drawing/2014/main" id="{180B2D60-0D22-416A-ABEE-2514C7BB1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467" name="Picture 6466" descr="http://www.esourcecanada.com/images/spacer.gif">
          <a:extLst>
            <a:ext uri="{FF2B5EF4-FFF2-40B4-BE49-F238E27FC236}">
              <a16:creationId xmlns:a16="http://schemas.microsoft.com/office/drawing/2014/main" id="{46A72F1D-172A-4E22-95CB-908CCAC409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6468" name="Picture 6467" descr="http://www.esourcecanada.com/images/spacer.gif">
          <a:extLst>
            <a:ext uri="{FF2B5EF4-FFF2-40B4-BE49-F238E27FC236}">
              <a16:creationId xmlns:a16="http://schemas.microsoft.com/office/drawing/2014/main" id="{12888787-C754-4842-972E-5713E4BD67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469" name="Picture 6468" descr="http://www.esourcecanada.com/images/spacer.gif">
          <a:extLst>
            <a:ext uri="{FF2B5EF4-FFF2-40B4-BE49-F238E27FC236}">
              <a16:creationId xmlns:a16="http://schemas.microsoft.com/office/drawing/2014/main" id="{05A806F8-396D-4949-B533-A85FCF42C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0" name="Picture 6469" descr="http://www.esourcecanada.com/images/spacer.gif">
          <a:extLst>
            <a:ext uri="{FF2B5EF4-FFF2-40B4-BE49-F238E27FC236}">
              <a16:creationId xmlns:a16="http://schemas.microsoft.com/office/drawing/2014/main" id="{9BF47802-5CE3-4EA0-A509-D9511830A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471" name="Picture 6470" descr="http://www.esourcecanada.com/images/spacer.gif">
          <a:extLst>
            <a:ext uri="{FF2B5EF4-FFF2-40B4-BE49-F238E27FC236}">
              <a16:creationId xmlns:a16="http://schemas.microsoft.com/office/drawing/2014/main" id="{8413721B-F88C-438A-94A0-CFB7D83D5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2" name="Picture 6471" descr="http://www.esourcecanada.com/images/spacer.gif">
          <a:extLst>
            <a:ext uri="{FF2B5EF4-FFF2-40B4-BE49-F238E27FC236}">
              <a16:creationId xmlns:a16="http://schemas.microsoft.com/office/drawing/2014/main" id="{E5A073C6-8A54-4B83-9FF5-C14C2BA437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3" name="Picture 6472" descr="http://www.esourcecanada.com/images/spacer.gif">
          <a:extLst>
            <a:ext uri="{FF2B5EF4-FFF2-40B4-BE49-F238E27FC236}">
              <a16:creationId xmlns:a16="http://schemas.microsoft.com/office/drawing/2014/main" id="{2C8AF9CD-1FB9-443F-B913-DAF3006019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4" name="Picture 6473" descr="http://www.esourcecanada.com/images/spacer.gif">
          <a:extLst>
            <a:ext uri="{FF2B5EF4-FFF2-40B4-BE49-F238E27FC236}">
              <a16:creationId xmlns:a16="http://schemas.microsoft.com/office/drawing/2014/main" id="{6863EE8A-C66F-418C-860E-B9C37349C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5" name="Picture 6474" descr="http://www.esourcecanada.com/images/spacer.gif">
          <a:extLst>
            <a:ext uri="{FF2B5EF4-FFF2-40B4-BE49-F238E27FC236}">
              <a16:creationId xmlns:a16="http://schemas.microsoft.com/office/drawing/2014/main" id="{F25E7C2A-8194-4441-9F9F-D27AE91606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6" name="Picture 6475" descr="http://www.esourcecanada.com/images/spacer.gif">
          <a:extLst>
            <a:ext uri="{FF2B5EF4-FFF2-40B4-BE49-F238E27FC236}">
              <a16:creationId xmlns:a16="http://schemas.microsoft.com/office/drawing/2014/main" id="{FC354689-9B61-4B08-A6DA-93B42DD94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7" name="Picture 6476" descr="http://www.esourcecanada.com/images/spacer.gif">
          <a:extLst>
            <a:ext uri="{FF2B5EF4-FFF2-40B4-BE49-F238E27FC236}">
              <a16:creationId xmlns:a16="http://schemas.microsoft.com/office/drawing/2014/main" id="{1D8C6614-F2EF-43BC-8289-DFAA69040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8" name="Picture 6477" descr="http://www.esourcecanada.com/images/spacer.gif">
          <a:extLst>
            <a:ext uri="{FF2B5EF4-FFF2-40B4-BE49-F238E27FC236}">
              <a16:creationId xmlns:a16="http://schemas.microsoft.com/office/drawing/2014/main" id="{E04C904E-A325-4B76-80D7-9C2EF0FD5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9" name="Picture 6478" descr="http://www.esourcecanada.com/images/spacer.gif">
          <a:extLst>
            <a:ext uri="{FF2B5EF4-FFF2-40B4-BE49-F238E27FC236}">
              <a16:creationId xmlns:a16="http://schemas.microsoft.com/office/drawing/2014/main" id="{7F406C17-EFA9-473F-BA09-FCD417C81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0" name="Picture 6479" descr="http://www.esourcecanada.com/images/spacer.gif">
          <a:extLst>
            <a:ext uri="{FF2B5EF4-FFF2-40B4-BE49-F238E27FC236}">
              <a16:creationId xmlns:a16="http://schemas.microsoft.com/office/drawing/2014/main" id="{257C64D6-E8BC-4C74-A6E2-04930663CC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1" name="Picture 6480" descr="http://www.esourcecanada.com/images/spacer.gif">
          <a:extLst>
            <a:ext uri="{FF2B5EF4-FFF2-40B4-BE49-F238E27FC236}">
              <a16:creationId xmlns:a16="http://schemas.microsoft.com/office/drawing/2014/main" id="{9B3A1757-AB18-4457-875B-6D1091ED6B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2" name="Picture 6481" descr="http://www.esourcecanada.com/images/spacer.gif">
          <a:extLst>
            <a:ext uri="{FF2B5EF4-FFF2-40B4-BE49-F238E27FC236}">
              <a16:creationId xmlns:a16="http://schemas.microsoft.com/office/drawing/2014/main" id="{8265AB83-5498-48D5-B2DA-EAEADA205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3" name="Picture 6482" descr="http://www.esourcecanada.com/images/spacer.gif">
          <a:extLst>
            <a:ext uri="{FF2B5EF4-FFF2-40B4-BE49-F238E27FC236}">
              <a16:creationId xmlns:a16="http://schemas.microsoft.com/office/drawing/2014/main" id="{DEA20706-BB83-4BB6-BBA2-2E4968585E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4" name="Picture 6483" descr="http://www.esourcecanada.com/images/spacer.gif">
          <a:extLst>
            <a:ext uri="{FF2B5EF4-FFF2-40B4-BE49-F238E27FC236}">
              <a16:creationId xmlns:a16="http://schemas.microsoft.com/office/drawing/2014/main" id="{C31DE96D-0BB0-47C4-89E3-7151D1D20D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5" name="Picture 6484" descr="http://www.esourcecanada.com/images/spacer.gif">
          <a:extLst>
            <a:ext uri="{FF2B5EF4-FFF2-40B4-BE49-F238E27FC236}">
              <a16:creationId xmlns:a16="http://schemas.microsoft.com/office/drawing/2014/main" id="{F31226DC-992D-481C-AC2A-EF0F2CC595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6" name="Picture 6485" descr="http://www.esourcecanada.com/images/spacer.gif">
          <a:extLst>
            <a:ext uri="{FF2B5EF4-FFF2-40B4-BE49-F238E27FC236}">
              <a16:creationId xmlns:a16="http://schemas.microsoft.com/office/drawing/2014/main" id="{B7D59C2B-71A8-4A7B-8361-40D47D9AA4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7" name="Picture 6486" descr="http://www.esourcecanada.com/images/spacer.gif">
          <a:extLst>
            <a:ext uri="{FF2B5EF4-FFF2-40B4-BE49-F238E27FC236}">
              <a16:creationId xmlns:a16="http://schemas.microsoft.com/office/drawing/2014/main" id="{81017B83-165E-4CD7-A681-16EC215A4A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8" name="Picture 6487" descr="http://www.esourcecanada.com/images/spacer.gif">
          <a:extLst>
            <a:ext uri="{FF2B5EF4-FFF2-40B4-BE49-F238E27FC236}">
              <a16:creationId xmlns:a16="http://schemas.microsoft.com/office/drawing/2014/main" id="{88EDCE2E-2040-40B3-A782-50405A7727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9" name="Picture 6488" descr="http://www.esourcecanada.com/images/spacer.gif">
          <a:extLst>
            <a:ext uri="{FF2B5EF4-FFF2-40B4-BE49-F238E27FC236}">
              <a16:creationId xmlns:a16="http://schemas.microsoft.com/office/drawing/2014/main" id="{5726E90C-5F11-4995-851F-4AAC7D733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0" name="Picture 6489" descr="http://www.esourcecanada.com/images/spacer.gif">
          <a:extLst>
            <a:ext uri="{FF2B5EF4-FFF2-40B4-BE49-F238E27FC236}">
              <a16:creationId xmlns:a16="http://schemas.microsoft.com/office/drawing/2014/main" id="{12AB7A19-3AD4-493B-9CB7-FD10EC8C7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1" name="Picture 6490" descr="http://www.esourcecanada.com/images/spacer.gif">
          <a:extLst>
            <a:ext uri="{FF2B5EF4-FFF2-40B4-BE49-F238E27FC236}">
              <a16:creationId xmlns:a16="http://schemas.microsoft.com/office/drawing/2014/main" id="{230CC642-096C-4EAF-8BE0-24A88248E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2" name="Picture 6491" descr="http://www.esourcecanada.com/images/spacer.gif">
          <a:extLst>
            <a:ext uri="{FF2B5EF4-FFF2-40B4-BE49-F238E27FC236}">
              <a16:creationId xmlns:a16="http://schemas.microsoft.com/office/drawing/2014/main" id="{EB717A0F-A6D7-49F2-A59C-D5DA4ACCCB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3" name="Picture 6492" descr="http://www.esourcecanada.com/images/spacer.gif">
          <a:extLst>
            <a:ext uri="{FF2B5EF4-FFF2-40B4-BE49-F238E27FC236}">
              <a16:creationId xmlns:a16="http://schemas.microsoft.com/office/drawing/2014/main" id="{1A6D8C8A-ACA9-40A7-B0C2-B5AD54E25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4" name="Picture 6493" descr="http://www.esourcecanada.com/images/spacer.gif">
          <a:extLst>
            <a:ext uri="{FF2B5EF4-FFF2-40B4-BE49-F238E27FC236}">
              <a16:creationId xmlns:a16="http://schemas.microsoft.com/office/drawing/2014/main" id="{4760687D-1562-4C25-9BC6-A47C80E45D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5" name="Picture 6494" descr="http://www.esourcecanada.com/images/spacer.gif">
          <a:extLst>
            <a:ext uri="{FF2B5EF4-FFF2-40B4-BE49-F238E27FC236}">
              <a16:creationId xmlns:a16="http://schemas.microsoft.com/office/drawing/2014/main" id="{DB42545D-C8B7-4065-B1E1-F5F3A0DDD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6" name="Picture 6495" descr="http://www.esourcecanada.com/images/spacer.gif">
          <a:extLst>
            <a:ext uri="{FF2B5EF4-FFF2-40B4-BE49-F238E27FC236}">
              <a16:creationId xmlns:a16="http://schemas.microsoft.com/office/drawing/2014/main" id="{62E8988D-0093-4E35-8503-9A3C6F580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7" name="Picture 6496" descr="http://www.esourcecanada.com/images/spacer.gif">
          <a:extLst>
            <a:ext uri="{FF2B5EF4-FFF2-40B4-BE49-F238E27FC236}">
              <a16:creationId xmlns:a16="http://schemas.microsoft.com/office/drawing/2014/main" id="{EAED0242-BE8F-4F4D-9B4B-AA4E6F9AC7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8" name="Picture 6497" descr="http://www.esourcecanada.com/images/spacer.gif">
          <a:extLst>
            <a:ext uri="{FF2B5EF4-FFF2-40B4-BE49-F238E27FC236}">
              <a16:creationId xmlns:a16="http://schemas.microsoft.com/office/drawing/2014/main" id="{5D881862-FAE5-4AB6-82F8-2624FD9B24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9" name="Picture 6498" descr="http://www.esourcecanada.com/images/spacer.gif">
          <a:extLst>
            <a:ext uri="{FF2B5EF4-FFF2-40B4-BE49-F238E27FC236}">
              <a16:creationId xmlns:a16="http://schemas.microsoft.com/office/drawing/2014/main" id="{0288C6DE-0E8A-4217-9064-FF9933006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0" name="Picture 6499" descr="http://www.esourcecanada.com/images/spacer.gif">
          <a:extLst>
            <a:ext uri="{FF2B5EF4-FFF2-40B4-BE49-F238E27FC236}">
              <a16:creationId xmlns:a16="http://schemas.microsoft.com/office/drawing/2014/main" id="{CDF65351-CE68-47E8-94BE-AFC162798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1" name="Picture 6500" descr="http://www.esourcecanada.com/images/spacer.gif">
          <a:extLst>
            <a:ext uri="{FF2B5EF4-FFF2-40B4-BE49-F238E27FC236}">
              <a16:creationId xmlns:a16="http://schemas.microsoft.com/office/drawing/2014/main" id="{BA22545F-A846-4130-AD13-650E773256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2" name="Picture 6501" descr="http://www.esourcecanada.com/images/spacer.gif">
          <a:extLst>
            <a:ext uri="{FF2B5EF4-FFF2-40B4-BE49-F238E27FC236}">
              <a16:creationId xmlns:a16="http://schemas.microsoft.com/office/drawing/2014/main" id="{0953E103-BE5A-4852-97B8-ADD52F889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3" name="Picture 6502" descr="http://www.esourcecanada.com/images/spacer.gif">
          <a:extLst>
            <a:ext uri="{FF2B5EF4-FFF2-40B4-BE49-F238E27FC236}">
              <a16:creationId xmlns:a16="http://schemas.microsoft.com/office/drawing/2014/main" id="{EF799634-05BA-47E5-9D3B-0B77D83A5D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4" name="Picture 6503" descr="http://www.esourcecanada.com/images/spacer.gif">
          <a:extLst>
            <a:ext uri="{FF2B5EF4-FFF2-40B4-BE49-F238E27FC236}">
              <a16:creationId xmlns:a16="http://schemas.microsoft.com/office/drawing/2014/main" id="{94D09BC6-4D8D-439B-89DF-3EE61E1072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5" name="Picture 6504" descr="http://www.esourcecanada.com/images/spacer.gif">
          <a:extLst>
            <a:ext uri="{FF2B5EF4-FFF2-40B4-BE49-F238E27FC236}">
              <a16:creationId xmlns:a16="http://schemas.microsoft.com/office/drawing/2014/main" id="{39BD912D-9F09-4871-A9C3-42A100261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6" name="Picture 6505" descr="http://www.esourcecanada.com/images/spacer.gif">
          <a:extLst>
            <a:ext uri="{FF2B5EF4-FFF2-40B4-BE49-F238E27FC236}">
              <a16:creationId xmlns:a16="http://schemas.microsoft.com/office/drawing/2014/main" id="{BF7194AF-050A-4E8F-89A1-A0209F66F1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7" name="Picture 6506" descr="http://www.esourcecanada.com/images/spacer.gif">
          <a:extLst>
            <a:ext uri="{FF2B5EF4-FFF2-40B4-BE49-F238E27FC236}">
              <a16:creationId xmlns:a16="http://schemas.microsoft.com/office/drawing/2014/main" id="{73602E7A-6D5F-492F-A3F7-D859204F9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8" name="Picture 6507" descr="http://www.esourcecanada.com/images/spacer.gif">
          <a:extLst>
            <a:ext uri="{FF2B5EF4-FFF2-40B4-BE49-F238E27FC236}">
              <a16:creationId xmlns:a16="http://schemas.microsoft.com/office/drawing/2014/main" id="{7BF83CC9-9980-4B40-A622-2BB21B9641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9" name="Picture 6508" descr="http://www.esourcecanada.com/images/spacer.gif">
          <a:extLst>
            <a:ext uri="{FF2B5EF4-FFF2-40B4-BE49-F238E27FC236}">
              <a16:creationId xmlns:a16="http://schemas.microsoft.com/office/drawing/2014/main" id="{AB2E12E7-18F1-452B-B22F-F4427D7DD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10" name="Picture 6509" descr="http://www.esourcecanada.com/images/spacer.gif">
          <a:extLst>
            <a:ext uri="{FF2B5EF4-FFF2-40B4-BE49-F238E27FC236}">
              <a16:creationId xmlns:a16="http://schemas.microsoft.com/office/drawing/2014/main" id="{C0868B5E-DE69-4148-94F2-4ACC0C0D23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11" name="Picture 6510" descr="http://www.esourcecanada.com/images/spacer.gif">
          <a:extLst>
            <a:ext uri="{FF2B5EF4-FFF2-40B4-BE49-F238E27FC236}">
              <a16:creationId xmlns:a16="http://schemas.microsoft.com/office/drawing/2014/main" id="{A111688F-4A60-4D31-ACF6-14655F261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12" name="Picture 6511" descr="http://www.esourcecanada.com/images/spacer.gif">
          <a:extLst>
            <a:ext uri="{FF2B5EF4-FFF2-40B4-BE49-F238E27FC236}">
              <a16:creationId xmlns:a16="http://schemas.microsoft.com/office/drawing/2014/main" id="{9A99CA72-579B-4D6D-BA48-99E6B74832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513" name="Picture 6512" descr="http://www.esourcecanada.com/images/spacer.gif">
          <a:extLst>
            <a:ext uri="{FF2B5EF4-FFF2-40B4-BE49-F238E27FC236}">
              <a16:creationId xmlns:a16="http://schemas.microsoft.com/office/drawing/2014/main" id="{758A2031-B413-4CE0-A220-49936BF313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514" name="Picture 6513" descr="http://www.esourcecanada.com/images/spacer.gif">
          <a:extLst>
            <a:ext uri="{FF2B5EF4-FFF2-40B4-BE49-F238E27FC236}">
              <a16:creationId xmlns:a16="http://schemas.microsoft.com/office/drawing/2014/main" id="{B7093693-01AC-47F3-A179-3537327FD1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6515" name="Picture 6514" descr="http://www.esourcecanada.com/images/spacer.gif">
          <a:extLst>
            <a:ext uri="{FF2B5EF4-FFF2-40B4-BE49-F238E27FC236}">
              <a16:creationId xmlns:a16="http://schemas.microsoft.com/office/drawing/2014/main" id="{66401ED8-E051-415A-A865-7348F84D10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516" name="Picture 6515" descr="http://www.esourcecanada.com/images/spacer.gif">
          <a:extLst>
            <a:ext uri="{FF2B5EF4-FFF2-40B4-BE49-F238E27FC236}">
              <a16:creationId xmlns:a16="http://schemas.microsoft.com/office/drawing/2014/main" id="{AE8D9AC1-E02C-42EB-9F4E-5FD387C48F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6517" name="Picture 6516" descr="http://www.esourcecanada.com/images/spacer.gif">
          <a:extLst>
            <a:ext uri="{FF2B5EF4-FFF2-40B4-BE49-F238E27FC236}">
              <a16:creationId xmlns:a16="http://schemas.microsoft.com/office/drawing/2014/main" id="{F89504AF-32ED-4018-B03B-B72275921C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518" name="Picture 6517" descr="http://www.esourcecanada.com/images/spacer.gif">
          <a:extLst>
            <a:ext uri="{FF2B5EF4-FFF2-40B4-BE49-F238E27FC236}">
              <a16:creationId xmlns:a16="http://schemas.microsoft.com/office/drawing/2014/main" id="{2B9DD51D-64EC-4763-A3AC-B0BEDF76C7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519" name="Picture 6518" descr="http://www.esourcecanada.com/images/spacer.gif">
          <a:extLst>
            <a:ext uri="{FF2B5EF4-FFF2-40B4-BE49-F238E27FC236}">
              <a16:creationId xmlns:a16="http://schemas.microsoft.com/office/drawing/2014/main" id="{F0FB1BCB-E12F-44BA-AF91-C733F0087D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6520" name="Picture 6519" descr="http://www.esourcecanada.com/images/spacer.gif">
          <a:extLst>
            <a:ext uri="{FF2B5EF4-FFF2-40B4-BE49-F238E27FC236}">
              <a16:creationId xmlns:a16="http://schemas.microsoft.com/office/drawing/2014/main" id="{FCAAF4AF-9B8B-4313-8830-16D1D37A36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521" name="Picture 6520" descr="http://www.esourcecanada.com/images/spacer.gif">
          <a:extLst>
            <a:ext uri="{FF2B5EF4-FFF2-40B4-BE49-F238E27FC236}">
              <a16:creationId xmlns:a16="http://schemas.microsoft.com/office/drawing/2014/main" id="{589C08E6-582A-4F85-B204-B88B35AC6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6522" name="Picture 6521" descr="http://www.esourcecanada.com/images/spacer.gif">
          <a:extLst>
            <a:ext uri="{FF2B5EF4-FFF2-40B4-BE49-F238E27FC236}">
              <a16:creationId xmlns:a16="http://schemas.microsoft.com/office/drawing/2014/main" id="{D235A723-7F30-4CCD-9334-030271E4F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523" name="Picture 6522" descr="http://www.esourcecanada.com/images/spacer.gif">
          <a:extLst>
            <a:ext uri="{FF2B5EF4-FFF2-40B4-BE49-F238E27FC236}">
              <a16:creationId xmlns:a16="http://schemas.microsoft.com/office/drawing/2014/main" id="{7CA20047-0962-4227-9879-9C741AF0A2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24" name="Picture 6523" descr="http://www.esourcecanada.com/images/spacer.gif">
          <a:extLst>
            <a:ext uri="{FF2B5EF4-FFF2-40B4-BE49-F238E27FC236}">
              <a16:creationId xmlns:a16="http://schemas.microsoft.com/office/drawing/2014/main" id="{FD5D8BD9-65E9-4829-B1AA-6BEB5CAAC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525" name="Picture 6524" descr="http://www.esourcecanada.com/images/spacer.gif">
          <a:extLst>
            <a:ext uri="{FF2B5EF4-FFF2-40B4-BE49-F238E27FC236}">
              <a16:creationId xmlns:a16="http://schemas.microsoft.com/office/drawing/2014/main" id="{DB50AAFE-2DA6-4DE0-A25D-0B10EF40C5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26" name="Picture 6525" descr="http://www.esourcecanada.com/images/spacer.gif">
          <a:extLst>
            <a:ext uri="{FF2B5EF4-FFF2-40B4-BE49-F238E27FC236}">
              <a16:creationId xmlns:a16="http://schemas.microsoft.com/office/drawing/2014/main" id="{51E941D3-6C6B-48D6-BB79-F8EA048B19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27" name="Picture 6526" descr="http://www.esourcecanada.com/images/spacer.gif">
          <a:extLst>
            <a:ext uri="{FF2B5EF4-FFF2-40B4-BE49-F238E27FC236}">
              <a16:creationId xmlns:a16="http://schemas.microsoft.com/office/drawing/2014/main" id="{A3B16F98-4454-44BE-BEC3-BBCEAF9D52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28" name="Picture 6527" descr="http://www.esourcecanada.com/images/spacer.gif">
          <a:extLst>
            <a:ext uri="{FF2B5EF4-FFF2-40B4-BE49-F238E27FC236}">
              <a16:creationId xmlns:a16="http://schemas.microsoft.com/office/drawing/2014/main" id="{A402A9A2-A798-4983-BAF5-4BE6F7563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29" name="Picture 6528" descr="http://www.esourcecanada.com/images/spacer.gif">
          <a:extLst>
            <a:ext uri="{FF2B5EF4-FFF2-40B4-BE49-F238E27FC236}">
              <a16:creationId xmlns:a16="http://schemas.microsoft.com/office/drawing/2014/main" id="{C9998EE2-F072-4EF8-862B-00B63E2099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0" name="Picture 6529" descr="http://www.esourcecanada.com/images/spacer.gif">
          <a:extLst>
            <a:ext uri="{FF2B5EF4-FFF2-40B4-BE49-F238E27FC236}">
              <a16:creationId xmlns:a16="http://schemas.microsoft.com/office/drawing/2014/main" id="{861790C3-2F45-4E0D-A88E-36C2DD028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1" name="Picture 6530" descr="http://www.esourcecanada.com/images/spacer.gif">
          <a:extLst>
            <a:ext uri="{FF2B5EF4-FFF2-40B4-BE49-F238E27FC236}">
              <a16:creationId xmlns:a16="http://schemas.microsoft.com/office/drawing/2014/main" id="{0A4B8FD1-978F-4A58-B273-9768208A44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2" name="Picture 6531" descr="http://www.esourcecanada.com/images/spacer.gif">
          <a:extLst>
            <a:ext uri="{FF2B5EF4-FFF2-40B4-BE49-F238E27FC236}">
              <a16:creationId xmlns:a16="http://schemas.microsoft.com/office/drawing/2014/main" id="{50575C0D-C407-4968-934B-67F544539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3" name="Picture 6532" descr="http://www.esourcecanada.com/images/spacer.gif">
          <a:extLst>
            <a:ext uri="{FF2B5EF4-FFF2-40B4-BE49-F238E27FC236}">
              <a16:creationId xmlns:a16="http://schemas.microsoft.com/office/drawing/2014/main" id="{7F66A99F-0132-40E9-AEFF-9E480D4D9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4" name="Picture 6533" descr="http://www.esourcecanada.com/images/spacer.gif">
          <a:extLst>
            <a:ext uri="{FF2B5EF4-FFF2-40B4-BE49-F238E27FC236}">
              <a16:creationId xmlns:a16="http://schemas.microsoft.com/office/drawing/2014/main" id="{95B31121-0F10-41AB-BBA3-92123920E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5" name="Picture 6534" descr="http://www.esourcecanada.com/images/spacer.gif">
          <a:extLst>
            <a:ext uri="{FF2B5EF4-FFF2-40B4-BE49-F238E27FC236}">
              <a16:creationId xmlns:a16="http://schemas.microsoft.com/office/drawing/2014/main" id="{EC857CD8-C821-4022-B6AA-15141692C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6" name="Picture 6535" descr="http://www.esourcecanada.com/images/spacer.gif">
          <a:extLst>
            <a:ext uri="{FF2B5EF4-FFF2-40B4-BE49-F238E27FC236}">
              <a16:creationId xmlns:a16="http://schemas.microsoft.com/office/drawing/2014/main" id="{D39C9B15-45F9-41B4-89B6-C69C4E592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7" name="Picture 6536" descr="http://www.esourcecanada.com/images/spacer.gif">
          <a:extLst>
            <a:ext uri="{FF2B5EF4-FFF2-40B4-BE49-F238E27FC236}">
              <a16:creationId xmlns:a16="http://schemas.microsoft.com/office/drawing/2014/main" id="{7513DCC4-1A9B-4133-B2BF-362649353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8" name="Picture 6537" descr="http://www.esourcecanada.com/images/spacer.gif">
          <a:extLst>
            <a:ext uri="{FF2B5EF4-FFF2-40B4-BE49-F238E27FC236}">
              <a16:creationId xmlns:a16="http://schemas.microsoft.com/office/drawing/2014/main" id="{04530259-D39B-4C77-844B-A57A1FEA22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9" name="Picture 6538" descr="http://www.esourcecanada.com/images/spacer.gif">
          <a:extLst>
            <a:ext uri="{FF2B5EF4-FFF2-40B4-BE49-F238E27FC236}">
              <a16:creationId xmlns:a16="http://schemas.microsoft.com/office/drawing/2014/main" id="{5638A898-FCD1-4220-A36E-3CAFD1025E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0" name="Picture 6539" descr="http://www.esourcecanada.com/images/spacer.gif">
          <a:extLst>
            <a:ext uri="{FF2B5EF4-FFF2-40B4-BE49-F238E27FC236}">
              <a16:creationId xmlns:a16="http://schemas.microsoft.com/office/drawing/2014/main" id="{B16B1F65-A2B5-4D8C-9F58-A737D0FC13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1" name="Picture 6540" descr="http://www.esourcecanada.com/images/spacer.gif">
          <a:extLst>
            <a:ext uri="{FF2B5EF4-FFF2-40B4-BE49-F238E27FC236}">
              <a16:creationId xmlns:a16="http://schemas.microsoft.com/office/drawing/2014/main" id="{E42B6352-E628-4F28-8ED4-D6D2B2F4B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2" name="Picture 6541" descr="http://www.esourcecanada.com/images/spacer.gif">
          <a:extLst>
            <a:ext uri="{FF2B5EF4-FFF2-40B4-BE49-F238E27FC236}">
              <a16:creationId xmlns:a16="http://schemas.microsoft.com/office/drawing/2014/main" id="{E97009E3-E8B4-47CF-946F-2CCF70A96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3" name="Picture 6542" descr="http://www.esourcecanada.com/images/spacer.gif">
          <a:extLst>
            <a:ext uri="{FF2B5EF4-FFF2-40B4-BE49-F238E27FC236}">
              <a16:creationId xmlns:a16="http://schemas.microsoft.com/office/drawing/2014/main" id="{229C9F95-B818-497B-8C3D-F3FBB59A2B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4" name="Picture 6543" descr="http://www.esourcecanada.com/images/spacer.gif">
          <a:extLst>
            <a:ext uri="{FF2B5EF4-FFF2-40B4-BE49-F238E27FC236}">
              <a16:creationId xmlns:a16="http://schemas.microsoft.com/office/drawing/2014/main" id="{198450E8-B167-40EB-9726-061A8980BA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5" name="Picture 6544" descr="http://www.esourcecanada.com/images/spacer.gif">
          <a:extLst>
            <a:ext uri="{FF2B5EF4-FFF2-40B4-BE49-F238E27FC236}">
              <a16:creationId xmlns:a16="http://schemas.microsoft.com/office/drawing/2014/main" id="{AD504A59-75CF-4AF9-8CC1-7B5A187669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6" name="Picture 6545" descr="http://www.esourcecanada.com/images/spacer.gif">
          <a:extLst>
            <a:ext uri="{FF2B5EF4-FFF2-40B4-BE49-F238E27FC236}">
              <a16:creationId xmlns:a16="http://schemas.microsoft.com/office/drawing/2014/main" id="{486064AC-826A-4A02-BB14-394A27681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7" name="Picture 6546" descr="http://www.esourcecanada.com/images/spacer.gif">
          <a:extLst>
            <a:ext uri="{FF2B5EF4-FFF2-40B4-BE49-F238E27FC236}">
              <a16:creationId xmlns:a16="http://schemas.microsoft.com/office/drawing/2014/main" id="{015B3B08-665C-459A-B430-A525F1B62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8" name="Picture 6547" descr="http://www.esourcecanada.com/images/spacer.gif">
          <a:extLst>
            <a:ext uri="{FF2B5EF4-FFF2-40B4-BE49-F238E27FC236}">
              <a16:creationId xmlns:a16="http://schemas.microsoft.com/office/drawing/2014/main" id="{FA17EEF3-A60F-4F90-AE3C-6F1907515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9" name="Picture 6548" descr="http://www.esourcecanada.com/images/spacer.gif">
          <a:extLst>
            <a:ext uri="{FF2B5EF4-FFF2-40B4-BE49-F238E27FC236}">
              <a16:creationId xmlns:a16="http://schemas.microsoft.com/office/drawing/2014/main" id="{07DE784A-3ED0-40CE-8285-A07937308E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0" name="Picture 6549" descr="http://www.esourcecanada.com/images/spacer.gif">
          <a:extLst>
            <a:ext uri="{FF2B5EF4-FFF2-40B4-BE49-F238E27FC236}">
              <a16:creationId xmlns:a16="http://schemas.microsoft.com/office/drawing/2014/main" id="{AC5BD338-6286-4433-B4F8-BC6A5BF27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1" name="Picture 6550" descr="http://www.esourcecanada.com/images/spacer.gif">
          <a:extLst>
            <a:ext uri="{FF2B5EF4-FFF2-40B4-BE49-F238E27FC236}">
              <a16:creationId xmlns:a16="http://schemas.microsoft.com/office/drawing/2014/main" id="{2059FBD0-E510-4D1B-9203-3DED753D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2" name="Picture 6551" descr="http://www.esourcecanada.com/images/spacer.gif">
          <a:extLst>
            <a:ext uri="{FF2B5EF4-FFF2-40B4-BE49-F238E27FC236}">
              <a16:creationId xmlns:a16="http://schemas.microsoft.com/office/drawing/2014/main" id="{ECC953FB-B101-489D-92E7-CA6E2E39CE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3" name="Picture 6552" descr="http://www.esourcecanada.com/images/spacer.gif">
          <a:extLst>
            <a:ext uri="{FF2B5EF4-FFF2-40B4-BE49-F238E27FC236}">
              <a16:creationId xmlns:a16="http://schemas.microsoft.com/office/drawing/2014/main" id="{16BA3A75-738A-44C8-B059-FC4D6318FF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4" name="Picture 6553" descr="http://www.esourcecanada.com/images/spacer.gif">
          <a:extLst>
            <a:ext uri="{FF2B5EF4-FFF2-40B4-BE49-F238E27FC236}">
              <a16:creationId xmlns:a16="http://schemas.microsoft.com/office/drawing/2014/main" id="{B66124D4-2193-4C37-ACD0-79D99EEDA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5" name="Picture 6554" descr="http://www.esourcecanada.com/images/spacer.gif">
          <a:extLst>
            <a:ext uri="{FF2B5EF4-FFF2-40B4-BE49-F238E27FC236}">
              <a16:creationId xmlns:a16="http://schemas.microsoft.com/office/drawing/2014/main" id="{8374DEF1-6253-4EAD-87CB-CC84E25E7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6" name="Picture 6555" descr="http://www.esourcecanada.com/images/spacer.gif">
          <a:extLst>
            <a:ext uri="{FF2B5EF4-FFF2-40B4-BE49-F238E27FC236}">
              <a16:creationId xmlns:a16="http://schemas.microsoft.com/office/drawing/2014/main" id="{3A60086F-0CF1-41FD-B0F1-6E71B52E5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7" name="Picture 6556" descr="http://www.esourcecanada.com/images/spacer.gif">
          <a:extLst>
            <a:ext uri="{FF2B5EF4-FFF2-40B4-BE49-F238E27FC236}">
              <a16:creationId xmlns:a16="http://schemas.microsoft.com/office/drawing/2014/main" id="{34EA4C63-68FD-498C-A219-DBC0C5F189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8" name="Picture 6557" descr="http://www.esourcecanada.com/images/spacer.gif">
          <a:extLst>
            <a:ext uri="{FF2B5EF4-FFF2-40B4-BE49-F238E27FC236}">
              <a16:creationId xmlns:a16="http://schemas.microsoft.com/office/drawing/2014/main" id="{5948F703-EA96-428B-99BE-D394DFF8BD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9" name="Picture 6558" descr="http://www.esourcecanada.com/images/spacer.gif">
          <a:extLst>
            <a:ext uri="{FF2B5EF4-FFF2-40B4-BE49-F238E27FC236}">
              <a16:creationId xmlns:a16="http://schemas.microsoft.com/office/drawing/2014/main" id="{34BC8354-7362-44A3-9241-8F7CA5B41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60" name="Picture 6559" descr="http://www.esourcecanada.com/images/spacer.gif">
          <a:extLst>
            <a:ext uri="{FF2B5EF4-FFF2-40B4-BE49-F238E27FC236}">
              <a16:creationId xmlns:a16="http://schemas.microsoft.com/office/drawing/2014/main" id="{035D1B00-ED97-4F91-AFCF-A164102EA7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61" name="Picture 6560" descr="http://www.esourcecanada.com/images/spacer.gif">
          <a:extLst>
            <a:ext uri="{FF2B5EF4-FFF2-40B4-BE49-F238E27FC236}">
              <a16:creationId xmlns:a16="http://schemas.microsoft.com/office/drawing/2014/main" id="{905B0CAA-50E8-4E6C-877B-7484B077E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62" name="Picture 6561" descr="http://www.esourcecanada.com/images/spacer.gif">
          <a:extLst>
            <a:ext uri="{FF2B5EF4-FFF2-40B4-BE49-F238E27FC236}">
              <a16:creationId xmlns:a16="http://schemas.microsoft.com/office/drawing/2014/main" id="{DB374006-FE40-4018-8745-50A0FC0C6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63" name="Picture 6562" descr="http://www.esourcecanada.com/images/spacer.gif">
          <a:extLst>
            <a:ext uri="{FF2B5EF4-FFF2-40B4-BE49-F238E27FC236}">
              <a16:creationId xmlns:a16="http://schemas.microsoft.com/office/drawing/2014/main" id="{FC418810-6B26-49B5-9E3C-6AE94450A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64" name="Picture 6563" descr="http://www.esourcecanada.com/images/spacer.gif">
          <a:extLst>
            <a:ext uri="{FF2B5EF4-FFF2-40B4-BE49-F238E27FC236}">
              <a16:creationId xmlns:a16="http://schemas.microsoft.com/office/drawing/2014/main" id="{CF2E4AE9-204D-4915-8A0C-AC93FD61CC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65" name="Picture 6564" descr="http://www.esourcecanada.com/images/spacer.gif">
          <a:extLst>
            <a:ext uri="{FF2B5EF4-FFF2-40B4-BE49-F238E27FC236}">
              <a16:creationId xmlns:a16="http://schemas.microsoft.com/office/drawing/2014/main" id="{7D3CFAD8-D7F0-490D-96F4-3D66EBB22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66" name="Picture 6565" descr="http://www.esourcecanada.com/images/spacer.gif">
          <a:extLst>
            <a:ext uri="{FF2B5EF4-FFF2-40B4-BE49-F238E27FC236}">
              <a16:creationId xmlns:a16="http://schemas.microsoft.com/office/drawing/2014/main" id="{314B48CC-72A8-4C1B-BCB6-B617142A31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6567" name="Picture 6566" descr="http://www.esourcecanada.com/images/spacer.gif">
          <a:extLst>
            <a:ext uri="{FF2B5EF4-FFF2-40B4-BE49-F238E27FC236}">
              <a16:creationId xmlns:a16="http://schemas.microsoft.com/office/drawing/2014/main" id="{CC348BDA-474F-4115-934B-EB303B619B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6568" name="Picture 6567" descr="http://www.esourcecanada.com/images/spacer.gif">
          <a:extLst>
            <a:ext uri="{FF2B5EF4-FFF2-40B4-BE49-F238E27FC236}">
              <a16:creationId xmlns:a16="http://schemas.microsoft.com/office/drawing/2014/main" id="{792DF295-972C-4326-8443-16FE4FB91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6569" name="Picture 6568" descr="http://www.esourcecanada.com/images/spacer.gif">
          <a:extLst>
            <a:ext uri="{FF2B5EF4-FFF2-40B4-BE49-F238E27FC236}">
              <a16:creationId xmlns:a16="http://schemas.microsoft.com/office/drawing/2014/main" id="{3153C8A7-F7AA-4D4B-8B50-A919BF328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6570" name="Picture 6569" descr="http://www.esourcecanada.com/images/spacer.gif">
          <a:extLst>
            <a:ext uri="{FF2B5EF4-FFF2-40B4-BE49-F238E27FC236}">
              <a16:creationId xmlns:a16="http://schemas.microsoft.com/office/drawing/2014/main" id="{1C0FE9E1-FB2E-40ED-BC14-DE3810F3F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6571" name="Picture 6570" descr="http://www.esourcecanada.com/images/spacer.gif">
          <a:extLst>
            <a:ext uri="{FF2B5EF4-FFF2-40B4-BE49-F238E27FC236}">
              <a16:creationId xmlns:a16="http://schemas.microsoft.com/office/drawing/2014/main" id="{9BB485F3-613E-4F78-B0F2-302A16FB39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6572" name="Picture 6571" descr="http://www.esourcecanada.com/images/spacer.gif">
          <a:extLst>
            <a:ext uri="{FF2B5EF4-FFF2-40B4-BE49-F238E27FC236}">
              <a16:creationId xmlns:a16="http://schemas.microsoft.com/office/drawing/2014/main" id="{2A1B86BE-E50D-45DE-B0B9-97B371F59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6573" name="Picture 6572" descr="http://www.esourcecanada.com/images/spacer.gif">
          <a:extLst>
            <a:ext uri="{FF2B5EF4-FFF2-40B4-BE49-F238E27FC236}">
              <a16:creationId xmlns:a16="http://schemas.microsoft.com/office/drawing/2014/main" id="{13468B64-A9AC-417C-ABBF-F6552BEBFB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165</xdr:row>
      <xdr:rowOff>0</xdr:rowOff>
    </xdr:from>
    <xdr:ext cx="57150" cy="57150"/>
    <xdr:pic>
      <xdr:nvPicPr>
        <xdr:cNvPr id="6574" name="Picture 6573" descr="http://www.esourcecanada.com/images/spacer.gif">
          <a:extLst>
            <a:ext uri="{FF2B5EF4-FFF2-40B4-BE49-F238E27FC236}">
              <a16:creationId xmlns:a16="http://schemas.microsoft.com/office/drawing/2014/main" id="{A7DCD182-D787-42E7-ACEE-B2A1AC127A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6575" name="Picture 6574" descr="http://www.esourcecanada.com/images/spacer.gif">
          <a:extLst>
            <a:ext uri="{FF2B5EF4-FFF2-40B4-BE49-F238E27FC236}">
              <a16:creationId xmlns:a16="http://schemas.microsoft.com/office/drawing/2014/main" id="{B60756D9-570C-4C9A-9B64-8CFBD31FB8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165</xdr:row>
      <xdr:rowOff>0</xdr:rowOff>
    </xdr:from>
    <xdr:ext cx="57150" cy="57150"/>
    <xdr:pic>
      <xdr:nvPicPr>
        <xdr:cNvPr id="6576" name="Picture 6575" descr="http://www.esourcecanada.com/images/spacer.gif">
          <a:extLst>
            <a:ext uri="{FF2B5EF4-FFF2-40B4-BE49-F238E27FC236}">
              <a16:creationId xmlns:a16="http://schemas.microsoft.com/office/drawing/2014/main" id="{8BC3FF7B-A0FB-4BB3-8C37-95E57DC158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77" name="Picture 6576" descr="http://www.esourcecanada.com/images/spacer.gif">
          <a:extLst>
            <a:ext uri="{FF2B5EF4-FFF2-40B4-BE49-F238E27FC236}">
              <a16:creationId xmlns:a16="http://schemas.microsoft.com/office/drawing/2014/main" id="{FE7A3EC3-278F-47CB-9764-753FF938B1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78" name="Picture 6577" descr="http://www.esourcecanada.com/images/spacer.gif">
          <a:extLst>
            <a:ext uri="{FF2B5EF4-FFF2-40B4-BE49-F238E27FC236}">
              <a16:creationId xmlns:a16="http://schemas.microsoft.com/office/drawing/2014/main" id="{2D4AD546-FED4-41D9-BCB9-E98E07EE02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79" name="Picture 6578" descr="http://www.esourcecanada.com/images/spacer.gif">
          <a:extLst>
            <a:ext uri="{FF2B5EF4-FFF2-40B4-BE49-F238E27FC236}">
              <a16:creationId xmlns:a16="http://schemas.microsoft.com/office/drawing/2014/main" id="{0F1AE111-AE06-4BE3-B8BD-50B4EED3F9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0" name="Picture 6579" descr="http://www.esourcecanada.com/images/spacer.gif">
          <a:extLst>
            <a:ext uri="{FF2B5EF4-FFF2-40B4-BE49-F238E27FC236}">
              <a16:creationId xmlns:a16="http://schemas.microsoft.com/office/drawing/2014/main" id="{C0F4C850-0097-46D0-B685-655A57FEF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1" name="Picture 6580" descr="http://www.esourcecanada.com/images/spacer.gif">
          <a:extLst>
            <a:ext uri="{FF2B5EF4-FFF2-40B4-BE49-F238E27FC236}">
              <a16:creationId xmlns:a16="http://schemas.microsoft.com/office/drawing/2014/main" id="{13517179-2D45-4261-B4A1-1E0913380E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2" name="Picture 6581" descr="http://www.esourcecanada.com/images/spacer.gif">
          <a:extLst>
            <a:ext uri="{FF2B5EF4-FFF2-40B4-BE49-F238E27FC236}">
              <a16:creationId xmlns:a16="http://schemas.microsoft.com/office/drawing/2014/main" id="{DB028A37-9718-49B5-9396-CF5ECAEFA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3" name="Picture 6582" descr="http://www.esourcecanada.com/images/spacer.gif">
          <a:extLst>
            <a:ext uri="{FF2B5EF4-FFF2-40B4-BE49-F238E27FC236}">
              <a16:creationId xmlns:a16="http://schemas.microsoft.com/office/drawing/2014/main" id="{D92AD8AF-99C4-4CA7-97B3-8C124746C9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4" name="Picture 6583" descr="http://www.esourcecanada.com/images/spacer.gif">
          <a:extLst>
            <a:ext uri="{FF2B5EF4-FFF2-40B4-BE49-F238E27FC236}">
              <a16:creationId xmlns:a16="http://schemas.microsoft.com/office/drawing/2014/main" id="{D41B296F-7EDC-459C-ABF8-0308C64C2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5" name="Picture 6584" descr="http://www.esourcecanada.com/images/spacer.gif">
          <a:extLst>
            <a:ext uri="{FF2B5EF4-FFF2-40B4-BE49-F238E27FC236}">
              <a16:creationId xmlns:a16="http://schemas.microsoft.com/office/drawing/2014/main" id="{40BD40D9-3FFF-4A7F-9B03-F77BC9A4C5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346</xdr:row>
      <xdr:rowOff>296333</xdr:rowOff>
    </xdr:from>
    <xdr:ext cx="57150" cy="57150"/>
    <xdr:pic>
      <xdr:nvPicPr>
        <xdr:cNvPr id="6586" name="Picture 6585" descr="http://www.esourcecanada.com/images/spacer.gif">
          <a:extLst>
            <a:ext uri="{FF2B5EF4-FFF2-40B4-BE49-F238E27FC236}">
              <a16:creationId xmlns:a16="http://schemas.microsoft.com/office/drawing/2014/main" id="{0BEEB4C7-6771-4BF6-8FC0-949DB86C43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7" name="Picture 6586" descr="http://www.esourcecanada.com/images/spacer.gif">
          <a:extLst>
            <a:ext uri="{FF2B5EF4-FFF2-40B4-BE49-F238E27FC236}">
              <a16:creationId xmlns:a16="http://schemas.microsoft.com/office/drawing/2014/main" id="{31DBD31B-856E-4536-9E63-2AEA45D17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8" name="Picture 6587" descr="http://www.esourcecanada.com/images/spacer.gif">
          <a:extLst>
            <a:ext uri="{FF2B5EF4-FFF2-40B4-BE49-F238E27FC236}">
              <a16:creationId xmlns:a16="http://schemas.microsoft.com/office/drawing/2014/main" id="{BFEA856B-073B-4DED-9BD1-9607270231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9" name="Picture 6588" descr="http://www.esourcecanada.com/images/spacer.gif">
          <a:extLst>
            <a:ext uri="{FF2B5EF4-FFF2-40B4-BE49-F238E27FC236}">
              <a16:creationId xmlns:a16="http://schemas.microsoft.com/office/drawing/2014/main" id="{C4FFDD03-2085-4C04-B7C2-A2D90D90E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0" name="Picture 6589" descr="http://www.esourcecanada.com/images/spacer.gif">
          <a:extLst>
            <a:ext uri="{FF2B5EF4-FFF2-40B4-BE49-F238E27FC236}">
              <a16:creationId xmlns:a16="http://schemas.microsoft.com/office/drawing/2014/main" id="{FDBFD519-C0D8-43BE-95EA-391106D5B0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1" name="Picture 6590" descr="http://www.esourcecanada.com/images/spacer.gif">
          <a:extLst>
            <a:ext uri="{FF2B5EF4-FFF2-40B4-BE49-F238E27FC236}">
              <a16:creationId xmlns:a16="http://schemas.microsoft.com/office/drawing/2014/main" id="{5682D273-AD72-4534-BB78-AA8416F89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2" name="Picture 6591" descr="http://www.esourcecanada.com/images/spacer.gif">
          <a:extLst>
            <a:ext uri="{FF2B5EF4-FFF2-40B4-BE49-F238E27FC236}">
              <a16:creationId xmlns:a16="http://schemas.microsoft.com/office/drawing/2014/main" id="{59C07D1D-20CA-43C2-ACA3-5BEB0B396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3" name="Picture 6592" descr="http://www.esourcecanada.com/images/spacer.gif">
          <a:extLst>
            <a:ext uri="{FF2B5EF4-FFF2-40B4-BE49-F238E27FC236}">
              <a16:creationId xmlns:a16="http://schemas.microsoft.com/office/drawing/2014/main" id="{43CE64D2-8D54-4686-95EB-AF15A5B01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4" name="Picture 6593" descr="http://www.esourcecanada.com/images/spacer.gif">
          <a:extLst>
            <a:ext uri="{FF2B5EF4-FFF2-40B4-BE49-F238E27FC236}">
              <a16:creationId xmlns:a16="http://schemas.microsoft.com/office/drawing/2014/main" id="{57E888CF-B0B8-4FE4-B3AC-2FF0A6D565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5" name="Picture 6594" descr="http://www.esourcecanada.com/images/spacer.gif">
          <a:extLst>
            <a:ext uri="{FF2B5EF4-FFF2-40B4-BE49-F238E27FC236}">
              <a16:creationId xmlns:a16="http://schemas.microsoft.com/office/drawing/2014/main" id="{A465C514-A114-4F0A-9C35-4B62B83262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6" name="Picture 6595" descr="http://www.esourcecanada.com/images/spacer.gif">
          <a:extLst>
            <a:ext uri="{FF2B5EF4-FFF2-40B4-BE49-F238E27FC236}">
              <a16:creationId xmlns:a16="http://schemas.microsoft.com/office/drawing/2014/main" id="{CABEDC6D-A5CA-41F3-A7D9-122828DFDA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7" name="Picture 6596" descr="http://www.esourcecanada.com/images/spacer.gif">
          <a:extLst>
            <a:ext uri="{FF2B5EF4-FFF2-40B4-BE49-F238E27FC236}">
              <a16:creationId xmlns:a16="http://schemas.microsoft.com/office/drawing/2014/main" id="{D3C4591B-1EDB-477B-8423-FE04921AA3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8" name="Picture 6597" descr="http://www.esourcecanada.com/images/spacer.gif">
          <a:extLst>
            <a:ext uri="{FF2B5EF4-FFF2-40B4-BE49-F238E27FC236}">
              <a16:creationId xmlns:a16="http://schemas.microsoft.com/office/drawing/2014/main" id="{4C913FA9-8005-47C3-BEAC-22C98B982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9" name="Picture 6598" descr="http://www.esourcecanada.com/images/spacer.gif">
          <a:extLst>
            <a:ext uri="{FF2B5EF4-FFF2-40B4-BE49-F238E27FC236}">
              <a16:creationId xmlns:a16="http://schemas.microsoft.com/office/drawing/2014/main" id="{EE83070B-345A-4880-B559-B7A43FEF6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0" name="Picture 6599" descr="http://www.esourcecanada.com/images/spacer.gif">
          <a:extLst>
            <a:ext uri="{FF2B5EF4-FFF2-40B4-BE49-F238E27FC236}">
              <a16:creationId xmlns:a16="http://schemas.microsoft.com/office/drawing/2014/main" id="{F2912A88-FC33-4714-B2F5-5CA2E77AF8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1" name="Picture 6600" descr="http://www.esourcecanada.com/images/spacer.gif">
          <a:extLst>
            <a:ext uri="{FF2B5EF4-FFF2-40B4-BE49-F238E27FC236}">
              <a16:creationId xmlns:a16="http://schemas.microsoft.com/office/drawing/2014/main" id="{B484B8D0-51FD-454D-B431-DE7D00834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2" name="Picture 6601" descr="http://www.esourcecanada.com/images/spacer.gif">
          <a:extLst>
            <a:ext uri="{FF2B5EF4-FFF2-40B4-BE49-F238E27FC236}">
              <a16:creationId xmlns:a16="http://schemas.microsoft.com/office/drawing/2014/main" id="{E03E819F-8FC3-4F3A-A899-E35B73AF3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3" name="Picture 6602" descr="http://www.esourcecanada.com/images/spacer.gif">
          <a:extLst>
            <a:ext uri="{FF2B5EF4-FFF2-40B4-BE49-F238E27FC236}">
              <a16:creationId xmlns:a16="http://schemas.microsoft.com/office/drawing/2014/main" id="{05A04282-3526-420C-8A66-3B67F89B47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4" name="Picture 6603" descr="http://www.esourcecanada.com/images/spacer.gif">
          <a:extLst>
            <a:ext uri="{FF2B5EF4-FFF2-40B4-BE49-F238E27FC236}">
              <a16:creationId xmlns:a16="http://schemas.microsoft.com/office/drawing/2014/main" id="{10EE93B9-4D2F-4F40-9CD0-1EDA801C3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5" name="Picture 6604" descr="http://www.esourcecanada.com/images/spacer.gif">
          <a:extLst>
            <a:ext uri="{FF2B5EF4-FFF2-40B4-BE49-F238E27FC236}">
              <a16:creationId xmlns:a16="http://schemas.microsoft.com/office/drawing/2014/main" id="{675C36DA-EB45-428E-A70F-B4C499D67B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6" name="Picture 6605" descr="http://www.esourcecanada.com/images/spacer.gif">
          <a:extLst>
            <a:ext uri="{FF2B5EF4-FFF2-40B4-BE49-F238E27FC236}">
              <a16:creationId xmlns:a16="http://schemas.microsoft.com/office/drawing/2014/main" id="{3F8517BB-B84F-4F92-93B0-EC296A16C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7" name="Picture 6606" descr="http://www.esourcecanada.com/images/spacer.gif">
          <a:extLst>
            <a:ext uri="{FF2B5EF4-FFF2-40B4-BE49-F238E27FC236}">
              <a16:creationId xmlns:a16="http://schemas.microsoft.com/office/drawing/2014/main" id="{BBA0D605-7D19-45E3-A12C-048C866481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8" name="Picture 6607" descr="http://www.esourcecanada.com/images/spacer.gif">
          <a:extLst>
            <a:ext uri="{FF2B5EF4-FFF2-40B4-BE49-F238E27FC236}">
              <a16:creationId xmlns:a16="http://schemas.microsoft.com/office/drawing/2014/main" id="{BFEDEA29-A7CF-4DB7-B604-28D8AEE5B3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9" name="Picture 6608" descr="http://www.esourcecanada.com/images/spacer.gif">
          <a:extLst>
            <a:ext uri="{FF2B5EF4-FFF2-40B4-BE49-F238E27FC236}">
              <a16:creationId xmlns:a16="http://schemas.microsoft.com/office/drawing/2014/main" id="{1028B125-B5DE-4762-8AC2-0749BF0F7A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0" name="Picture 6609" descr="http://www.esourcecanada.com/images/spacer.gif">
          <a:extLst>
            <a:ext uri="{FF2B5EF4-FFF2-40B4-BE49-F238E27FC236}">
              <a16:creationId xmlns:a16="http://schemas.microsoft.com/office/drawing/2014/main" id="{CC062F2A-CE66-4B51-B414-8D2C8A47D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1" name="Picture 6610" descr="http://www.esourcecanada.com/images/spacer.gif">
          <a:extLst>
            <a:ext uri="{FF2B5EF4-FFF2-40B4-BE49-F238E27FC236}">
              <a16:creationId xmlns:a16="http://schemas.microsoft.com/office/drawing/2014/main" id="{B21C8EA9-880A-4B86-9CF6-985B086FC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2" name="Picture 6611" descr="http://www.esourcecanada.com/images/spacer.gif">
          <a:extLst>
            <a:ext uri="{FF2B5EF4-FFF2-40B4-BE49-F238E27FC236}">
              <a16:creationId xmlns:a16="http://schemas.microsoft.com/office/drawing/2014/main" id="{F7FCF738-12E9-4F38-BE69-59B1092B38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3" name="Picture 6612" descr="http://www.esourcecanada.com/images/spacer.gif">
          <a:extLst>
            <a:ext uri="{FF2B5EF4-FFF2-40B4-BE49-F238E27FC236}">
              <a16:creationId xmlns:a16="http://schemas.microsoft.com/office/drawing/2014/main" id="{4B6559C7-698E-46F1-9E66-AFC7AC746D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4" name="Picture 6613" descr="http://www.esourcecanada.com/images/spacer.gif">
          <a:extLst>
            <a:ext uri="{FF2B5EF4-FFF2-40B4-BE49-F238E27FC236}">
              <a16:creationId xmlns:a16="http://schemas.microsoft.com/office/drawing/2014/main" id="{8D211C5D-F1FF-424C-8A32-D255D4DC0D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5" name="Picture 6614" descr="http://www.esourcecanada.com/images/spacer.gif">
          <a:extLst>
            <a:ext uri="{FF2B5EF4-FFF2-40B4-BE49-F238E27FC236}">
              <a16:creationId xmlns:a16="http://schemas.microsoft.com/office/drawing/2014/main" id="{79025E7C-A05E-48B8-B44F-72D83E42F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6" name="Picture 6615" descr="http://www.esourcecanada.com/images/spacer.gif">
          <a:extLst>
            <a:ext uri="{FF2B5EF4-FFF2-40B4-BE49-F238E27FC236}">
              <a16:creationId xmlns:a16="http://schemas.microsoft.com/office/drawing/2014/main" id="{D0BEC6F0-2FC2-47A8-9758-97B07B8CB9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7" name="Picture 6616" descr="http://www.esourcecanada.com/images/spacer.gif">
          <a:extLst>
            <a:ext uri="{FF2B5EF4-FFF2-40B4-BE49-F238E27FC236}">
              <a16:creationId xmlns:a16="http://schemas.microsoft.com/office/drawing/2014/main" id="{DFDE2FF2-3486-4131-BCF3-4EBC20873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8" name="Picture 6617" descr="http://www.esourcecanada.com/images/spacer.gif">
          <a:extLst>
            <a:ext uri="{FF2B5EF4-FFF2-40B4-BE49-F238E27FC236}">
              <a16:creationId xmlns:a16="http://schemas.microsoft.com/office/drawing/2014/main" id="{B26800DC-2E30-423B-B9CF-57524E0A5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9" name="Picture 6618" descr="http://www.esourcecanada.com/images/spacer.gif">
          <a:extLst>
            <a:ext uri="{FF2B5EF4-FFF2-40B4-BE49-F238E27FC236}">
              <a16:creationId xmlns:a16="http://schemas.microsoft.com/office/drawing/2014/main" id="{63B3DB44-FF31-43B2-A3CB-32B75B0E84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6620" name="Picture 6619" descr="http://www.esourcecanada.com/images/spacer.gif">
          <a:extLst>
            <a:ext uri="{FF2B5EF4-FFF2-40B4-BE49-F238E27FC236}">
              <a16:creationId xmlns:a16="http://schemas.microsoft.com/office/drawing/2014/main" id="{62F99710-452B-4760-A9D3-1AC4ADED8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6621" name="Picture 6620" descr="http://www.esourcecanada.com/images/spacer.gif">
          <a:extLst>
            <a:ext uri="{FF2B5EF4-FFF2-40B4-BE49-F238E27FC236}">
              <a16:creationId xmlns:a16="http://schemas.microsoft.com/office/drawing/2014/main" id="{705AD01B-6733-4244-9A3D-3B798876C1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6622" name="Picture 6621" descr="http://www.esourcecanada.com/images/spacer.gif">
          <a:extLst>
            <a:ext uri="{FF2B5EF4-FFF2-40B4-BE49-F238E27FC236}">
              <a16:creationId xmlns:a16="http://schemas.microsoft.com/office/drawing/2014/main" id="{580CCA42-7BE5-430B-9370-46EF45776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6623" name="Picture 6622" descr="http://www.esourcecanada.com/images/spacer.gif">
          <a:extLst>
            <a:ext uri="{FF2B5EF4-FFF2-40B4-BE49-F238E27FC236}">
              <a16:creationId xmlns:a16="http://schemas.microsoft.com/office/drawing/2014/main" id="{CDBB5E39-7907-45BD-A32E-68E41F5BD1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6624" name="Picture 6623" descr="http://www.esourcecanada.com/images/spacer.gif">
          <a:extLst>
            <a:ext uri="{FF2B5EF4-FFF2-40B4-BE49-F238E27FC236}">
              <a16:creationId xmlns:a16="http://schemas.microsoft.com/office/drawing/2014/main" id="{70CAA64A-DACE-431A-8A1B-21381513A5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6625" name="Picture 6624" descr="http://www.esourcecanada.com/images/spacer.gif">
          <a:extLst>
            <a:ext uri="{FF2B5EF4-FFF2-40B4-BE49-F238E27FC236}">
              <a16:creationId xmlns:a16="http://schemas.microsoft.com/office/drawing/2014/main" id="{7FC43105-F964-4946-84FF-CB927FDD7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6626" name="Picture 6625" descr="http://www.esourcecanada.com/images/spacer.gif">
          <a:extLst>
            <a:ext uri="{FF2B5EF4-FFF2-40B4-BE49-F238E27FC236}">
              <a16:creationId xmlns:a16="http://schemas.microsoft.com/office/drawing/2014/main" id="{D3BE30A7-01BD-465E-9D17-F239BD769A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6627" name="Picture 6626" descr="http://www.esourcecanada.com/images/spacer.gif">
          <a:extLst>
            <a:ext uri="{FF2B5EF4-FFF2-40B4-BE49-F238E27FC236}">
              <a16:creationId xmlns:a16="http://schemas.microsoft.com/office/drawing/2014/main" id="{70BFEB72-6B06-4E6C-83CE-1D37E98DB8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6628" name="Picture 6627" descr="http://www.esourcecanada.com/images/spacer.gif">
          <a:extLst>
            <a:ext uri="{FF2B5EF4-FFF2-40B4-BE49-F238E27FC236}">
              <a16:creationId xmlns:a16="http://schemas.microsoft.com/office/drawing/2014/main" id="{0D2EC7DB-0EE7-4F2F-910C-FEEA5B682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6629" name="Picture 6628" descr="http://www.esourcecanada.com/images/spacer.gif">
          <a:extLst>
            <a:ext uri="{FF2B5EF4-FFF2-40B4-BE49-F238E27FC236}">
              <a16:creationId xmlns:a16="http://schemas.microsoft.com/office/drawing/2014/main" id="{73440422-1E98-4905-96D8-E369E2817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630" name="Picture 6629" descr="http://www.esourcecanada.com/images/spacer.gif">
          <a:extLst>
            <a:ext uri="{FF2B5EF4-FFF2-40B4-BE49-F238E27FC236}">
              <a16:creationId xmlns:a16="http://schemas.microsoft.com/office/drawing/2014/main" id="{2B967915-B403-401B-AEA3-96E76A2193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1" name="Picture 6630" descr="http://www.esourcecanada.com/images/spacer.gif">
          <a:extLst>
            <a:ext uri="{FF2B5EF4-FFF2-40B4-BE49-F238E27FC236}">
              <a16:creationId xmlns:a16="http://schemas.microsoft.com/office/drawing/2014/main" id="{2DECFA88-C8A3-4582-926F-FF79545763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632" name="Picture 6631" descr="http://www.esourcecanada.com/images/spacer.gif">
          <a:extLst>
            <a:ext uri="{FF2B5EF4-FFF2-40B4-BE49-F238E27FC236}">
              <a16:creationId xmlns:a16="http://schemas.microsoft.com/office/drawing/2014/main" id="{EEFECBBB-E4B0-4289-9DD1-019D9B3A4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3" name="Picture 6632" descr="http://www.esourcecanada.com/images/spacer.gif">
          <a:extLst>
            <a:ext uri="{FF2B5EF4-FFF2-40B4-BE49-F238E27FC236}">
              <a16:creationId xmlns:a16="http://schemas.microsoft.com/office/drawing/2014/main" id="{4446125D-DEDF-47B9-B181-C1E6069C5E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4" name="Picture 6633" descr="http://www.esourcecanada.com/images/spacer.gif">
          <a:extLst>
            <a:ext uri="{FF2B5EF4-FFF2-40B4-BE49-F238E27FC236}">
              <a16:creationId xmlns:a16="http://schemas.microsoft.com/office/drawing/2014/main" id="{F764E728-FD79-4770-A3FA-F6D120AAA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5" name="Picture 6634" descr="http://www.esourcecanada.com/images/spacer.gif">
          <a:extLst>
            <a:ext uri="{FF2B5EF4-FFF2-40B4-BE49-F238E27FC236}">
              <a16:creationId xmlns:a16="http://schemas.microsoft.com/office/drawing/2014/main" id="{91BE56A0-34AE-4C23-BDBE-171E37D748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6" name="Picture 6635" descr="http://www.esourcecanada.com/images/spacer.gif">
          <a:extLst>
            <a:ext uri="{FF2B5EF4-FFF2-40B4-BE49-F238E27FC236}">
              <a16:creationId xmlns:a16="http://schemas.microsoft.com/office/drawing/2014/main" id="{FB78A1BF-F7CA-4E14-B03E-9C0FE4DD37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7" name="Picture 6636" descr="http://www.esourcecanada.com/images/spacer.gif">
          <a:extLst>
            <a:ext uri="{FF2B5EF4-FFF2-40B4-BE49-F238E27FC236}">
              <a16:creationId xmlns:a16="http://schemas.microsoft.com/office/drawing/2014/main" id="{1C42B340-9AF4-4A49-8EBF-75ECEE5FEB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8" name="Picture 6637" descr="http://www.esourcecanada.com/images/spacer.gif">
          <a:extLst>
            <a:ext uri="{FF2B5EF4-FFF2-40B4-BE49-F238E27FC236}">
              <a16:creationId xmlns:a16="http://schemas.microsoft.com/office/drawing/2014/main" id="{A3E0E7D8-AD31-4669-80D3-A3000E0F7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9" name="Picture 6638" descr="http://www.esourcecanada.com/images/spacer.gif">
          <a:extLst>
            <a:ext uri="{FF2B5EF4-FFF2-40B4-BE49-F238E27FC236}">
              <a16:creationId xmlns:a16="http://schemas.microsoft.com/office/drawing/2014/main" id="{5B40444D-2871-426E-A04D-1F04E44E0D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0" name="Picture 6639" descr="http://www.esourcecanada.com/images/spacer.gif">
          <a:extLst>
            <a:ext uri="{FF2B5EF4-FFF2-40B4-BE49-F238E27FC236}">
              <a16:creationId xmlns:a16="http://schemas.microsoft.com/office/drawing/2014/main" id="{8577B43A-4455-4E9F-8F14-79D3C5078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1" name="Picture 6640" descr="http://www.esourcecanada.com/images/spacer.gif">
          <a:extLst>
            <a:ext uri="{FF2B5EF4-FFF2-40B4-BE49-F238E27FC236}">
              <a16:creationId xmlns:a16="http://schemas.microsoft.com/office/drawing/2014/main" id="{27D38355-2093-4592-92AA-A63B77941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2" name="Picture 6641" descr="http://www.esourcecanada.com/images/spacer.gif">
          <a:extLst>
            <a:ext uri="{FF2B5EF4-FFF2-40B4-BE49-F238E27FC236}">
              <a16:creationId xmlns:a16="http://schemas.microsoft.com/office/drawing/2014/main" id="{6CD3EF33-AAC1-4720-A807-BDCE9C59D6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3" name="Picture 6642" descr="http://www.esourcecanada.com/images/spacer.gif">
          <a:extLst>
            <a:ext uri="{FF2B5EF4-FFF2-40B4-BE49-F238E27FC236}">
              <a16:creationId xmlns:a16="http://schemas.microsoft.com/office/drawing/2014/main" id="{5D351082-2C64-4B8B-8F21-E0BAD47F6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4" name="Picture 6643" descr="http://www.esourcecanada.com/images/spacer.gif">
          <a:extLst>
            <a:ext uri="{FF2B5EF4-FFF2-40B4-BE49-F238E27FC236}">
              <a16:creationId xmlns:a16="http://schemas.microsoft.com/office/drawing/2014/main" id="{79BA710E-2D09-4E92-A523-2288DAEAB4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5" name="Picture 6644" descr="http://www.esourcecanada.com/images/spacer.gif">
          <a:extLst>
            <a:ext uri="{FF2B5EF4-FFF2-40B4-BE49-F238E27FC236}">
              <a16:creationId xmlns:a16="http://schemas.microsoft.com/office/drawing/2014/main" id="{728281B8-BEC3-4520-A92E-07DF996F4C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6" name="Picture 6645" descr="http://www.esourcecanada.com/images/spacer.gif">
          <a:extLst>
            <a:ext uri="{FF2B5EF4-FFF2-40B4-BE49-F238E27FC236}">
              <a16:creationId xmlns:a16="http://schemas.microsoft.com/office/drawing/2014/main" id="{57AED95C-DF01-48F7-A888-B8D354A9A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7" name="Picture 6646" descr="http://www.esourcecanada.com/images/spacer.gif">
          <a:extLst>
            <a:ext uri="{FF2B5EF4-FFF2-40B4-BE49-F238E27FC236}">
              <a16:creationId xmlns:a16="http://schemas.microsoft.com/office/drawing/2014/main" id="{DB4AA0CB-72AD-44B8-8DCF-C21FFDEA36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8" name="Picture 6647" descr="http://www.esourcecanada.com/images/spacer.gif">
          <a:extLst>
            <a:ext uri="{FF2B5EF4-FFF2-40B4-BE49-F238E27FC236}">
              <a16:creationId xmlns:a16="http://schemas.microsoft.com/office/drawing/2014/main" id="{37FC5A3A-0A91-4080-885E-A47A746E6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9" name="Picture 6648" descr="http://www.esourcecanada.com/images/spacer.gif">
          <a:extLst>
            <a:ext uri="{FF2B5EF4-FFF2-40B4-BE49-F238E27FC236}">
              <a16:creationId xmlns:a16="http://schemas.microsoft.com/office/drawing/2014/main" id="{796E6334-D9CB-4F2C-9618-BF66E88491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0" name="Picture 6649" descr="http://www.esourcecanada.com/images/spacer.gif">
          <a:extLst>
            <a:ext uri="{FF2B5EF4-FFF2-40B4-BE49-F238E27FC236}">
              <a16:creationId xmlns:a16="http://schemas.microsoft.com/office/drawing/2014/main" id="{09938E26-F175-4F91-870C-429584EAB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1" name="Picture 6650" descr="http://www.esourcecanada.com/images/spacer.gif">
          <a:extLst>
            <a:ext uri="{FF2B5EF4-FFF2-40B4-BE49-F238E27FC236}">
              <a16:creationId xmlns:a16="http://schemas.microsoft.com/office/drawing/2014/main" id="{066DAAFF-53CF-480D-BC4D-7FA0B02D3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2" name="Picture 6651" descr="http://www.esourcecanada.com/images/spacer.gif">
          <a:extLst>
            <a:ext uri="{FF2B5EF4-FFF2-40B4-BE49-F238E27FC236}">
              <a16:creationId xmlns:a16="http://schemas.microsoft.com/office/drawing/2014/main" id="{E7F1C3B3-650D-4A7F-8BF8-F8A71BC501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3" name="Picture 6652" descr="http://www.esourcecanada.com/images/spacer.gif">
          <a:extLst>
            <a:ext uri="{FF2B5EF4-FFF2-40B4-BE49-F238E27FC236}">
              <a16:creationId xmlns:a16="http://schemas.microsoft.com/office/drawing/2014/main" id="{58F928FB-1268-49B7-B0A0-94C484566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4" name="Picture 6653" descr="http://www.esourcecanada.com/images/spacer.gif">
          <a:extLst>
            <a:ext uri="{FF2B5EF4-FFF2-40B4-BE49-F238E27FC236}">
              <a16:creationId xmlns:a16="http://schemas.microsoft.com/office/drawing/2014/main" id="{4016415D-85B8-463F-93D7-0F3A188229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5" name="Picture 6654" descr="http://www.esourcecanada.com/images/spacer.gif">
          <a:extLst>
            <a:ext uri="{FF2B5EF4-FFF2-40B4-BE49-F238E27FC236}">
              <a16:creationId xmlns:a16="http://schemas.microsoft.com/office/drawing/2014/main" id="{E00C1D97-E410-4A2E-A9FE-D4A394FBB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6" name="Picture 6655" descr="http://www.esourcecanada.com/images/spacer.gif">
          <a:extLst>
            <a:ext uri="{FF2B5EF4-FFF2-40B4-BE49-F238E27FC236}">
              <a16:creationId xmlns:a16="http://schemas.microsoft.com/office/drawing/2014/main" id="{D5B5F184-860E-41E0-9EF5-39434763A0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7" name="Picture 6656" descr="http://www.esourcecanada.com/images/spacer.gif">
          <a:extLst>
            <a:ext uri="{FF2B5EF4-FFF2-40B4-BE49-F238E27FC236}">
              <a16:creationId xmlns:a16="http://schemas.microsoft.com/office/drawing/2014/main" id="{83F31895-8F5A-4762-B2F3-579F8D379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8" name="Picture 6657" descr="http://www.esourcecanada.com/images/spacer.gif">
          <a:extLst>
            <a:ext uri="{FF2B5EF4-FFF2-40B4-BE49-F238E27FC236}">
              <a16:creationId xmlns:a16="http://schemas.microsoft.com/office/drawing/2014/main" id="{0E5652AA-0402-48E9-B3B6-C995B7F943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9" name="Picture 6658" descr="http://www.esourcecanada.com/images/spacer.gif">
          <a:extLst>
            <a:ext uri="{FF2B5EF4-FFF2-40B4-BE49-F238E27FC236}">
              <a16:creationId xmlns:a16="http://schemas.microsoft.com/office/drawing/2014/main" id="{98DBF18B-7C0A-4D03-95FA-429B75E011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0" name="Picture 6659" descr="http://www.esourcecanada.com/images/spacer.gif">
          <a:extLst>
            <a:ext uri="{FF2B5EF4-FFF2-40B4-BE49-F238E27FC236}">
              <a16:creationId xmlns:a16="http://schemas.microsoft.com/office/drawing/2014/main" id="{A3A48586-81DF-4097-84CB-8D2B818DED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1" name="Picture 6660" descr="http://www.esourcecanada.com/images/spacer.gif">
          <a:extLst>
            <a:ext uri="{FF2B5EF4-FFF2-40B4-BE49-F238E27FC236}">
              <a16:creationId xmlns:a16="http://schemas.microsoft.com/office/drawing/2014/main" id="{4B8DD770-045D-42AC-BED5-EA9028E70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2" name="Picture 6661" descr="http://www.esourcecanada.com/images/spacer.gif">
          <a:extLst>
            <a:ext uri="{FF2B5EF4-FFF2-40B4-BE49-F238E27FC236}">
              <a16:creationId xmlns:a16="http://schemas.microsoft.com/office/drawing/2014/main" id="{50E3EC35-24CA-4407-A7CA-91C15F37F5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3" name="Picture 6662" descr="http://www.esourcecanada.com/images/spacer.gif">
          <a:extLst>
            <a:ext uri="{FF2B5EF4-FFF2-40B4-BE49-F238E27FC236}">
              <a16:creationId xmlns:a16="http://schemas.microsoft.com/office/drawing/2014/main" id="{378BC0F1-00AE-47E7-831A-6CD585F21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4" name="Picture 6663" descr="http://www.esourcecanada.com/images/spacer.gif">
          <a:extLst>
            <a:ext uri="{FF2B5EF4-FFF2-40B4-BE49-F238E27FC236}">
              <a16:creationId xmlns:a16="http://schemas.microsoft.com/office/drawing/2014/main" id="{945FEF84-1716-4B5F-9E06-A22D63A544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5" name="Picture 6664" descr="http://www.esourcecanada.com/images/spacer.gif">
          <a:extLst>
            <a:ext uri="{FF2B5EF4-FFF2-40B4-BE49-F238E27FC236}">
              <a16:creationId xmlns:a16="http://schemas.microsoft.com/office/drawing/2014/main" id="{679B71A6-E3E8-4441-A8A3-26E11A07D8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6" name="Picture 6665" descr="http://www.esourcecanada.com/images/spacer.gif">
          <a:extLst>
            <a:ext uri="{FF2B5EF4-FFF2-40B4-BE49-F238E27FC236}">
              <a16:creationId xmlns:a16="http://schemas.microsoft.com/office/drawing/2014/main" id="{B93B849D-049C-4D19-BC68-21E8C76FDA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7" name="Picture 6666" descr="http://www.esourcecanada.com/images/spacer.gif">
          <a:extLst>
            <a:ext uri="{FF2B5EF4-FFF2-40B4-BE49-F238E27FC236}">
              <a16:creationId xmlns:a16="http://schemas.microsoft.com/office/drawing/2014/main" id="{6AE60971-0F53-4397-AFF9-312EAD703E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8" name="Picture 6667" descr="http://www.esourcecanada.com/images/spacer.gif">
          <a:extLst>
            <a:ext uri="{FF2B5EF4-FFF2-40B4-BE49-F238E27FC236}">
              <a16:creationId xmlns:a16="http://schemas.microsoft.com/office/drawing/2014/main" id="{54C82287-978A-4DF2-9762-306995CC1E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9" name="Picture 6668" descr="http://www.esourcecanada.com/images/spacer.gif">
          <a:extLst>
            <a:ext uri="{FF2B5EF4-FFF2-40B4-BE49-F238E27FC236}">
              <a16:creationId xmlns:a16="http://schemas.microsoft.com/office/drawing/2014/main" id="{FD33D9A1-72AB-4B63-8950-C48B76F210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70" name="Picture 6669" descr="http://www.esourcecanada.com/images/spacer.gif">
          <a:extLst>
            <a:ext uri="{FF2B5EF4-FFF2-40B4-BE49-F238E27FC236}">
              <a16:creationId xmlns:a16="http://schemas.microsoft.com/office/drawing/2014/main" id="{DF765F87-38FA-4ECC-A815-4FDAEDE0F9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71" name="Picture 6670" descr="http://www.esourcecanada.com/images/spacer.gif">
          <a:extLst>
            <a:ext uri="{FF2B5EF4-FFF2-40B4-BE49-F238E27FC236}">
              <a16:creationId xmlns:a16="http://schemas.microsoft.com/office/drawing/2014/main" id="{50222D61-7713-4758-AE12-EEA7B12010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72" name="Picture 6671" descr="http://www.esourcecanada.com/images/spacer.gif">
          <a:extLst>
            <a:ext uri="{FF2B5EF4-FFF2-40B4-BE49-F238E27FC236}">
              <a16:creationId xmlns:a16="http://schemas.microsoft.com/office/drawing/2014/main" id="{4A80E7EA-7F46-4D7C-9E05-18FF1E81B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73" name="Picture 6672" descr="http://www.esourcecanada.com/images/spacer.gif">
          <a:extLst>
            <a:ext uri="{FF2B5EF4-FFF2-40B4-BE49-F238E27FC236}">
              <a16:creationId xmlns:a16="http://schemas.microsoft.com/office/drawing/2014/main" id="{DF7C1605-9023-484E-AB1B-33BB93591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674" name="Picture 6673" descr="http://www.esourcecanada.com/images/spacer.gif">
          <a:extLst>
            <a:ext uri="{FF2B5EF4-FFF2-40B4-BE49-F238E27FC236}">
              <a16:creationId xmlns:a16="http://schemas.microsoft.com/office/drawing/2014/main" id="{865254FA-60A4-4CF9-A00C-96A49A30A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675" name="Picture 6674" descr="http://www.esourcecanada.com/images/spacer.gif">
          <a:extLst>
            <a:ext uri="{FF2B5EF4-FFF2-40B4-BE49-F238E27FC236}">
              <a16:creationId xmlns:a16="http://schemas.microsoft.com/office/drawing/2014/main" id="{8E831F72-C1D3-47DD-836C-F997CA7A0D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6676" name="Picture 6675" descr="http://www.esourcecanada.com/images/spacer.gif">
          <a:extLst>
            <a:ext uri="{FF2B5EF4-FFF2-40B4-BE49-F238E27FC236}">
              <a16:creationId xmlns:a16="http://schemas.microsoft.com/office/drawing/2014/main" id="{30AFDA7E-A952-4D72-87A2-6C94AF9CD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677" name="Picture 6676" descr="http://www.esourcecanada.com/images/spacer.gif">
          <a:extLst>
            <a:ext uri="{FF2B5EF4-FFF2-40B4-BE49-F238E27FC236}">
              <a16:creationId xmlns:a16="http://schemas.microsoft.com/office/drawing/2014/main" id="{70F85461-CA20-4CEB-A295-D27167E8AB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6678" name="Picture 6677" descr="http://www.esourcecanada.com/images/spacer.gif">
          <a:extLst>
            <a:ext uri="{FF2B5EF4-FFF2-40B4-BE49-F238E27FC236}">
              <a16:creationId xmlns:a16="http://schemas.microsoft.com/office/drawing/2014/main" id="{92A6EEB0-AE85-4503-9BFA-5FD024BA1C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679" name="Picture 6678" descr="http://www.esourcecanada.com/images/spacer.gif">
          <a:extLst>
            <a:ext uri="{FF2B5EF4-FFF2-40B4-BE49-F238E27FC236}">
              <a16:creationId xmlns:a16="http://schemas.microsoft.com/office/drawing/2014/main" id="{D31C5BB6-A0B7-4ABD-B072-76C4667FF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680" name="Picture 6679" descr="http://www.esourcecanada.com/images/spacer.gif">
          <a:extLst>
            <a:ext uri="{FF2B5EF4-FFF2-40B4-BE49-F238E27FC236}">
              <a16:creationId xmlns:a16="http://schemas.microsoft.com/office/drawing/2014/main" id="{E17DFBDA-79D6-40E2-822E-FA4C47A407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6681" name="Picture 6680" descr="http://www.esourcecanada.com/images/spacer.gif">
          <a:extLst>
            <a:ext uri="{FF2B5EF4-FFF2-40B4-BE49-F238E27FC236}">
              <a16:creationId xmlns:a16="http://schemas.microsoft.com/office/drawing/2014/main" id="{A4E486B9-0E89-473D-8824-743159608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682" name="Picture 6681" descr="http://www.esourcecanada.com/images/spacer.gif">
          <a:extLst>
            <a:ext uri="{FF2B5EF4-FFF2-40B4-BE49-F238E27FC236}">
              <a16:creationId xmlns:a16="http://schemas.microsoft.com/office/drawing/2014/main" id="{DCA11438-CEDF-4618-9426-4CA34F06DF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6683" name="Picture 6682" descr="http://www.esourcecanada.com/images/spacer.gif">
          <a:extLst>
            <a:ext uri="{FF2B5EF4-FFF2-40B4-BE49-F238E27FC236}">
              <a16:creationId xmlns:a16="http://schemas.microsoft.com/office/drawing/2014/main" id="{1BE69A07-1C3A-48FF-919E-E07756640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684" name="Picture 6683" descr="http://www.esourcecanada.com/images/spacer.gif">
          <a:extLst>
            <a:ext uri="{FF2B5EF4-FFF2-40B4-BE49-F238E27FC236}">
              <a16:creationId xmlns:a16="http://schemas.microsoft.com/office/drawing/2014/main" id="{4C27FD99-B970-475C-B5F0-3A0EE33CB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85" name="Picture 6684" descr="http://www.esourcecanada.com/images/spacer.gif">
          <a:extLst>
            <a:ext uri="{FF2B5EF4-FFF2-40B4-BE49-F238E27FC236}">
              <a16:creationId xmlns:a16="http://schemas.microsoft.com/office/drawing/2014/main" id="{77BFC41D-994C-40A9-8ECA-EA369F3B09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686" name="Picture 6685" descr="http://www.esourcecanada.com/images/spacer.gif">
          <a:extLst>
            <a:ext uri="{FF2B5EF4-FFF2-40B4-BE49-F238E27FC236}">
              <a16:creationId xmlns:a16="http://schemas.microsoft.com/office/drawing/2014/main" id="{C47A23CD-0F1F-49E4-B642-ACF968E419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87" name="Picture 6686" descr="http://www.esourcecanada.com/images/spacer.gif">
          <a:extLst>
            <a:ext uri="{FF2B5EF4-FFF2-40B4-BE49-F238E27FC236}">
              <a16:creationId xmlns:a16="http://schemas.microsoft.com/office/drawing/2014/main" id="{ACE697AE-26C9-45A6-9870-2F70A663F4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88" name="Picture 6687" descr="http://www.esourcecanada.com/images/spacer.gif">
          <a:extLst>
            <a:ext uri="{FF2B5EF4-FFF2-40B4-BE49-F238E27FC236}">
              <a16:creationId xmlns:a16="http://schemas.microsoft.com/office/drawing/2014/main" id="{67349BE5-ECAC-4DC6-979F-FFB0C450C5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89" name="Picture 6688" descr="http://www.esourcecanada.com/images/spacer.gif">
          <a:extLst>
            <a:ext uri="{FF2B5EF4-FFF2-40B4-BE49-F238E27FC236}">
              <a16:creationId xmlns:a16="http://schemas.microsoft.com/office/drawing/2014/main" id="{5655C49B-4C7F-47D9-99D1-6F04FDD607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0" name="Picture 6689" descr="http://www.esourcecanada.com/images/spacer.gif">
          <a:extLst>
            <a:ext uri="{FF2B5EF4-FFF2-40B4-BE49-F238E27FC236}">
              <a16:creationId xmlns:a16="http://schemas.microsoft.com/office/drawing/2014/main" id="{D9429951-D44B-484E-A368-FC6F9740A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1" name="Picture 6690" descr="http://www.esourcecanada.com/images/spacer.gif">
          <a:extLst>
            <a:ext uri="{FF2B5EF4-FFF2-40B4-BE49-F238E27FC236}">
              <a16:creationId xmlns:a16="http://schemas.microsoft.com/office/drawing/2014/main" id="{1F7AE525-B3B7-474F-9349-5FC7F25C15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2" name="Picture 6691" descr="http://www.esourcecanada.com/images/spacer.gif">
          <a:extLst>
            <a:ext uri="{FF2B5EF4-FFF2-40B4-BE49-F238E27FC236}">
              <a16:creationId xmlns:a16="http://schemas.microsoft.com/office/drawing/2014/main" id="{49E5B868-343B-4987-B7F1-21C5F6215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3" name="Picture 6692" descr="http://www.esourcecanada.com/images/spacer.gif">
          <a:extLst>
            <a:ext uri="{FF2B5EF4-FFF2-40B4-BE49-F238E27FC236}">
              <a16:creationId xmlns:a16="http://schemas.microsoft.com/office/drawing/2014/main" id="{C26EA303-677B-48FC-A934-A5C5F95BA2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4" name="Picture 6693" descr="http://www.esourcecanada.com/images/spacer.gif">
          <a:extLst>
            <a:ext uri="{FF2B5EF4-FFF2-40B4-BE49-F238E27FC236}">
              <a16:creationId xmlns:a16="http://schemas.microsoft.com/office/drawing/2014/main" id="{E11D9995-5949-4BDA-A731-F77A4CD5E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5" name="Picture 6694" descr="http://www.esourcecanada.com/images/spacer.gif">
          <a:extLst>
            <a:ext uri="{FF2B5EF4-FFF2-40B4-BE49-F238E27FC236}">
              <a16:creationId xmlns:a16="http://schemas.microsoft.com/office/drawing/2014/main" id="{3E339A5D-3672-4495-9E71-F1912DED47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6" name="Picture 6695" descr="http://www.esourcecanada.com/images/spacer.gif">
          <a:extLst>
            <a:ext uri="{FF2B5EF4-FFF2-40B4-BE49-F238E27FC236}">
              <a16:creationId xmlns:a16="http://schemas.microsoft.com/office/drawing/2014/main" id="{B8295FE5-C49D-4AA0-8784-969ED860C2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7" name="Picture 6696" descr="http://www.esourcecanada.com/images/spacer.gif">
          <a:extLst>
            <a:ext uri="{FF2B5EF4-FFF2-40B4-BE49-F238E27FC236}">
              <a16:creationId xmlns:a16="http://schemas.microsoft.com/office/drawing/2014/main" id="{DE1BC08B-9838-4577-8E7F-95F184C873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8" name="Picture 6697" descr="http://www.esourcecanada.com/images/spacer.gif">
          <a:extLst>
            <a:ext uri="{FF2B5EF4-FFF2-40B4-BE49-F238E27FC236}">
              <a16:creationId xmlns:a16="http://schemas.microsoft.com/office/drawing/2014/main" id="{9D936349-4EFD-4412-9A54-3CBEC8FF97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9" name="Picture 6698" descr="http://www.esourcecanada.com/images/spacer.gif">
          <a:extLst>
            <a:ext uri="{FF2B5EF4-FFF2-40B4-BE49-F238E27FC236}">
              <a16:creationId xmlns:a16="http://schemas.microsoft.com/office/drawing/2014/main" id="{EEAF8366-FEB5-4D81-91F6-581DF3AE15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0" name="Picture 6699" descr="http://www.esourcecanada.com/images/spacer.gif">
          <a:extLst>
            <a:ext uri="{FF2B5EF4-FFF2-40B4-BE49-F238E27FC236}">
              <a16:creationId xmlns:a16="http://schemas.microsoft.com/office/drawing/2014/main" id="{B32D08BF-521C-4CB1-8F6B-C7D03064F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1" name="Picture 6700" descr="http://www.esourcecanada.com/images/spacer.gif">
          <a:extLst>
            <a:ext uri="{FF2B5EF4-FFF2-40B4-BE49-F238E27FC236}">
              <a16:creationId xmlns:a16="http://schemas.microsoft.com/office/drawing/2014/main" id="{4A4BF6C7-C481-4B33-9A5A-754A977F2E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2" name="Picture 6701" descr="http://www.esourcecanada.com/images/spacer.gif">
          <a:extLst>
            <a:ext uri="{FF2B5EF4-FFF2-40B4-BE49-F238E27FC236}">
              <a16:creationId xmlns:a16="http://schemas.microsoft.com/office/drawing/2014/main" id="{F8DD06D1-1090-4784-8C4D-472D30270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3" name="Picture 6702" descr="http://www.esourcecanada.com/images/spacer.gif">
          <a:extLst>
            <a:ext uri="{FF2B5EF4-FFF2-40B4-BE49-F238E27FC236}">
              <a16:creationId xmlns:a16="http://schemas.microsoft.com/office/drawing/2014/main" id="{D7E3987A-E43D-4227-A842-4EB1587A9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4" name="Picture 6703" descr="http://www.esourcecanada.com/images/spacer.gif">
          <a:extLst>
            <a:ext uri="{FF2B5EF4-FFF2-40B4-BE49-F238E27FC236}">
              <a16:creationId xmlns:a16="http://schemas.microsoft.com/office/drawing/2014/main" id="{727ADF67-8727-4EE5-AFCD-2A57EC95A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5" name="Picture 6704" descr="http://www.esourcecanada.com/images/spacer.gif">
          <a:extLst>
            <a:ext uri="{FF2B5EF4-FFF2-40B4-BE49-F238E27FC236}">
              <a16:creationId xmlns:a16="http://schemas.microsoft.com/office/drawing/2014/main" id="{AF495662-1DA7-44AA-B46E-CB7C382C1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6" name="Picture 6705" descr="http://www.esourcecanada.com/images/spacer.gif">
          <a:extLst>
            <a:ext uri="{FF2B5EF4-FFF2-40B4-BE49-F238E27FC236}">
              <a16:creationId xmlns:a16="http://schemas.microsoft.com/office/drawing/2014/main" id="{AB6B75F7-396F-48FF-9998-9788B73E3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7" name="Picture 6706" descr="http://www.esourcecanada.com/images/spacer.gif">
          <a:extLst>
            <a:ext uri="{FF2B5EF4-FFF2-40B4-BE49-F238E27FC236}">
              <a16:creationId xmlns:a16="http://schemas.microsoft.com/office/drawing/2014/main" id="{93B012BF-A7E1-4303-96EE-4D9619FD7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8" name="Picture 6707" descr="http://www.esourcecanada.com/images/spacer.gif">
          <a:extLst>
            <a:ext uri="{FF2B5EF4-FFF2-40B4-BE49-F238E27FC236}">
              <a16:creationId xmlns:a16="http://schemas.microsoft.com/office/drawing/2014/main" id="{669327AB-E3F6-4C30-8CAE-B1B381C2BA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9" name="Picture 6708" descr="http://www.esourcecanada.com/images/spacer.gif">
          <a:extLst>
            <a:ext uri="{FF2B5EF4-FFF2-40B4-BE49-F238E27FC236}">
              <a16:creationId xmlns:a16="http://schemas.microsoft.com/office/drawing/2014/main" id="{689C7465-6B50-49EF-94DF-8ADB1E828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0" name="Picture 6709" descr="http://www.esourcecanada.com/images/spacer.gif">
          <a:extLst>
            <a:ext uri="{FF2B5EF4-FFF2-40B4-BE49-F238E27FC236}">
              <a16:creationId xmlns:a16="http://schemas.microsoft.com/office/drawing/2014/main" id="{95DFD887-9F1C-4E80-8416-DB53368E4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1" name="Picture 6710" descr="http://www.esourcecanada.com/images/spacer.gif">
          <a:extLst>
            <a:ext uri="{FF2B5EF4-FFF2-40B4-BE49-F238E27FC236}">
              <a16:creationId xmlns:a16="http://schemas.microsoft.com/office/drawing/2014/main" id="{A8B06B20-1EC3-429C-9505-012BAE235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2" name="Picture 6711" descr="http://www.esourcecanada.com/images/spacer.gif">
          <a:extLst>
            <a:ext uri="{FF2B5EF4-FFF2-40B4-BE49-F238E27FC236}">
              <a16:creationId xmlns:a16="http://schemas.microsoft.com/office/drawing/2014/main" id="{038484FB-33C5-41DD-AF0A-35EF086A6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3" name="Picture 6712" descr="http://www.esourcecanada.com/images/spacer.gif">
          <a:extLst>
            <a:ext uri="{FF2B5EF4-FFF2-40B4-BE49-F238E27FC236}">
              <a16:creationId xmlns:a16="http://schemas.microsoft.com/office/drawing/2014/main" id="{A618FDB0-DF8C-4F34-9D68-6032A26A2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4" name="Picture 6713" descr="http://www.esourcecanada.com/images/spacer.gif">
          <a:extLst>
            <a:ext uri="{FF2B5EF4-FFF2-40B4-BE49-F238E27FC236}">
              <a16:creationId xmlns:a16="http://schemas.microsoft.com/office/drawing/2014/main" id="{D078DEE9-9785-49E2-8A23-6C57CD9462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5" name="Picture 6714" descr="http://www.esourcecanada.com/images/spacer.gif">
          <a:extLst>
            <a:ext uri="{FF2B5EF4-FFF2-40B4-BE49-F238E27FC236}">
              <a16:creationId xmlns:a16="http://schemas.microsoft.com/office/drawing/2014/main" id="{83210BE0-A166-4359-B82F-88CFEF1410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6" name="Picture 6715" descr="http://www.esourcecanada.com/images/spacer.gif">
          <a:extLst>
            <a:ext uri="{FF2B5EF4-FFF2-40B4-BE49-F238E27FC236}">
              <a16:creationId xmlns:a16="http://schemas.microsoft.com/office/drawing/2014/main" id="{9F84ECB7-28BB-42A6-9A95-C5FF7ADE1A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7" name="Picture 6716" descr="http://www.esourcecanada.com/images/spacer.gif">
          <a:extLst>
            <a:ext uri="{FF2B5EF4-FFF2-40B4-BE49-F238E27FC236}">
              <a16:creationId xmlns:a16="http://schemas.microsoft.com/office/drawing/2014/main" id="{53A9028A-77DC-43FB-BED7-1A7B984F7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8" name="Picture 6717" descr="http://www.esourcecanada.com/images/spacer.gif">
          <a:extLst>
            <a:ext uri="{FF2B5EF4-FFF2-40B4-BE49-F238E27FC236}">
              <a16:creationId xmlns:a16="http://schemas.microsoft.com/office/drawing/2014/main" id="{399CE8EF-91BD-4E2D-B5E1-BCB1E9DF8C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9" name="Picture 6718" descr="http://www.esourcecanada.com/images/spacer.gif">
          <a:extLst>
            <a:ext uri="{FF2B5EF4-FFF2-40B4-BE49-F238E27FC236}">
              <a16:creationId xmlns:a16="http://schemas.microsoft.com/office/drawing/2014/main" id="{7927F0F9-78AC-4944-B7B3-E84FA71B71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0" name="Picture 6719" descr="http://www.esourcecanada.com/images/spacer.gif">
          <a:extLst>
            <a:ext uri="{FF2B5EF4-FFF2-40B4-BE49-F238E27FC236}">
              <a16:creationId xmlns:a16="http://schemas.microsoft.com/office/drawing/2014/main" id="{AA7C885F-2821-4F0C-B967-C91DEF53CF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1" name="Picture 6720" descr="http://www.esourcecanada.com/images/spacer.gif">
          <a:extLst>
            <a:ext uri="{FF2B5EF4-FFF2-40B4-BE49-F238E27FC236}">
              <a16:creationId xmlns:a16="http://schemas.microsoft.com/office/drawing/2014/main" id="{7FB798D6-0723-4567-8263-2131DA51CA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2" name="Picture 6721" descr="http://www.esourcecanada.com/images/spacer.gif">
          <a:extLst>
            <a:ext uri="{FF2B5EF4-FFF2-40B4-BE49-F238E27FC236}">
              <a16:creationId xmlns:a16="http://schemas.microsoft.com/office/drawing/2014/main" id="{EA77BE6A-7CDD-41E3-A07E-5691D601D2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3" name="Picture 6722" descr="http://www.esourcecanada.com/images/spacer.gif">
          <a:extLst>
            <a:ext uri="{FF2B5EF4-FFF2-40B4-BE49-F238E27FC236}">
              <a16:creationId xmlns:a16="http://schemas.microsoft.com/office/drawing/2014/main" id="{B9D62FBD-0CA1-4EF0-A63F-DE4BC9B836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4" name="Picture 6723" descr="http://www.esourcecanada.com/images/spacer.gif">
          <a:extLst>
            <a:ext uri="{FF2B5EF4-FFF2-40B4-BE49-F238E27FC236}">
              <a16:creationId xmlns:a16="http://schemas.microsoft.com/office/drawing/2014/main" id="{4FF866B2-39D4-4E56-9688-B33A90F93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5" name="Picture 6724" descr="http://www.esourcecanada.com/images/spacer.gif">
          <a:extLst>
            <a:ext uri="{FF2B5EF4-FFF2-40B4-BE49-F238E27FC236}">
              <a16:creationId xmlns:a16="http://schemas.microsoft.com/office/drawing/2014/main" id="{5FAD7620-22D7-424E-A769-85D4115C7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6" name="Picture 6725" descr="http://www.esourcecanada.com/images/spacer.gif">
          <a:extLst>
            <a:ext uri="{FF2B5EF4-FFF2-40B4-BE49-F238E27FC236}">
              <a16:creationId xmlns:a16="http://schemas.microsoft.com/office/drawing/2014/main" id="{3D15C46C-7470-40CB-ABF8-9BA2C3A21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7" name="Picture 6726" descr="http://www.esourcecanada.com/images/spacer.gif">
          <a:extLst>
            <a:ext uri="{FF2B5EF4-FFF2-40B4-BE49-F238E27FC236}">
              <a16:creationId xmlns:a16="http://schemas.microsoft.com/office/drawing/2014/main" id="{9E366C81-0F67-4C9B-AF60-EC8B94F4B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728" name="Picture 6727" descr="http://www.esourcecanada.com/images/spacer.gif">
          <a:extLst>
            <a:ext uri="{FF2B5EF4-FFF2-40B4-BE49-F238E27FC236}">
              <a16:creationId xmlns:a16="http://schemas.microsoft.com/office/drawing/2014/main" id="{1D7BC9F4-3C73-46B7-AE01-04C0B3000C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729" name="Picture 6728" descr="http://www.esourcecanada.com/images/spacer.gif">
          <a:extLst>
            <a:ext uri="{FF2B5EF4-FFF2-40B4-BE49-F238E27FC236}">
              <a16:creationId xmlns:a16="http://schemas.microsoft.com/office/drawing/2014/main" id="{2E677533-9CA4-43EA-B0B6-095C6C118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6730" name="Picture 6729" descr="http://www.esourcecanada.com/images/spacer.gif">
          <a:extLst>
            <a:ext uri="{FF2B5EF4-FFF2-40B4-BE49-F238E27FC236}">
              <a16:creationId xmlns:a16="http://schemas.microsoft.com/office/drawing/2014/main" id="{8C6D3B7E-00E5-4E48-A625-C9E7A2F0D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731" name="Picture 6730" descr="http://www.esourcecanada.com/images/spacer.gif">
          <a:extLst>
            <a:ext uri="{FF2B5EF4-FFF2-40B4-BE49-F238E27FC236}">
              <a16:creationId xmlns:a16="http://schemas.microsoft.com/office/drawing/2014/main" id="{CF998B94-49C7-44CF-9927-F62B114F95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6732" name="Picture 6731" descr="http://www.esourcecanada.com/images/spacer.gif">
          <a:extLst>
            <a:ext uri="{FF2B5EF4-FFF2-40B4-BE49-F238E27FC236}">
              <a16:creationId xmlns:a16="http://schemas.microsoft.com/office/drawing/2014/main" id="{6C447C74-6381-4B25-8D5F-5821815BD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733" name="Picture 6732" descr="http://www.esourcecanada.com/images/spacer.gif">
          <a:extLst>
            <a:ext uri="{FF2B5EF4-FFF2-40B4-BE49-F238E27FC236}">
              <a16:creationId xmlns:a16="http://schemas.microsoft.com/office/drawing/2014/main" id="{6C9D945C-1C97-43E6-85B5-175AC59C00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734" name="Picture 6733" descr="http://www.esourcecanada.com/images/spacer.gif">
          <a:extLst>
            <a:ext uri="{FF2B5EF4-FFF2-40B4-BE49-F238E27FC236}">
              <a16:creationId xmlns:a16="http://schemas.microsoft.com/office/drawing/2014/main" id="{02A9AF90-E471-4FA5-AD2A-2632E34E3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6735" name="Picture 6734" descr="http://www.esourcecanada.com/images/spacer.gif">
          <a:extLst>
            <a:ext uri="{FF2B5EF4-FFF2-40B4-BE49-F238E27FC236}">
              <a16:creationId xmlns:a16="http://schemas.microsoft.com/office/drawing/2014/main" id="{5CA7B603-6989-4AE2-8C8A-00C4056024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736" name="Picture 6735" descr="http://www.esourcecanada.com/images/spacer.gif">
          <a:extLst>
            <a:ext uri="{FF2B5EF4-FFF2-40B4-BE49-F238E27FC236}">
              <a16:creationId xmlns:a16="http://schemas.microsoft.com/office/drawing/2014/main" id="{709B1355-1D0B-4424-B87F-519C20F2B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6737" name="Picture 6736" descr="http://www.esourcecanada.com/images/spacer.gif">
          <a:extLst>
            <a:ext uri="{FF2B5EF4-FFF2-40B4-BE49-F238E27FC236}">
              <a16:creationId xmlns:a16="http://schemas.microsoft.com/office/drawing/2014/main" id="{3CFF3924-732E-40C3-A871-B562A3D20F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738" name="Picture 6737" descr="http://www.esourcecanada.com/images/spacer.gif">
          <a:extLst>
            <a:ext uri="{FF2B5EF4-FFF2-40B4-BE49-F238E27FC236}">
              <a16:creationId xmlns:a16="http://schemas.microsoft.com/office/drawing/2014/main" id="{B4B29486-8BC4-41C6-940F-2B9AD27F2E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39" name="Picture 6738" descr="http://www.esourcecanada.com/images/spacer.gif">
          <a:extLst>
            <a:ext uri="{FF2B5EF4-FFF2-40B4-BE49-F238E27FC236}">
              <a16:creationId xmlns:a16="http://schemas.microsoft.com/office/drawing/2014/main" id="{5865BB65-BE0D-4D14-B708-35FC95DA25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740" name="Picture 6739" descr="http://www.esourcecanada.com/images/spacer.gif">
          <a:extLst>
            <a:ext uri="{FF2B5EF4-FFF2-40B4-BE49-F238E27FC236}">
              <a16:creationId xmlns:a16="http://schemas.microsoft.com/office/drawing/2014/main" id="{48C68CEB-8928-47E0-8DFF-E94B06F74F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1" name="Picture 6740" descr="http://www.esourcecanada.com/images/spacer.gif">
          <a:extLst>
            <a:ext uri="{FF2B5EF4-FFF2-40B4-BE49-F238E27FC236}">
              <a16:creationId xmlns:a16="http://schemas.microsoft.com/office/drawing/2014/main" id="{226F1781-12B1-4998-AC24-37F76A3113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2" name="Picture 6741" descr="http://www.esourcecanada.com/images/spacer.gif">
          <a:extLst>
            <a:ext uri="{FF2B5EF4-FFF2-40B4-BE49-F238E27FC236}">
              <a16:creationId xmlns:a16="http://schemas.microsoft.com/office/drawing/2014/main" id="{62C424BA-7D5F-4237-8D96-774235B110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3" name="Picture 6742" descr="http://www.esourcecanada.com/images/spacer.gif">
          <a:extLst>
            <a:ext uri="{FF2B5EF4-FFF2-40B4-BE49-F238E27FC236}">
              <a16:creationId xmlns:a16="http://schemas.microsoft.com/office/drawing/2014/main" id="{2577B488-6619-4C1F-8708-204796F2D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4" name="Picture 6743" descr="http://www.esourcecanada.com/images/spacer.gif">
          <a:extLst>
            <a:ext uri="{FF2B5EF4-FFF2-40B4-BE49-F238E27FC236}">
              <a16:creationId xmlns:a16="http://schemas.microsoft.com/office/drawing/2014/main" id="{8DF3AD16-A2D9-4E8E-83F4-C5D391F6F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5" name="Picture 6744" descr="http://www.esourcecanada.com/images/spacer.gif">
          <a:extLst>
            <a:ext uri="{FF2B5EF4-FFF2-40B4-BE49-F238E27FC236}">
              <a16:creationId xmlns:a16="http://schemas.microsoft.com/office/drawing/2014/main" id="{E588E272-8BD4-47C7-83E6-DF3EF88BF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6" name="Picture 6745" descr="http://www.esourcecanada.com/images/spacer.gif">
          <a:extLst>
            <a:ext uri="{FF2B5EF4-FFF2-40B4-BE49-F238E27FC236}">
              <a16:creationId xmlns:a16="http://schemas.microsoft.com/office/drawing/2014/main" id="{21AEBD87-4CA1-4A3C-AADB-563F95593A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7" name="Picture 6746" descr="http://www.esourcecanada.com/images/spacer.gif">
          <a:extLst>
            <a:ext uri="{FF2B5EF4-FFF2-40B4-BE49-F238E27FC236}">
              <a16:creationId xmlns:a16="http://schemas.microsoft.com/office/drawing/2014/main" id="{11FE8699-0C56-4D52-A232-ABBC5C3BA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8" name="Picture 6747" descr="http://www.esourcecanada.com/images/spacer.gif">
          <a:extLst>
            <a:ext uri="{FF2B5EF4-FFF2-40B4-BE49-F238E27FC236}">
              <a16:creationId xmlns:a16="http://schemas.microsoft.com/office/drawing/2014/main" id="{8E5F96B7-D670-4E8A-BFB9-1985504B5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9" name="Picture 6748" descr="http://www.esourcecanada.com/images/spacer.gif">
          <a:extLst>
            <a:ext uri="{FF2B5EF4-FFF2-40B4-BE49-F238E27FC236}">
              <a16:creationId xmlns:a16="http://schemas.microsoft.com/office/drawing/2014/main" id="{B0118D19-AFAB-4309-9064-A147AD3420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0" name="Picture 6749" descr="http://www.esourcecanada.com/images/spacer.gif">
          <a:extLst>
            <a:ext uri="{FF2B5EF4-FFF2-40B4-BE49-F238E27FC236}">
              <a16:creationId xmlns:a16="http://schemas.microsoft.com/office/drawing/2014/main" id="{74CC11F0-0310-48A7-BF8C-92D53A01C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1" name="Picture 6750" descr="http://www.esourcecanada.com/images/spacer.gif">
          <a:extLst>
            <a:ext uri="{FF2B5EF4-FFF2-40B4-BE49-F238E27FC236}">
              <a16:creationId xmlns:a16="http://schemas.microsoft.com/office/drawing/2014/main" id="{C33FD1A8-A0AB-4A0E-9348-F0D4D912BE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2" name="Picture 6751" descr="http://www.esourcecanada.com/images/spacer.gif">
          <a:extLst>
            <a:ext uri="{FF2B5EF4-FFF2-40B4-BE49-F238E27FC236}">
              <a16:creationId xmlns:a16="http://schemas.microsoft.com/office/drawing/2014/main" id="{022774BD-0338-487C-A8BB-A0D50CB46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3" name="Picture 6752" descr="http://www.esourcecanada.com/images/spacer.gif">
          <a:extLst>
            <a:ext uri="{FF2B5EF4-FFF2-40B4-BE49-F238E27FC236}">
              <a16:creationId xmlns:a16="http://schemas.microsoft.com/office/drawing/2014/main" id="{594301AA-9F42-4F17-813C-543EFFBD3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4" name="Picture 6753" descr="http://www.esourcecanada.com/images/spacer.gif">
          <a:extLst>
            <a:ext uri="{FF2B5EF4-FFF2-40B4-BE49-F238E27FC236}">
              <a16:creationId xmlns:a16="http://schemas.microsoft.com/office/drawing/2014/main" id="{234E2978-9440-47B8-8497-0C7B4A9BB0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5" name="Picture 6754" descr="http://www.esourcecanada.com/images/spacer.gif">
          <a:extLst>
            <a:ext uri="{FF2B5EF4-FFF2-40B4-BE49-F238E27FC236}">
              <a16:creationId xmlns:a16="http://schemas.microsoft.com/office/drawing/2014/main" id="{46782F15-9261-4D18-912C-438C21A462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6" name="Picture 6755" descr="http://www.esourcecanada.com/images/spacer.gif">
          <a:extLst>
            <a:ext uri="{FF2B5EF4-FFF2-40B4-BE49-F238E27FC236}">
              <a16:creationId xmlns:a16="http://schemas.microsoft.com/office/drawing/2014/main" id="{40DCF899-86D1-4AC5-B80F-12C2150DA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7" name="Picture 6756" descr="http://www.esourcecanada.com/images/spacer.gif">
          <a:extLst>
            <a:ext uri="{FF2B5EF4-FFF2-40B4-BE49-F238E27FC236}">
              <a16:creationId xmlns:a16="http://schemas.microsoft.com/office/drawing/2014/main" id="{96A99307-3D04-4284-A273-49A62EE09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8" name="Picture 6757" descr="http://www.esourcecanada.com/images/spacer.gif">
          <a:extLst>
            <a:ext uri="{FF2B5EF4-FFF2-40B4-BE49-F238E27FC236}">
              <a16:creationId xmlns:a16="http://schemas.microsoft.com/office/drawing/2014/main" id="{225EFE01-3BB9-46C5-9254-56EFE3505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9" name="Picture 6758" descr="http://www.esourcecanada.com/images/spacer.gif">
          <a:extLst>
            <a:ext uri="{FF2B5EF4-FFF2-40B4-BE49-F238E27FC236}">
              <a16:creationId xmlns:a16="http://schemas.microsoft.com/office/drawing/2014/main" id="{658A206D-FFEF-464C-A196-5457FCE354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0" name="Picture 6759" descr="http://www.esourcecanada.com/images/spacer.gif">
          <a:extLst>
            <a:ext uri="{FF2B5EF4-FFF2-40B4-BE49-F238E27FC236}">
              <a16:creationId xmlns:a16="http://schemas.microsoft.com/office/drawing/2014/main" id="{A9FB75E8-73F4-42F3-8341-450BCA87B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1" name="Picture 6760" descr="http://www.esourcecanada.com/images/spacer.gif">
          <a:extLst>
            <a:ext uri="{FF2B5EF4-FFF2-40B4-BE49-F238E27FC236}">
              <a16:creationId xmlns:a16="http://schemas.microsoft.com/office/drawing/2014/main" id="{D3632935-8D55-450D-AE6D-0A463478D8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2" name="Picture 6761" descr="http://www.esourcecanada.com/images/spacer.gif">
          <a:extLst>
            <a:ext uri="{FF2B5EF4-FFF2-40B4-BE49-F238E27FC236}">
              <a16:creationId xmlns:a16="http://schemas.microsoft.com/office/drawing/2014/main" id="{4B5CD821-D970-44B6-AC19-70869713D9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3" name="Picture 6762" descr="http://www.esourcecanada.com/images/spacer.gif">
          <a:extLst>
            <a:ext uri="{FF2B5EF4-FFF2-40B4-BE49-F238E27FC236}">
              <a16:creationId xmlns:a16="http://schemas.microsoft.com/office/drawing/2014/main" id="{57A59E19-259B-4869-B961-9BE9C3CCC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4" name="Picture 6763" descr="http://www.esourcecanada.com/images/spacer.gif">
          <a:extLst>
            <a:ext uri="{FF2B5EF4-FFF2-40B4-BE49-F238E27FC236}">
              <a16:creationId xmlns:a16="http://schemas.microsoft.com/office/drawing/2014/main" id="{198ED862-1464-444B-BD28-57C7456872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5" name="Picture 6764" descr="http://www.esourcecanada.com/images/spacer.gif">
          <a:extLst>
            <a:ext uri="{FF2B5EF4-FFF2-40B4-BE49-F238E27FC236}">
              <a16:creationId xmlns:a16="http://schemas.microsoft.com/office/drawing/2014/main" id="{1AF1DDD0-60E5-4FC8-B970-2DFA01242B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6" name="Picture 6765" descr="http://www.esourcecanada.com/images/spacer.gif">
          <a:extLst>
            <a:ext uri="{FF2B5EF4-FFF2-40B4-BE49-F238E27FC236}">
              <a16:creationId xmlns:a16="http://schemas.microsoft.com/office/drawing/2014/main" id="{06DBD156-70F0-4E01-87A9-B1BC95F6A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7" name="Picture 6766" descr="http://www.esourcecanada.com/images/spacer.gif">
          <a:extLst>
            <a:ext uri="{FF2B5EF4-FFF2-40B4-BE49-F238E27FC236}">
              <a16:creationId xmlns:a16="http://schemas.microsoft.com/office/drawing/2014/main" id="{79F824BA-68A5-4DE3-B289-EB005E7BA3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8" name="Picture 6767" descr="http://www.esourcecanada.com/images/spacer.gif">
          <a:extLst>
            <a:ext uri="{FF2B5EF4-FFF2-40B4-BE49-F238E27FC236}">
              <a16:creationId xmlns:a16="http://schemas.microsoft.com/office/drawing/2014/main" id="{E458D1D5-E94D-4D43-877D-5291565EE9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9" name="Picture 6768" descr="http://www.esourcecanada.com/images/spacer.gif">
          <a:extLst>
            <a:ext uri="{FF2B5EF4-FFF2-40B4-BE49-F238E27FC236}">
              <a16:creationId xmlns:a16="http://schemas.microsoft.com/office/drawing/2014/main" id="{85672AA6-4CE6-4BD5-9EE2-AB6A45499C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0" name="Picture 6769" descr="http://www.esourcecanada.com/images/spacer.gif">
          <a:extLst>
            <a:ext uri="{FF2B5EF4-FFF2-40B4-BE49-F238E27FC236}">
              <a16:creationId xmlns:a16="http://schemas.microsoft.com/office/drawing/2014/main" id="{A1808823-F926-46F5-A5B8-1EA40853A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1" name="Picture 6770" descr="http://www.esourcecanada.com/images/spacer.gif">
          <a:extLst>
            <a:ext uri="{FF2B5EF4-FFF2-40B4-BE49-F238E27FC236}">
              <a16:creationId xmlns:a16="http://schemas.microsoft.com/office/drawing/2014/main" id="{6085EC8F-FF5E-4F11-A714-80B4050741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2" name="Picture 6771" descr="http://www.esourcecanada.com/images/spacer.gif">
          <a:extLst>
            <a:ext uri="{FF2B5EF4-FFF2-40B4-BE49-F238E27FC236}">
              <a16:creationId xmlns:a16="http://schemas.microsoft.com/office/drawing/2014/main" id="{1C3D8B45-75F4-4CC3-ABE3-F9D3607408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3" name="Picture 6772" descr="http://www.esourcecanada.com/images/spacer.gif">
          <a:extLst>
            <a:ext uri="{FF2B5EF4-FFF2-40B4-BE49-F238E27FC236}">
              <a16:creationId xmlns:a16="http://schemas.microsoft.com/office/drawing/2014/main" id="{F3FDC5DE-D733-4EC3-87E7-C70B310CC9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4" name="Picture 6773" descr="http://www.esourcecanada.com/images/spacer.gif">
          <a:extLst>
            <a:ext uri="{FF2B5EF4-FFF2-40B4-BE49-F238E27FC236}">
              <a16:creationId xmlns:a16="http://schemas.microsoft.com/office/drawing/2014/main" id="{63DC40D3-EA16-4B05-BF4F-F6F3826405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5" name="Picture 6774" descr="http://www.esourcecanada.com/images/spacer.gif">
          <a:extLst>
            <a:ext uri="{FF2B5EF4-FFF2-40B4-BE49-F238E27FC236}">
              <a16:creationId xmlns:a16="http://schemas.microsoft.com/office/drawing/2014/main" id="{23E4E1B3-84A9-47C3-B614-ED616EFA02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6" name="Picture 6775" descr="http://www.esourcecanada.com/images/spacer.gif">
          <a:extLst>
            <a:ext uri="{FF2B5EF4-FFF2-40B4-BE49-F238E27FC236}">
              <a16:creationId xmlns:a16="http://schemas.microsoft.com/office/drawing/2014/main" id="{29F9D1C7-D7F1-4CA2-9751-31C88EF0C7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7" name="Picture 6776" descr="http://www.esourcecanada.com/images/spacer.gif">
          <a:extLst>
            <a:ext uri="{FF2B5EF4-FFF2-40B4-BE49-F238E27FC236}">
              <a16:creationId xmlns:a16="http://schemas.microsoft.com/office/drawing/2014/main" id="{05F098E5-685E-4102-90D2-556C1DFB79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8" name="Picture 6777" descr="http://www.esourcecanada.com/images/spacer.gif">
          <a:extLst>
            <a:ext uri="{FF2B5EF4-FFF2-40B4-BE49-F238E27FC236}">
              <a16:creationId xmlns:a16="http://schemas.microsoft.com/office/drawing/2014/main" id="{98ECE063-263B-4F03-AB19-EB542CA50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9" name="Picture 6778" descr="http://www.esourcecanada.com/images/spacer.gif">
          <a:extLst>
            <a:ext uri="{FF2B5EF4-FFF2-40B4-BE49-F238E27FC236}">
              <a16:creationId xmlns:a16="http://schemas.microsoft.com/office/drawing/2014/main" id="{8CB1F29D-36DD-4848-B809-7A5C231EE3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80" name="Picture 6779" descr="http://www.esourcecanada.com/images/spacer.gif">
          <a:extLst>
            <a:ext uri="{FF2B5EF4-FFF2-40B4-BE49-F238E27FC236}">
              <a16:creationId xmlns:a16="http://schemas.microsoft.com/office/drawing/2014/main" id="{87CDC54C-0B7B-40D2-A8BE-77609AE3C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81" name="Picture 6780" descr="http://www.esourcecanada.com/images/spacer.gif">
          <a:extLst>
            <a:ext uri="{FF2B5EF4-FFF2-40B4-BE49-F238E27FC236}">
              <a16:creationId xmlns:a16="http://schemas.microsoft.com/office/drawing/2014/main" id="{6510D260-74EC-4DB2-BE33-EA835962D2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6782" name="Picture 6781" descr="http://www.esourcecanada.com/images/spacer.gif">
          <a:extLst>
            <a:ext uri="{FF2B5EF4-FFF2-40B4-BE49-F238E27FC236}">
              <a16:creationId xmlns:a16="http://schemas.microsoft.com/office/drawing/2014/main" id="{3C373DCE-AC54-4429-BDDB-91493E9186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6783" name="Picture 6782" descr="http://www.esourcecanada.com/images/spacer.gif">
          <a:extLst>
            <a:ext uri="{FF2B5EF4-FFF2-40B4-BE49-F238E27FC236}">
              <a16:creationId xmlns:a16="http://schemas.microsoft.com/office/drawing/2014/main" id="{8780C21F-1137-4E04-A56D-6897D9840C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6784" name="Picture 6783" descr="http://www.esourcecanada.com/images/spacer.gif">
          <a:extLst>
            <a:ext uri="{FF2B5EF4-FFF2-40B4-BE49-F238E27FC236}">
              <a16:creationId xmlns:a16="http://schemas.microsoft.com/office/drawing/2014/main" id="{5940982E-CC60-4565-9488-A68731AE7F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6785" name="Picture 6784" descr="http://www.esourcecanada.com/images/spacer.gif">
          <a:extLst>
            <a:ext uri="{FF2B5EF4-FFF2-40B4-BE49-F238E27FC236}">
              <a16:creationId xmlns:a16="http://schemas.microsoft.com/office/drawing/2014/main" id="{8EDCCA0D-E01A-4E42-AA21-E6F3B70B0D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6786" name="Picture 6785" descr="http://www.esourcecanada.com/images/spacer.gif">
          <a:extLst>
            <a:ext uri="{FF2B5EF4-FFF2-40B4-BE49-F238E27FC236}">
              <a16:creationId xmlns:a16="http://schemas.microsoft.com/office/drawing/2014/main" id="{7DCCF6AC-5EBA-4EF1-9E7B-3C61C5ED1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6787" name="Picture 6786" descr="http://www.esourcecanada.com/images/spacer.gif">
          <a:extLst>
            <a:ext uri="{FF2B5EF4-FFF2-40B4-BE49-F238E27FC236}">
              <a16:creationId xmlns:a16="http://schemas.microsoft.com/office/drawing/2014/main" id="{DE02F419-1837-4C9F-90D5-CD766631E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6788" name="Picture 6787" descr="http://www.esourcecanada.com/images/spacer.gif">
          <a:extLst>
            <a:ext uri="{FF2B5EF4-FFF2-40B4-BE49-F238E27FC236}">
              <a16:creationId xmlns:a16="http://schemas.microsoft.com/office/drawing/2014/main" id="{412FA17E-8FF8-4CF5-9A74-9AEF988D1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165</xdr:row>
      <xdr:rowOff>0</xdr:rowOff>
    </xdr:from>
    <xdr:ext cx="57150" cy="57150"/>
    <xdr:pic>
      <xdr:nvPicPr>
        <xdr:cNvPr id="6789" name="Picture 6788" descr="http://www.esourcecanada.com/images/spacer.gif">
          <a:extLst>
            <a:ext uri="{FF2B5EF4-FFF2-40B4-BE49-F238E27FC236}">
              <a16:creationId xmlns:a16="http://schemas.microsoft.com/office/drawing/2014/main" id="{901CC692-F03E-4935-A356-4E1AC33974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6790" name="Picture 6789" descr="http://www.esourcecanada.com/images/spacer.gif">
          <a:extLst>
            <a:ext uri="{FF2B5EF4-FFF2-40B4-BE49-F238E27FC236}">
              <a16:creationId xmlns:a16="http://schemas.microsoft.com/office/drawing/2014/main" id="{4A4551F7-92C3-4C79-9D9A-87782B501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165</xdr:row>
      <xdr:rowOff>0</xdr:rowOff>
    </xdr:from>
    <xdr:ext cx="57150" cy="57150"/>
    <xdr:pic>
      <xdr:nvPicPr>
        <xdr:cNvPr id="6791" name="Picture 6790" descr="http://www.esourcecanada.com/images/spacer.gif">
          <a:extLst>
            <a:ext uri="{FF2B5EF4-FFF2-40B4-BE49-F238E27FC236}">
              <a16:creationId xmlns:a16="http://schemas.microsoft.com/office/drawing/2014/main" id="{A98F11CC-0C06-487D-9093-E41520B95E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346</xdr:row>
      <xdr:rowOff>0</xdr:rowOff>
    </xdr:from>
    <xdr:ext cx="57150" cy="57150"/>
    <xdr:pic>
      <xdr:nvPicPr>
        <xdr:cNvPr id="6792" name="Picture 6791" descr="http://www.esourcecanada.com/images/spacer.gif">
          <a:extLst>
            <a:ext uri="{FF2B5EF4-FFF2-40B4-BE49-F238E27FC236}">
              <a16:creationId xmlns:a16="http://schemas.microsoft.com/office/drawing/2014/main" id="{F6A084A8-C7F6-44F1-86F7-90933EA6A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346</xdr:row>
      <xdr:rowOff>0</xdr:rowOff>
    </xdr:from>
    <xdr:ext cx="57150" cy="57150"/>
    <xdr:pic>
      <xdr:nvPicPr>
        <xdr:cNvPr id="6793" name="Picture 6792" descr="http://www.esourcecanada.com/images/spacer.gif">
          <a:extLst>
            <a:ext uri="{FF2B5EF4-FFF2-40B4-BE49-F238E27FC236}">
              <a16:creationId xmlns:a16="http://schemas.microsoft.com/office/drawing/2014/main" id="{231988E4-2E15-439B-B540-1DAA4C9069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794" name="Picture 6793" descr="http://www.esourcecanada.com/images/spacer.gif">
          <a:extLst>
            <a:ext uri="{FF2B5EF4-FFF2-40B4-BE49-F238E27FC236}">
              <a16:creationId xmlns:a16="http://schemas.microsoft.com/office/drawing/2014/main" id="{83043AD7-4FDB-424B-8811-FBADF3561C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795" name="Picture 6794" descr="http://www.esourcecanada.com/images/spacer.gif">
          <a:extLst>
            <a:ext uri="{FF2B5EF4-FFF2-40B4-BE49-F238E27FC236}">
              <a16:creationId xmlns:a16="http://schemas.microsoft.com/office/drawing/2014/main" id="{6B7002AE-87A8-4F45-AF4D-CF8D0B4A1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796" name="Picture 6795" descr="http://www.esourcecanada.com/images/spacer.gif">
          <a:extLst>
            <a:ext uri="{FF2B5EF4-FFF2-40B4-BE49-F238E27FC236}">
              <a16:creationId xmlns:a16="http://schemas.microsoft.com/office/drawing/2014/main" id="{388F96F9-D3FF-44BE-A877-FC4BAD6A4B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797" name="Picture 6796" descr="http://www.esourcecanada.com/images/spacer.gif">
          <a:extLst>
            <a:ext uri="{FF2B5EF4-FFF2-40B4-BE49-F238E27FC236}">
              <a16:creationId xmlns:a16="http://schemas.microsoft.com/office/drawing/2014/main" id="{2EE514D3-8A02-42AC-A83F-D9B52A0364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798" name="Picture 6797" descr="http://www.esourcecanada.com/images/spacer.gif">
          <a:extLst>
            <a:ext uri="{FF2B5EF4-FFF2-40B4-BE49-F238E27FC236}">
              <a16:creationId xmlns:a16="http://schemas.microsoft.com/office/drawing/2014/main" id="{171181B9-0E7C-43C3-9F68-A76FEBF56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799" name="Picture 6798" descr="http://www.esourcecanada.com/images/spacer.gif">
          <a:extLst>
            <a:ext uri="{FF2B5EF4-FFF2-40B4-BE49-F238E27FC236}">
              <a16:creationId xmlns:a16="http://schemas.microsoft.com/office/drawing/2014/main" id="{6E5C8275-8FE5-444C-A9A6-C3C9310A6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0" name="Picture 6799" descr="http://www.esourcecanada.com/images/spacer.gif">
          <a:extLst>
            <a:ext uri="{FF2B5EF4-FFF2-40B4-BE49-F238E27FC236}">
              <a16:creationId xmlns:a16="http://schemas.microsoft.com/office/drawing/2014/main" id="{27FBDC93-F645-4694-B627-C74332F32A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1" name="Picture 6800" descr="http://www.esourcecanada.com/images/spacer.gif">
          <a:extLst>
            <a:ext uri="{FF2B5EF4-FFF2-40B4-BE49-F238E27FC236}">
              <a16:creationId xmlns:a16="http://schemas.microsoft.com/office/drawing/2014/main" id="{FFAA6DFF-F810-4104-88C7-9E370EAF90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2" name="Picture 6801" descr="http://www.esourcecanada.com/images/spacer.gif">
          <a:extLst>
            <a:ext uri="{FF2B5EF4-FFF2-40B4-BE49-F238E27FC236}">
              <a16:creationId xmlns:a16="http://schemas.microsoft.com/office/drawing/2014/main" id="{02A62A3A-AD77-456B-84CE-597A1A3C7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3" name="Picture 6802" descr="http://www.esourcecanada.com/images/spacer.gif">
          <a:extLst>
            <a:ext uri="{FF2B5EF4-FFF2-40B4-BE49-F238E27FC236}">
              <a16:creationId xmlns:a16="http://schemas.microsoft.com/office/drawing/2014/main" id="{E9571368-7EB1-4356-94EA-35FDA48BB7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4" name="Picture 6803" descr="http://www.esourcecanada.com/images/spacer.gif">
          <a:extLst>
            <a:ext uri="{FF2B5EF4-FFF2-40B4-BE49-F238E27FC236}">
              <a16:creationId xmlns:a16="http://schemas.microsoft.com/office/drawing/2014/main" id="{6835F2B9-8CF0-4FB1-ABEA-DBF741B0A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5" name="Picture 6804" descr="http://www.esourcecanada.com/images/spacer.gif">
          <a:extLst>
            <a:ext uri="{FF2B5EF4-FFF2-40B4-BE49-F238E27FC236}">
              <a16:creationId xmlns:a16="http://schemas.microsoft.com/office/drawing/2014/main" id="{F1B67116-1F8B-499C-9926-5E929FF27A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6" name="Picture 6805" descr="http://www.esourcecanada.com/images/spacer.gif">
          <a:extLst>
            <a:ext uri="{FF2B5EF4-FFF2-40B4-BE49-F238E27FC236}">
              <a16:creationId xmlns:a16="http://schemas.microsoft.com/office/drawing/2014/main" id="{B968C737-C34C-4DB8-A5B7-8701ED507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7" name="Picture 6806" descr="http://www.esourcecanada.com/images/spacer.gif">
          <a:extLst>
            <a:ext uri="{FF2B5EF4-FFF2-40B4-BE49-F238E27FC236}">
              <a16:creationId xmlns:a16="http://schemas.microsoft.com/office/drawing/2014/main" id="{B8C396DD-6393-4C31-B4DD-1012ED7DB4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8" name="Picture 6807" descr="http://www.esourcecanada.com/images/spacer.gif">
          <a:extLst>
            <a:ext uri="{FF2B5EF4-FFF2-40B4-BE49-F238E27FC236}">
              <a16:creationId xmlns:a16="http://schemas.microsoft.com/office/drawing/2014/main" id="{C5EB1FCA-B4AB-45E1-9FD4-83FC297A5B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9" name="Picture 6808" descr="http://www.esourcecanada.com/images/spacer.gif">
          <a:extLst>
            <a:ext uri="{FF2B5EF4-FFF2-40B4-BE49-F238E27FC236}">
              <a16:creationId xmlns:a16="http://schemas.microsoft.com/office/drawing/2014/main" id="{75A77335-1477-421B-9884-FB3A4A71C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0" name="Picture 6809" descr="http://www.esourcecanada.com/images/spacer.gif">
          <a:extLst>
            <a:ext uri="{FF2B5EF4-FFF2-40B4-BE49-F238E27FC236}">
              <a16:creationId xmlns:a16="http://schemas.microsoft.com/office/drawing/2014/main" id="{1B1336A1-3050-4922-9910-457C44A14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1" name="Picture 6810" descr="http://www.esourcecanada.com/images/spacer.gif">
          <a:extLst>
            <a:ext uri="{FF2B5EF4-FFF2-40B4-BE49-F238E27FC236}">
              <a16:creationId xmlns:a16="http://schemas.microsoft.com/office/drawing/2014/main" id="{A54945C2-5825-40D4-BD1D-340CF869DC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2" name="Picture 6811" descr="http://www.esourcecanada.com/images/spacer.gif">
          <a:extLst>
            <a:ext uri="{FF2B5EF4-FFF2-40B4-BE49-F238E27FC236}">
              <a16:creationId xmlns:a16="http://schemas.microsoft.com/office/drawing/2014/main" id="{9431FAFB-BDB8-4A29-AC6D-6F61AAD6D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3" name="Picture 6812" descr="http://www.esourcecanada.com/images/spacer.gif">
          <a:extLst>
            <a:ext uri="{FF2B5EF4-FFF2-40B4-BE49-F238E27FC236}">
              <a16:creationId xmlns:a16="http://schemas.microsoft.com/office/drawing/2014/main" id="{D83A198C-BD74-4650-809E-5CB82EA87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4" name="Picture 6813" descr="http://www.esourcecanada.com/images/spacer.gif">
          <a:extLst>
            <a:ext uri="{FF2B5EF4-FFF2-40B4-BE49-F238E27FC236}">
              <a16:creationId xmlns:a16="http://schemas.microsoft.com/office/drawing/2014/main" id="{B7C3C5CD-51FB-47EC-BFA7-2A8E90D10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5" name="Picture 6814" descr="http://www.esourcecanada.com/images/spacer.gif">
          <a:extLst>
            <a:ext uri="{FF2B5EF4-FFF2-40B4-BE49-F238E27FC236}">
              <a16:creationId xmlns:a16="http://schemas.microsoft.com/office/drawing/2014/main" id="{66B96F90-2748-4512-8513-3E4D3A7C11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6" name="Picture 6815" descr="http://www.esourcecanada.com/images/spacer.gif">
          <a:extLst>
            <a:ext uri="{FF2B5EF4-FFF2-40B4-BE49-F238E27FC236}">
              <a16:creationId xmlns:a16="http://schemas.microsoft.com/office/drawing/2014/main" id="{8A843644-8B13-47D5-B636-4A41DD341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7" name="Picture 6816" descr="http://www.esourcecanada.com/images/spacer.gif">
          <a:extLst>
            <a:ext uri="{FF2B5EF4-FFF2-40B4-BE49-F238E27FC236}">
              <a16:creationId xmlns:a16="http://schemas.microsoft.com/office/drawing/2014/main" id="{39034BE1-53BD-4C5E-97CD-02F021EBA7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8" name="Picture 6817" descr="http://www.esourcecanada.com/images/spacer.gif">
          <a:extLst>
            <a:ext uri="{FF2B5EF4-FFF2-40B4-BE49-F238E27FC236}">
              <a16:creationId xmlns:a16="http://schemas.microsoft.com/office/drawing/2014/main" id="{3EF964FC-E977-4C18-A5C5-A8D6AC11AC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9" name="Picture 6818" descr="http://www.esourcecanada.com/images/spacer.gif">
          <a:extLst>
            <a:ext uri="{FF2B5EF4-FFF2-40B4-BE49-F238E27FC236}">
              <a16:creationId xmlns:a16="http://schemas.microsoft.com/office/drawing/2014/main" id="{EE6AF802-1054-4AFD-8081-7C20239DD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0" name="Picture 6819" descr="http://www.esourcecanada.com/images/spacer.gif">
          <a:extLst>
            <a:ext uri="{FF2B5EF4-FFF2-40B4-BE49-F238E27FC236}">
              <a16:creationId xmlns:a16="http://schemas.microsoft.com/office/drawing/2014/main" id="{46072091-9C58-43DC-BE2D-0F5D5B8DE3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1" name="Picture 6820" descr="http://www.esourcecanada.com/images/spacer.gif">
          <a:extLst>
            <a:ext uri="{FF2B5EF4-FFF2-40B4-BE49-F238E27FC236}">
              <a16:creationId xmlns:a16="http://schemas.microsoft.com/office/drawing/2014/main" id="{85B8E126-A248-495F-8B77-7FD969B63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2" name="Picture 6821" descr="http://www.esourcecanada.com/images/spacer.gif">
          <a:extLst>
            <a:ext uri="{FF2B5EF4-FFF2-40B4-BE49-F238E27FC236}">
              <a16:creationId xmlns:a16="http://schemas.microsoft.com/office/drawing/2014/main" id="{4AEC5969-4550-4A1A-BC49-0DC0268EAF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3" name="Picture 6822" descr="http://www.esourcecanada.com/images/spacer.gif">
          <a:extLst>
            <a:ext uri="{FF2B5EF4-FFF2-40B4-BE49-F238E27FC236}">
              <a16:creationId xmlns:a16="http://schemas.microsoft.com/office/drawing/2014/main" id="{8EA22EF1-6AA2-4542-862A-BEBA7C0016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4" name="Picture 6823" descr="http://www.esourcecanada.com/images/spacer.gif">
          <a:extLst>
            <a:ext uri="{FF2B5EF4-FFF2-40B4-BE49-F238E27FC236}">
              <a16:creationId xmlns:a16="http://schemas.microsoft.com/office/drawing/2014/main" id="{039D3230-7247-46C5-8738-C6F57454D2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5" name="Picture 6824" descr="http://www.esourcecanada.com/images/spacer.gif">
          <a:extLst>
            <a:ext uri="{FF2B5EF4-FFF2-40B4-BE49-F238E27FC236}">
              <a16:creationId xmlns:a16="http://schemas.microsoft.com/office/drawing/2014/main" id="{015D4ECC-BA46-4242-B646-45848A3BA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6" name="Picture 6825" descr="http://www.esourcecanada.com/images/spacer.gif">
          <a:extLst>
            <a:ext uri="{FF2B5EF4-FFF2-40B4-BE49-F238E27FC236}">
              <a16:creationId xmlns:a16="http://schemas.microsoft.com/office/drawing/2014/main" id="{087045BA-1A57-48EC-A7A6-388A396EA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7" name="Picture 6826" descr="http://www.esourcecanada.com/images/spacer.gif">
          <a:extLst>
            <a:ext uri="{FF2B5EF4-FFF2-40B4-BE49-F238E27FC236}">
              <a16:creationId xmlns:a16="http://schemas.microsoft.com/office/drawing/2014/main" id="{7FFE8C1D-ED83-499D-BCD6-71601B07E6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8" name="Picture 6827" descr="http://www.esourcecanada.com/images/spacer.gif">
          <a:extLst>
            <a:ext uri="{FF2B5EF4-FFF2-40B4-BE49-F238E27FC236}">
              <a16:creationId xmlns:a16="http://schemas.microsoft.com/office/drawing/2014/main" id="{DEDCC780-17F3-441A-8E08-D82365F62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9" name="Picture 6828" descr="http://www.esourcecanada.com/images/spacer.gif">
          <a:extLst>
            <a:ext uri="{FF2B5EF4-FFF2-40B4-BE49-F238E27FC236}">
              <a16:creationId xmlns:a16="http://schemas.microsoft.com/office/drawing/2014/main" id="{09ADAC5B-45AF-4281-BBA5-B5DD512CA8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30" name="Picture 6829" descr="http://www.esourcecanada.com/images/spacer.gif">
          <a:extLst>
            <a:ext uri="{FF2B5EF4-FFF2-40B4-BE49-F238E27FC236}">
              <a16:creationId xmlns:a16="http://schemas.microsoft.com/office/drawing/2014/main" id="{4097803C-6EB9-465A-932E-27992DF340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31" name="Picture 6830" descr="http://www.esourcecanada.com/images/spacer.gif">
          <a:extLst>
            <a:ext uri="{FF2B5EF4-FFF2-40B4-BE49-F238E27FC236}">
              <a16:creationId xmlns:a16="http://schemas.microsoft.com/office/drawing/2014/main" id="{44DD9863-B744-41A4-8077-ED4AAC0B70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32" name="Picture 6831" descr="http://www.esourcecanada.com/images/spacer.gif">
          <a:extLst>
            <a:ext uri="{FF2B5EF4-FFF2-40B4-BE49-F238E27FC236}">
              <a16:creationId xmlns:a16="http://schemas.microsoft.com/office/drawing/2014/main" id="{C6EB40AA-E818-4646-9681-30A1EDFF6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33" name="Picture 6832" descr="http://www.esourcecanada.com/images/spacer.gif">
          <a:extLst>
            <a:ext uri="{FF2B5EF4-FFF2-40B4-BE49-F238E27FC236}">
              <a16:creationId xmlns:a16="http://schemas.microsoft.com/office/drawing/2014/main" id="{6FA8FF33-6886-4CE7-BF10-08BACC83D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34" name="Picture 6833" descr="http://www.esourcecanada.com/images/spacer.gif">
          <a:extLst>
            <a:ext uri="{FF2B5EF4-FFF2-40B4-BE49-F238E27FC236}">
              <a16:creationId xmlns:a16="http://schemas.microsoft.com/office/drawing/2014/main" id="{723F772D-CA54-4C05-996E-41AF1CBF9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35" name="Picture 6834" descr="http://www.esourcecanada.com/images/spacer.gif">
          <a:extLst>
            <a:ext uri="{FF2B5EF4-FFF2-40B4-BE49-F238E27FC236}">
              <a16:creationId xmlns:a16="http://schemas.microsoft.com/office/drawing/2014/main" id="{275EFD5C-1CC5-4C37-8144-D165BAE38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6836" name="Picture 6835" descr="http://www.esourcecanada.com/images/spacer.gif">
          <a:extLst>
            <a:ext uri="{FF2B5EF4-FFF2-40B4-BE49-F238E27FC236}">
              <a16:creationId xmlns:a16="http://schemas.microsoft.com/office/drawing/2014/main" id="{1FD29775-3CBD-4C5C-8921-26503F48BB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6837" name="Picture 6836" descr="http://www.esourcecanada.com/images/spacer.gif">
          <a:extLst>
            <a:ext uri="{FF2B5EF4-FFF2-40B4-BE49-F238E27FC236}">
              <a16:creationId xmlns:a16="http://schemas.microsoft.com/office/drawing/2014/main" id="{AA38E57F-665B-4AB1-B6A6-76D25C2F5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75</xdr:row>
      <xdr:rowOff>0</xdr:rowOff>
    </xdr:from>
    <xdr:ext cx="57150" cy="57150"/>
    <xdr:pic>
      <xdr:nvPicPr>
        <xdr:cNvPr id="6838" name="Picture 6837" descr="http://www.esourcecanada.com/images/spacer.gif">
          <a:extLst>
            <a:ext uri="{FF2B5EF4-FFF2-40B4-BE49-F238E27FC236}">
              <a16:creationId xmlns:a16="http://schemas.microsoft.com/office/drawing/2014/main" id="{BFFD0C10-A61F-4D90-AD6D-0D2EB0F17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6839" name="Picture 6838" descr="http://www.esourcecanada.com/images/spacer.gif">
          <a:extLst>
            <a:ext uri="{FF2B5EF4-FFF2-40B4-BE49-F238E27FC236}">
              <a16:creationId xmlns:a16="http://schemas.microsoft.com/office/drawing/2014/main" id="{1F42D7DC-1697-4ABD-8A3D-D573EEB0F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75</xdr:row>
      <xdr:rowOff>0</xdr:rowOff>
    </xdr:from>
    <xdr:ext cx="57150" cy="57150"/>
    <xdr:pic>
      <xdr:nvPicPr>
        <xdr:cNvPr id="6840" name="Picture 6839" descr="http://www.esourcecanada.com/images/spacer.gif">
          <a:extLst>
            <a:ext uri="{FF2B5EF4-FFF2-40B4-BE49-F238E27FC236}">
              <a16:creationId xmlns:a16="http://schemas.microsoft.com/office/drawing/2014/main" id="{70933780-475E-47AD-85BD-AF9D49CDEA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6841" name="Picture 6840" descr="http://www.esourcecanada.com/images/spacer.gif">
          <a:extLst>
            <a:ext uri="{FF2B5EF4-FFF2-40B4-BE49-F238E27FC236}">
              <a16:creationId xmlns:a16="http://schemas.microsoft.com/office/drawing/2014/main" id="{7D810972-E413-48EF-97BC-A38801EC6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6842" name="Picture 6841" descr="http://www.esourcecanada.com/images/spacer.gif">
          <a:extLst>
            <a:ext uri="{FF2B5EF4-FFF2-40B4-BE49-F238E27FC236}">
              <a16:creationId xmlns:a16="http://schemas.microsoft.com/office/drawing/2014/main" id="{BE950933-8EBA-4607-B15C-F8E95A4CF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125</xdr:row>
      <xdr:rowOff>0</xdr:rowOff>
    </xdr:from>
    <xdr:ext cx="57150" cy="57150"/>
    <xdr:pic>
      <xdr:nvPicPr>
        <xdr:cNvPr id="6843" name="Picture 6842" descr="http://www.esourcecanada.com/images/spacer.gif">
          <a:extLst>
            <a:ext uri="{FF2B5EF4-FFF2-40B4-BE49-F238E27FC236}">
              <a16:creationId xmlns:a16="http://schemas.microsoft.com/office/drawing/2014/main" id="{A098D4E8-F7B8-400A-BA1A-929036DE7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6844" name="Picture 6843" descr="http://www.esourcecanada.com/images/spacer.gif">
          <a:extLst>
            <a:ext uri="{FF2B5EF4-FFF2-40B4-BE49-F238E27FC236}">
              <a16:creationId xmlns:a16="http://schemas.microsoft.com/office/drawing/2014/main" id="{C868167F-9811-4830-B979-7E3A41F05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125</xdr:row>
      <xdr:rowOff>0</xdr:rowOff>
    </xdr:from>
    <xdr:ext cx="57150" cy="57150"/>
    <xdr:pic>
      <xdr:nvPicPr>
        <xdr:cNvPr id="6845" name="Picture 6844" descr="http://www.esourcecanada.com/images/spacer.gif">
          <a:extLst>
            <a:ext uri="{FF2B5EF4-FFF2-40B4-BE49-F238E27FC236}">
              <a16:creationId xmlns:a16="http://schemas.microsoft.com/office/drawing/2014/main" id="{2FA4F002-FFA8-409F-B680-773A08B75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69215" cy="69215"/>
    <xdr:pic>
      <xdr:nvPicPr>
        <xdr:cNvPr id="6846" name="Picture 6845" descr="http://www.esourcecanada.com/images/spacer.gif">
          <a:extLst>
            <a:ext uri="{FF2B5EF4-FFF2-40B4-BE49-F238E27FC236}">
              <a16:creationId xmlns:a16="http://schemas.microsoft.com/office/drawing/2014/main" id="{EC98F15B-F1DC-433E-A8B3-23CB10719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47" name="Picture 6846" descr="http://www.esourcecanada.com/images/spacer.gif">
          <a:extLst>
            <a:ext uri="{FF2B5EF4-FFF2-40B4-BE49-F238E27FC236}">
              <a16:creationId xmlns:a16="http://schemas.microsoft.com/office/drawing/2014/main" id="{56FC86AB-BC6D-4796-8150-B8A8175CD5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69215" cy="69215"/>
    <xdr:pic>
      <xdr:nvPicPr>
        <xdr:cNvPr id="6848" name="Picture 6847" descr="http://www.esourcecanada.com/images/spacer.gif">
          <a:extLst>
            <a:ext uri="{FF2B5EF4-FFF2-40B4-BE49-F238E27FC236}">
              <a16:creationId xmlns:a16="http://schemas.microsoft.com/office/drawing/2014/main" id="{2502C200-A363-4DAB-BF98-B7B04C15A8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49" name="Picture 6848" descr="http://www.esourcecanada.com/images/spacer.gif">
          <a:extLst>
            <a:ext uri="{FF2B5EF4-FFF2-40B4-BE49-F238E27FC236}">
              <a16:creationId xmlns:a16="http://schemas.microsoft.com/office/drawing/2014/main" id="{F624170E-3C04-4C48-87AC-F6DF16101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0" name="Picture 6849" descr="http://www.esourcecanada.com/images/spacer.gif">
          <a:extLst>
            <a:ext uri="{FF2B5EF4-FFF2-40B4-BE49-F238E27FC236}">
              <a16:creationId xmlns:a16="http://schemas.microsoft.com/office/drawing/2014/main" id="{B007BC7F-B908-4496-BB6C-DC609ECEE3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1" name="Picture 6850" descr="http://www.esourcecanada.com/images/spacer.gif">
          <a:extLst>
            <a:ext uri="{FF2B5EF4-FFF2-40B4-BE49-F238E27FC236}">
              <a16:creationId xmlns:a16="http://schemas.microsoft.com/office/drawing/2014/main" id="{5A766B41-9AA2-4AF6-A15F-C132B2CE4D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2" name="Picture 6851" descr="http://www.esourcecanada.com/images/spacer.gif">
          <a:extLst>
            <a:ext uri="{FF2B5EF4-FFF2-40B4-BE49-F238E27FC236}">
              <a16:creationId xmlns:a16="http://schemas.microsoft.com/office/drawing/2014/main" id="{6B14F9DC-2CC4-4015-BF8F-B96E00A54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3" name="Picture 6852" descr="http://www.esourcecanada.com/images/spacer.gif">
          <a:extLst>
            <a:ext uri="{FF2B5EF4-FFF2-40B4-BE49-F238E27FC236}">
              <a16:creationId xmlns:a16="http://schemas.microsoft.com/office/drawing/2014/main" id="{5DCE62B5-BEB0-43D6-869D-1A3E0DC4D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4" name="Picture 6853" descr="http://www.esourcecanada.com/images/spacer.gif">
          <a:extLst>
            <a:ext uri="{FF2B5EF4-FFF2-40B4-BE49-F238E27FC236}">
              <a16:creationId xmlns:a16="http://schemas.microsoft.com/office/drawing/2014/main" id="{4FA2ADAB-241D-46D2-85A6-925AFAC63E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5" name="Picture 6854" descr="http://www.esourcecanada.com/images/spacer.gif">
          <a:extLst>
            <a:ext uri="{FF2B5EF4-FFF2-40B4-BE49-F238E27FC236}">
              <a16:creationId xmlns:a16="http://schemas.microsoft.com/office/drawing/2014/main" id="{4AAE5A3E-E836-4DAE-A1D4-10D3BDC83D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6" name="Picture 6855" descr="http://www.esourcecanada.com/images/spacer.gif">
          <a:extLst>
            <a:ext uri="{FF2B5EF4-FFF2-40B4-BE49-F238E27FC236}">
              <a16:creationId xmlns:a16="http://schemas.microsoft.com/office/drawing/2014/main" id="{5BEDA3B6-C15F-4DF7-92EC-54FB0F3DC2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7" name="Picture 6856" descr="http://www.esourcecanada.com/images/spacer.gif">
          <a:extLst>
            <a:ext uri="{FF2B5EF4-FFF2-40B4-BE49-F238E27FC236}">
              <a16:creationId xmlns:a16="http://schemas.microsoft.com/office/drawing/2014/main" id="{5923C191-2239-4539-918F-004B6E3E16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8" name="Picture 6857" descr="http://www.esourcecanada.com/images/spacer.gif">
          <a:extLst>
            <a:ext uri="{FF2B5EF4-FFF2-40B4-BE49-F238E27FC236}">
              <a16:creationId xmlns:a16="http://schemas.microsoft.com/office/drawing/2014/main" id="{0AFAB443-68DE-45F3-87C3-2E55BEEFD4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9" name="Picture 6858" descr="http://www.esourcecanada.com/images/spacer.gif">
          <a:extLst>
            <a:ext uri="{FF2B5EF4-FFF2-40B4-BE49-F238E27FC236}">
              <a16:creationId xmlns:a16="http://schemas.microsoft.com/office/drawing/2014/main" id="{260DC146-2546-47E6-81FC-96EAD91E76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0" name="Picture 6859" descr="http://www.esourcecanada.com/images/spacer.gif">
          <a:extLst>
            <a:ext uri="{FF2B5EF4-FFF2-40B4-BE49-F238E27FC236}">
              <a16:creationId xmlns:a16="http://schemas.microsoft.com/office/drawing/2014/main" id="{5FC43A01-41E0-469C-91BF-736159882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1" name="Picture 6860" descr="http://www.esourcecanada.com/images/spacer.gif">
          <a:extLst>
            <a:ext uri="{FF2B5EF4-FFF2-40B4-BE49-F238E27FC236}">
              <a16:creationId xmlns:a16="http://schemas.microsoft.com/office/drawing/2014/main" id="{DF462AE1-0794-4017-AB27-6B8CF79A1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2" name="Picture 6861" descr="http://www.esourcecanada.com/images/spacer.gif">
          <a:extLst>
            <a:ext uri="{FF2B5EF4-FFF2-40B4-BE49-F238E27FC236}">
              <a16:creationId xmlns:a16="http://schemas.microsoft.com/office/drawing/2014/main" id="{0C9FE379-49BC-4B4E-8CD8-EF4831E6E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3" name="Picture 6862" descr="http://www.esourcecanada.com/images/spacer.gif">
          <a:extLst>
            <a:ext uri="{FF2B5EF4-FFF2-40B4-BE49-F238E27FC236}">
              <a16:creationId xmlns:a16="http://schemas.microsoft.com/office/drawing/2014/main" id="{8A94B04F-F81D-49B8-A148-967F9D398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4" name="Picture 6863" descr="http://www.esourcecanada.com/images/spacer.gif">
          <a:extLst>
            <a:ext uri="{FF2B5EF4-FFF2-40B4-BE49-F238E27FC236}">
              <a16:creationId xmlns:a16="http://schemas.microsoft.com/office/drawing/2014/main" id="{60607E0A-7E49-4D4C-87FC-DD22964DE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5" name="Picture 6864" descr="http://www.esourcecanada.com/images/spacer.gif">
          <a:extLst>
            <a:ext uri="{FF2B5EF4-FFF2-40B4-BE49-F238E27FC236}">
              <a16:creationId xmlns:a16="http://schemas.microsoft.com/office/drawing/2014/main" id="{C3D37B8C-6865-4ADD-BA83-4A9D0F8DDF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6" name="Picture 6865" descr="http://www.esourcecanada.com/images/spacer.gif">
          <a:extLst>
            <a:ext uri="{FF2B5EF4-FFF2-40B4-BE49-F238E27FC236}">
              <a16:creationId xmlns:a16="http://schemas.microsoft.com/office/drawing/2014/main" id="{32176B37-0C56-4EB9-BAC0-C7976E8173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7" name="Picture 6866" descr="http://www.esourcecanada.com/images/spacer.gif">
          <a:extLst>
            <a:ext uri="{FF2B5EF4-FFF2-40B4-BE49-F238E27FC236}">
              <a16:creationId xmlns:a16="http://schemas.microsoft.com/office/drawing/2014/main" id="{9DECE86B-E93D-48C3-8B24-6FE91A17A7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8" name="Picture 6867" descr="http://www.esourcecanada.com/images/spacer.gif">
          <a:extLst>
            <a:ext uri="{FF2B5EF4-FFF2-40B4-BE49-F238E27FC236}">
              <a16:creationId xmlns:a16="http://schemas.microsoft.com/office/drawing/2014/main" id="{5FA8F1AB-5EB1-4712-B333-15758375D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9" name="Picture 6868" descr="http://www.esourcecanada.com/images/spacer.gif">
          <a:extLst>
            <a:ext uri="{FF2B5EF4-FFF2-40B4-BE49-F238E27FC236}">
              <a16:creationId xmlns:a16="http://schemas.microsoft.com/office/drawing/2014/main" id="{DB5D2D00-8406-41E2-B23A-710141D0E5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0" name="Picture 6869" descr="http://www.esourcecanada.com/images/spacer.gif">
          <a:extLst>
            <a:ext uri="{FF2B5EF4-FFF2-40B4-BE49-F238E27FC236}">
              <a16:creationId xmlns:a16="http://schemas.microsoft.com/office/drawing/2014/main" id="{9CE54638-BAD5-424D-B1B5-189F457F14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1" name="Picture 6870" descr="http://www.esourcecanada.com/images/spacer.gif">
          <a:extLst>
            <a:ext uri="{FF2B5EF4-FFF2-40B4-BE49-F238E27FC236}">
              <a16:creationId xmlns:a16="http://schemas.microsoft.com/office/drawing/2014/main" id="{58DCE4B5-A706-4813-80F0-7B5534B8A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2" name="Picture 6871" descr="http://www.esourcecanada.com/images/spacer.gif">
          <a:extLst>
            <a:ext uri="{FF2B5EF4-FFF2-40B4-BE49-F238E27FC236}">
              <a16:creationId xmlns:a16="http://schemas.microsoft.com/office/drawing/2014/main" id="{46D18A2B-9AA8-40A8-96CE-BBF410360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3" name="Picture 6872" descr="http://www.esourcecanada.com/images/spacer.gif">
          <a:extLst>
            <a:ext uri="{FF2B5EF4-FFF2-40B4-BE49-F238E27FC236}">
              <a16:creationId xmlns:a16="http://schemas.microsoft.com/office/drawing/2014/main" id="{1DC0D638-A80E-4915-BF59-AE191BE54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4" name="Picture 6873" descr="http://www.esourcecanada.com/images/spacer.gif">
          <a:extLst>
            <a:ext uri="{FF2B5EF4-FFF2-40B4-BE49-F238E27FC236}">
              <a16:creationId xmlns:a16="http://schemas.microsoft.com/office/drawing/2014/main" id="{6181D47B-3793-4344-B865-CF4CAB8A5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5" name="Picture 6874" descr="http://www.esourcecanada.com/images/spacer.gif">
          <a:extLst>
            <a:ext uri="{FF2B5EF4-FFF2-40B4-BE49-F238E27FC236}">
              <a16:creationId xmlns:a16="http://schemas.microsoft.com/office/drawing/2014/main" id="{F44DFFCC-B345-4559-9F02-976F58B37F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6" name="Picture 6875" descr="http://www.esourcecanada.com/images/spacer.gif">
          <a:extLst>
            <a:ext uri="{FF2B5EF4-FFF2-40B4-BE49-F238E27FC236}">
              <a16:creationId xmlns:a16="http://schemas.microsoft.com/office/drawing/2014/main" id="{9A342560-C5EB-426A-9D5C-8C169495B6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7" name="Picture 6876" descr="http://www.esourcecanada.com/images/spacer.gif">
          <a:extLst>
            <a:ext uri="{FF2B5EF4-FFF2-40B4-BE49-F238E27FC236}">
              <a16:creationId xmlns:a16="http://schemas.microsoft.com/office/drawing/2014/main" id="{07FE4E1A-01C5-41E2-9D9F-B76DF5CA5A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8" name="Picture 6877" descr="http://www.esourcecanada.com/images/spacer.gif">
          <a:extLst>
            <a:ext uri="{FF2B5EF4-FFF2-40B4-BE49-F238E27FC236}">
              <a16:creationId xmlns:a16="http://schemas.microsoft.com/office/drawing/2014/main" id="{4D71CF9E-56B2-4884-ABBF-69E1ABC13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9" name="Picture 6878" descr="http://www.esourcecanada.com/images/spacer.gif">
          <a:extLst>
            <a:ext uri="{FF2B5EF4-FFF2-40B4-BE49-F238E27FC236}">
              <a16:creationId xmlns:a16="http://schemas.microsoft.com/office/drawing/2014/main" id="{578284D2-D428-410A-B061-74A303EEB9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0" name="Picture 6879" descr="http://www.esourcecanada.com/images/spacer.gif">
          <a:extLst>
            <a:ext uri="{FF2B5EF4-FFF2-40B4-BE49-F238E27FC236}">
              <a16:creationId xmlns:a16="http://schemas.microsoft.com/office/drawing/2014/main" id="{9A8C157B-9530-47BF-9F64-B474AB091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1" name="Picture 6880" descr="http://www.esourcecanada.com/images/spacer.gif">
          <a:extLst>
            <a:ext uri="{FF2B5EF4-FFF2-40B4-BE49-F238E27FC236}">
              <a16:creationId xmlns:a16="http://schemas.microsoft.com/office/drawing/2014/main" id="{CD6F0870-9C50-4CEC-BDE2-365D3905B2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2" name="Picture 6881" descr="http://www.esourcecanada.com/images/spacer.gif">
          <a:extLst>
            <a:ext uri="{FF2B5EF4-FFF2-40B4-BE49-F238E27FC236}">
              <a16:creationId xmlns:a16="http://schemas.microsoft.com/office/drawing/2014/main" id="{86696A01-2940-4F5D-9234-555654503C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3" name="Picture 6882" descr="http://www.esourcecanada.com/images/spacer.gif">
          <a:extLst>
            <a:ext uri="{FF2B5EF4-FFF2-40B4-BE49-F238E27FC236}">
              <a16:creationId xmlns:a16="http://schemas.microsoft.com/office/drawing/2014/main" id="{992AB085-8AF2-4DA4-B158-FE268E05BD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4" name="Picture 6883" descr="http://www.esourcecanada.com/images/spacer.gif">
          <a:extLst>
            <a:ext uri="{FF2B5EF4-FFF2-40B4-BE49-F238E27FC236}">
              <a16:creationId xmlns:a16="http://schemas.microsoft.com/office/drawing/2014/main" id="{D920EB32-BB4C-47D0-B6FC-8729FDC47B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5" name="Picture 6884" descr="http://www.esourcecanada.com/images/spacer.gif">
          <a:extLst>
            <a:ext uri="{FF2B5EF4-FFF2-40B4-BE49-F238E27FC236}">
              <a16:creationId xmlns:a16="http://schemas.microsoft.com/office/drawing/2014/main" id="{8DF6C8A7-699F-4A29-9532-1F0FB2DA2C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6" name="Picture 6885" descr="http://www.esourcecanada.com/images/spacer.gif">
          <a:extLst>
            <a:ext uri="{FF2B5EF4-FFF2-40B4-BE49-F238E27FC236}">
              <a16:creationId xmlns:a16="http://schemas.microsoft.com/office/drawing/2014/main" id="{B1946090-53CE-4051-9050-862CC093E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7" name="Picture 6886" descr="http://www.esourcecanada.com/images/spacer.gif">
          <a:extLst>
            <a:ext uri="{FF2B5EF4-FFF2-40B4-BE49-F238E27FC236}">
              <a16:creationId xmlns:a16="http://schemas.microsoft.com/office/drawing/2014/main" id="{ADB967A5-56D1-41BB-9A08-82D8C0FA9A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8" name="Picture 6887" descr="http://www.esourcecanada.com/images/spacer.gif">
          <a:extLst>
            <a:ext uri="{FF2B5EF4-FFF2-40B4-BE49-F238E27FC236}">
              <a16:creationId xmlns:a16="http://schemas.microsoft.com/office/drawing/2014/main" id="{F04DE11B-F540-4055-BCFF-772449CE07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9" name="Picture 6888" descr="http://www.esourcecanada.com/images/spacer.gif">
          <a:extLst>
            <a:ext uri="{FF2B5EF4-FFF2-40B4-BE49-F238E27FC236}">
              <a16:creationId xmlns:a16="http://schemas.microsoft.com/office/drawing/2014/main" id="{A4AD7C38-3DDE-4D15-9CD6-9B22BD5DEA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890" name="Picture 6889" descr="http://www.esourcecanada.com/images/spacer.gif">
          <a:extLst>
            <a:ext uri="{FF2B5EF4-FFF2-40B4-BE49-F238E27FC236}">
              <a16:creationId xmlns:a16="http://schemas.microsoft.com/office/drawing/2014/main" id="{DDDDC94B-A701-4996-B2A8-2946F43152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891" name="Picture 6890" descr="http://www.esourcecanada.com/images/spacer.gif">
          <a:extLst>
            <a:ext uri="{FF2B5EF4-FFF2-40B4-BE49-F238E27FC236}">
              <a16:creationId xmlns:a16="http://schemas.microsoft.com/office/drawing/2014/main" id="{52D93B78-8345-445E-B81F-D4CD8041A9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6892" name="Picture 6891" descr="http://www.esourcecanada.com/images/spacer.gif">
          <a:extLst>
            <a:ext uri="{FF2B5EF4-FFF2-40B4-BE49-F238E27FC236}">
              <a16:creationId xmlns:a16="http://schemas.microsoft.com/office/drawing/2014/main" id="{BE83D634-F6F2-4FB4-BFA3-25B402ADC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893" name="Picture 6892" descr="http://www.esourcecanada.com/images/spacer.gif">
          <a:extLst>
            <a:ext uri="{FF2B5EF4-FFF2-40B4-BE49-F238E27FC236}">
              <a16:creationId xmlns:a16="http://schemas.microsoft.com/office/drawing/2014/main" id="{FAE5ABD4-FCA7-4343-95A8-D0ADEE4ECF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6894" name="Picture 6893" descr="http://www.esourcecanada.com/images/spacer.gif">
          <a:extLst>
            <a:ext uri="{FF2B5EF4-FFF2-40B4-BE49-F238E27FC236}">
              <a16:creationId xmlns:a16="http://schemas.microsoft.com/office/drawing/2014/main" id="{3CB98E80-61E9-4FF7-9CB1-F7CAEDE4BC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895" name="Picture 6894" descr="http://www.esourcecanada.com/images/spacer.gif">
          <a:extLst>
            <a:ext uri="{FF2B5EF4-FFF2-40B4-BE49-F238E27FC236}">
              <a16:creationId xmlns:a16="http://schemas.microsoft.com/office/drawing/2014/main" id="{EABFE74F-5832-4ACE-AFF4-F4A9D3BD8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896" name="Picture 6895" descr="http://www.esourcecanada.com/images/spacer.gif">
          <a:extLst>
            <a:ext uri="{FF2B5EF4-FFF2-40B4-BE49-F238E27FC236}">
              <a16:creationId xmlns:a16="http://schemas.microsoft.com/office/drawing/2014/main" id="{8F777800-E450-4182-84DC-8559E9F375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6897" name="Picture 6896" descr="http://www.esourcecanada.com/images/spacer.gif">
          <a:extLst>
            <a:ext uri="{FF2B5EF4-FFF2-40B4-BE49-F238E27FC236}">
              <a16:creationId xmlns:a16="http://schemas.microsoft.com/office/drawing/2014/main" id="{5B6CFA32-4E5E-43CC-A46E-A1B4F7B6A6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898" name="Picture 6897" descr="http://www.esourcecanada.com/images/spacer.gif">
          <a:extLst>
            <a:ext uri="{FF2B5EF4-FFF2-40B4-BE49-F238E27FC236}">
              <a16:creationId xmlns:a16="http://schemas.microsoft.com/office/drawing/2014/main" id="{49AB9E64-DC45-4AB9-9735-A6DDA75739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6899" name="Picture 6898" descr="http://www.esourcecanada.com/images/spacer.gif">
          <a:extLst>
            <a:ext uri="{FF2B5EF4-FFF2-40B4-BE49-F238E27FC236}">
              <a16:creationId xmlns:a16="http://schemas.microsoft.com/office/drawing/2014/main" id="{FDC856B8-7B16-4BDB-B308-9E02AA8F2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69215" cy="69215"/>
    <xdr:pic>
      <xdr:nvPicPr>
        <xdr:cNvPr id="6900" name="Picture 6899" descr="http://www.esourcecanada.com/images/spacer.gif">
          <a:extLst>
            <a:ext uri="{FF2B5EF4-FFF2-40B4-BE49-F238E27FC236}">
              <a16:creationId xmlns:a16="http://schemas.microsoft.com/office/drawing/2014/main" id="{83A0DC0F-3324-4306-9F03-552F5E1B80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1" name="Picture 6900" descr="http://www.esourcecanada.com/images/spacer.gif">
          <a:extLst>
            <a:ext uri="{FF2B5EF4-FFF2-40B4-BE49-F238E27FC236}">
              <a16:creationId xmlns:a16="http://schemas.microsoft.com/office/drawing/2014/main" id="{5DDDBE8E-3001-45B5-A0B4-C120DFDD7F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69215" cy="69215"/>
    <xdr:pic>
      <xdr:nvPicPr>
        <xdr:cNvPr id="6902" name="Picture 6901" descr="http://www.esourcecanada.com/images/spacer.gif">
          <a:extLst>
            <a:ext uri="{FF2B5EF4-FFF2-40B4-BE49-F238E27FC236}">
              <a16:creationId xmlns:a16="http://schemas.microsoft.com/office/drawing/2014/main" id="{9938FDF5-2A1F-4022-9F4B-83C7E2AFFE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3" name="Picture 6902" descr="http://www.esourcecanada.com/images/spacer.gif">
          <a:extLst>
            <a:ext uri="{FF2B5EF4-FFF2-40B4-BE49-F238E27FC236}">
              <a16:creationId xmlns:a16="http://schemas.microsoft.com/office/drawing/2014/main" id="{153AEE5A-6817-460A-A113-82FB3038F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4" name="Picture 6903" descr="http://www.esourcecanada.com/images/spacer.gif">
          <a:extLst>
            <a:ext uri="{FF2B5EF4-FFF2-40B4-BE49-F238E27FC236}">
              <a16:creationId xmlns:a16="http://schemas.microsoft.com/office/drawing/2014/main" id="{B1CF7F69-89FE-45C4-85D6-0E4FFEF07A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5" name="Picture 6904" descr="http://www.esourcecanada.com/images/spacer.gif">
          <a:extLst>
            <a:ext uri="{FF2B5EF4-FFF2-40B4-BE49-F238E27FC236}">
              <a16:creationId xmlns:a16="http://schemas.microsoft.com/office/drawing/2014/main" id="{38769606-52A9-4176-86BD-7CC319F93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6" name="Picture 6905" descr="http://www.esourcecanada.com/images/spacer.gif">
          <a:extLst>
            <a:ext uri="{FF2B5EF4-FFF2-40B4-BE49-F238E27FC236}">
              <a16:creationId xmlns:a16="http://schemas.microsoft.com/office/drawing/2014/main" id="{650C3701-DFD9-41EF-97C8-B0B0CF8D0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7" name="Picture 6906" descr="http://www.esourcecanada.com/images/spacer.gif">
          <a:extLst>
            <a:ext uri="{FF2B5EF4-FFF2-40B4-BE49-F238E27FC236}">
              <a16:creationId xmlns:a16="http://schemas.microsoft.com/office/drawing/2014/main" id="{C602A58F-3CDC-4728-A9E2-35B7AB77EA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8" name="Picture 6907" descr="http://www.esourcecanada.com/images/spacer.gif">
          <a:extLst>
            <a:ext uri="{FF2B5EF4-FFF2-40B4-BE49-F238E27FC236}">
              <a16:creationId xmlns:a16="http://schemas.microsoft.com/office/drawing/2014/main" id="{9B381FE4-10DB-4A57-A9A9-DA53453734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9" name="Picture 6908" descr="http://www.esourcecanada.com/images/spacer.gif">
          <a:extLst>
            <a:ext uri="{FF2B5EF4-FFF2-40B4-BE49-F238E27FC236}">
              <a16:creationId xmlns:a16="http://schemas.microsoft.com/office/drawing/2014/main" id="{666C74F2-9FDD-4DBA-B0CC-3B8FB31CDC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0" name="Picture 6909" descr="http://www.esourcecanada.com/images/spacer.gif">
          <a:extLst>
            <a:ext uri="{FF2B5EF4-FFF2-40B4-BE49-F238E27FC236}">
              <a16:creationId xmlns:a16="http://schemas.microsoft.com/office/drawing/2014/main" id="{F82C1ACF-F40E-4EB0-BFCB-988A848D45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1" name="Picture 6910" descr="http://www.esourcecanada.com/images/spacer.gif">
          <a:extLst>
            <a:ext uri="{FF2B5EF4-FFF2-40B4-BE49-F238E27FC236}">
              <a16:creationId xmlns:a16="http://schemas.microsoft.com/office/drawing/2014/main" id="{14C03B5B-2AAC-4FC4-AA44-CB5A169BF0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2" name="Picture 6911" descr="http://www.esourcecanada.com/images/spacer.gif">
          <a:extLst>
            <a:ext uri="{FF2B5EF4-FFF2-40B4-BE49-F238E27FC236}">
              <a16:creationId xmlns:a16="http://schemas.microsoft.com/office/drawing/2014/main" id="{4EE05E90-8704-4B4F-B8E1-2A059D1319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3" name="Picture 6912" descr="http://www.esourcecanada.com/images/spacer.gif">
          <a:extLst>
            <a:ext uri="{FF2B5EF4-FFF2-40B4-BE49-F238E27FC236}">
              <a16:creationId xmlns:a16="http://schemas.microsoft.com/office/drawing/2014/main" id="{049BA62D-220C-444E-A63C-B886CDAB03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4" name="Picture 6913" descr="http://www.esourcecanada.com/images/spacer.gif">
          <a:extLst>
            <a:ext uri="{FF2B5EF4-FFF2-40B4-BE49-F238E27FC236}">
              <a16:creationId xmlns:a16="http://schemas.microsoft.com/office/drawing/2014/main" id="{53775FDE-E36E-4EBF-9C92-00A8DDD3AC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5" name="Picture 6914" descr="http://www.esourcecanada.com/images/spacer.gif">
          <a:extLst>
            <a:ext uri="{FF2B5EF4-FFF2-40B4-BE49-F238E27FC236}">
              <a16:creationId xmlns:a16="http://schemas.microsoft.com/office/drawing/2014/main" id="{B6DDC8B7-EA20-4BAA-BA4D-EBD2638B3B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6" name="Picture 6915" descr="http://www.esourcecanada.com/images/spacer.gif">
          <a:extLst>
            <a:ext uri="{FF2B5EF4-FFF2-40B4-BE49-F238E27FC236}">
              <a16:creationId xmlns:a16="http://schemas.microsoft.com/office/drawing/2014/main" id="{6837B45C-A2B2-4E2E-B192-9DFC1B878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7" name="Picture 6916" descr="http://www.esourcecanada.com/images/spacer.gif">
          <a:extLst>
            <a:ext uri="{FF2B5EF4-FFF2-40B4-BE49-F238E27FC236}">
              <a16:creationId xmlns:a16="http://schemas.microsoft.com/office/drawing/2014/main" id="{FA4B0ADB-247F-4023-AD79-AED1823E8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8" name="Picture 6917" descr="http://www.esourcecanada.com/images/spacer.gif">
          <a:extLst>
            <a:ext uri="{FF2B5EF4-FFF2-40B4-BE49-F238E27FC236}">
              <a16:creationId xmlns:a16="http://schemas.microsoft.com/office/drawing/2014/main" id="{16F16266-3C78-4FCA-987C-23CED53AB7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9" name="Picture 6918" descr="http://www.esourcecanada.com/images/spacer.gif">
          <a:extLst>
            <a:ext uri="{FF2B5EF4-FFF2-40B4-BE49-F238E27FC236}">
              <a16:creationId xmlns:a16="http://schemas.microsoft.com/office/drawing/2014/main" id="{95197A1D-C38B-43D6-A599-3630A056D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0" name="Picture 6919" descr="http://www.esourcecanada.com/images/spacer.gif">
          <a:extLst>
            <a:ext uri="{FF2B5EF4-FFF2-40B4-BE49-F238E27FC236}">
              <a16:creationId xmlns:a16="http://schemas.microsoft.com/office/drawing/2014/main" id="{6C23F507-8B98-4A31-90D7-6AB8C8823E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1" name="Picture 6920" descr="http://www.esourcecanada.com/images/spacer.gif">
          <a:extLst>
            <a:ext uri="{FF2B5EF4-FFF2-40B4-BE49-F238E27FC236}">
              <a16:creationId xmlns:a16="http://schemas.microsoft.com/office/drawing/2014/main" id="{B88BCF06-00DC-4BCC-B22B-7E70FC313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2" name="Picture 6921" descr="http://www.esourcecanada.com/images/spacer.gif">
          <a:extLst>
            <a:ext uri="{FF2B5EF4-FFF2-40B4-BE49-F238E27FC236}">
              <a16:creationId xmlns:a16="http://schemas.microsoft.com/office/drawing/2014/main" id="{E2C67457-E034-4DEC-A7CA-B1622EED3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3" name="Picture 6922" descr="http://www.esourcecanada.com/images/spacer.gif">
          <a:extLst>
            <a:ext uri="{FF2B5EF4-FFF2-40B4-BE49-F238E27FC236}">
              <a16:creationId xmlns:a16="http://schemas.microsoft.com/office/drawing/2014/main" id="{BCC62F8A-F184-47EC-89BF-7DF32007E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4" name="Picture 6923" descr="http://www.esourcecanada.com/images/spacer.gif">
          <a:extLst>
            <a:ext uri="{FF2B5EF4-FFF2-40B4-BE49-F238E27FC236}">
              <a16:creationId xmlns:a16="http://schemas.microsoft.com/office/drawing/2014/main" id="{28BA6722-9567-4D24-A7EA-11952A535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5" name="Picture 6924" descr="http://www.esourcecanada.com/images/spacer.gif">
          <a:extLst>
            <a:ext uri="{FF2B5EF4-FFF2-40B4-BE49-F238E27FC236}">
              <a16:creationId xmlns:a16="http://schemas.microsoft.com/office/drawing/2014/main" id="{65B9CB95-EC1F-4F49-A3F8-D891EC6763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6" name="Picture 6925" descr="http://www.esourcecanada.com/images/spacer.gif">
          <a:extLst>
            <a:ext uri="{FF2B5EF4-FFF2-40B4-BE49-F238E27FC236}">
              <a16:creationId xmlns:a16="http://schemas.microsoft.com/office/drawing/2014/main" id="{7C057C78-672C-4AF9-9788-BFB93F97D6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7" name="Picture 6926" descr="http://www.esourcecanada.com/images/spacer.gif">
          <a:extLst>
            <a:ext uri="{FF2B5EF4-FFF2-40B4-BE49-F238E27FC236}">
              <a16:creationId xmlns:a16="http://schemas.microsoft.com/office/drawing/2014/main" id="{D31DC75C-AE41-4067-8C3A-BCA1C24B8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8" name="Picture 6927" descr="http://www.esourcecanada.com/images/spacer.gif">
          <a:extLst>
            <a:ext uri="{FF2B5EF4-FFF2-40B4-BE49-F238E27FC236}">
              <a16:creationId xmlns:a16="http://schemas.microsoft.com/office/drawing/2014/main" id="{F89E44DD-CC61-40EF-85EC-7CE01F227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9" name="Picture 6928" descr="http://www.esourcecanada.com/images/spacer.gif">
          <a:extLst>
            <a:ext uri="{FF2B5EF4-FFF2-40B4-BE49-F238E27FC236}">
              <a16:creationId xmlns:a16="http://schemas.microsoft.com/office/drawing/2014/main" id="{476E639C-2680-4AA6-9838-7561912443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0" name="Picture 6929" descr="http://www.esourcecanada.com/images/spacer.gif">
          <a:extLst>
            <a:ext uri="{FF2B5EF4-FFF2-40B4-BE49-F238E27FC236}">
              <a16:creationId xmlns:a16="http://schemas.microsoft.com/office/drawing/2014/main" id="{A1994752-F26A-444D-BB16-647589C1DE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1" name="Picture 6930" descr="http://www.esourcecanada.com/images/spacer.gif">
          <a:extLst>
            <a:ext uri="{FF2B5EF4-FFF2-40B4-BE49-F238E27FC236}">
              <a16:creationId xmlns:a16="http://schemas.microsoft.com/office/drawing/2014/main" id="{9F003D6B-AD52-4BFC-AA06-9745F5B78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2" name="Picture 6931" descr="http://www.esourcecanada.com/images/spacer.gif">
          <a:extLst>
            <a:ext uri="{FF2B5EF4-FFF2-40B4-BE49-F238E27FC236}">
              <a16:creationId xmlns:a16="http://schemas.microsoft.com/office/drawing/2014/main" id="{52B6BC97-DF61-4C5D-9404-5F574170F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3" name="Picture 6932" descr="http://www.esourcecanada.com/images/spacer.gif">
          <a:extLst>
            <a:ext uri="{FF2B5EF4-FFF2-40B4-BE49-F238E27FC236}">
              <a16:creationId xmlns:a16="http://schemas.microsoft.com/office/drawing/2014/main" id="{35AA23B8-36CB-4A0C-9956-D4274379E7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4" name="Picture 6933" descr="http://www.esourcecanada.com/images/spacer.gif">
          <a:extLst>
            <a:ext uri="{FF2B5EF4-FFF2-40B4-BE49-F238E27FC236}">
              <a16:creationId xmlns:a16="http://schemas.microsoft.com/office/drawing/2014/main" id="{F97788A9-2C35-43D6-82F0-4C3B878101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5" name="Picture 6934" descr="http://www.esourcecanada.com/images/spacer.gif">
          <a:extLst>
            <a:ext uri="{FF2B5EF4-FFF2-40B4-BE49-F238E27FC236}">
              <a16:creationId xmlns:a16="http://schemas.microsoft.com/office/drawing/2014/main" id="{D5EA5D75-0E34-480B-A37C-E09A05060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6" name="Picture 6935" descr="http://www.esourcecanada.com/images/spacer.gif">
          <a:extLst>
            <a:ext uri="{FF2B5EF4-FFF2-40B4-BE49-F238E27FC236}">
              <a16:creationId xmlns:a16="http://schemas.microsoft.com/office/drawing/2014/main" id="{75E68C54-16BA-451B-A97E-519B510A2F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7" name="Picture 6936" descr="http://www.esourcecanada.com/images/spacer.gif">
          <a:extLst>
            <a:ext uri="{FF2B5EF4-FFF2-40B4-BE49-F238E27FC236}">
              <a16:creationId xmlns:a16="http://schemas.microsoft.com/office/drawing/2014/main" id="{898939ED-C460-4E88-89A4-1A2AED430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8" name="Picture 6937" descr="http://www.esourcecanada.com/images/spacer.gif">
          <a:extLst>
            <a:ext uri="{FF2B5EF4-FFF2-40B4-BE49-F238E27FC236}">
              <a16:creationId xmlns:a16="http://schemas.microsoft.com/office/drawing/2014/main" id="{08E08518-D435-4B8D-BF06-49286F8B8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9" name="Picture 6938" descr="http://www.esourcecanada.com/images/spacer.gif">
          <a:extLst>
            <a:ext uri="{FF2B5EF4-FFF2-40B4-BE49-F238E27FC236}">
              <a16:creationId xmlns:a16="http://schemas.microsoft.com/office/drawing/2014/main" id="{9A1F8011-B112-4C4A-BD9A-0DADF047F3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40" name="Picture 6939" descr="http://www.esourcecanada.com/images/spacer.gif">
          <a:extLst>
            <a:ext uri="{FF2B5EF4-FFF2-40B4-BE49-F238E27FC236}">
              <a16:creationId xmlns:a16="http://schemas.microsoft.com/office/drawing/2014/main" id="{2E3504C7-F31A-4C5D-9EB9-B1D37A2F14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41" name="Picture 6940" descr="http://www.esourcecanada.com/images/spacer.gif">
          <a:extLst>
            <a:ext uri="{FF2B5EF4-FFF2-40B4-BE49-F238E27FC236}">
              <a16:creationId xmlns:a16="http://schemas.microsoft.com/office/drawing/2014/main" id="{76392FA1-570A-4DC1-825B-F072283CB4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42" name="Picture 6941" descr="http://www.esourcecanada.com/images/spacer.gif">
          <a:extLst>
            <a:ext uri="{FF2B5EF4-FFF2-40B4-BE49-F238E27FC236}">
              <a16:creationId xmlns:a16="http://schemas.microsoft.com/office/drawing/2014/main" id="{B258C658-987A-4ABE-B2BA-E6AE71C66A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43" name="Picture 6942" descr="http://www.esourcecanada.com/images/spacer.gif">
          <a:extLst>
            <a:ext uri="{FF2B5EF4-FFF2-40B4-BE49-F238E27FC236}">
              <a16:creationId xmlns:a16="http://schemas.microsoft.com/office/drawing/2014/main" id="{DEEBBB52-EDCC-4FAE-A1A2-3471E386F5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6944" name="Picture 6943" descr="http://www.esourcecanada.com/images/spacer.gif">
          <a:extLst>
            <a:ext uri="{FF2B5EF4-FFF2-40B4-BE49-F238E27FC236}">
              <a16:creationId xmlns:a16="http://schemas.microsoft.com/office/drawing/2014/main" id="{AC492DA7-8302-40B8-946E-118D76411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6945" name="Picture 6944" descr="http://www.esourcecanada.com/images/spacer.gif">
          <a:extLst>
            <a:ext uri="{FF2B5EF4-FFF2-40B4-BE49-F238E27FC236}">
              <a16:creationId xmlns:a16="http://schemas.microsoft.com/office/drawing/2014/main" id="{1E97E033-EBE4-42CF-A484-5324E9089D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96</xdr:row>
      <xdr:rowOff>0</xdr:rowOff>
    </xdr:from>
    <xdr:ext cx="57150" cy="57150"/>
    <xdr:pic>
      <xdr:nvPicPr>
        <xdr:cNvPr id="6946" name="Picture 6945" descr="http://www.esourcecanada.com/images/spacer.gif">
          <a:extLst>
            <a:ext uri="{FF2B5EF4-FFF2-40B4-BE49-F238E27FC236}">
              <a16:creationId xmlns:a16="http://schemas.microsoft.com/office/drawing/2014/main" id="{FA61740C-F32F-480E-AF84-BCDE393DA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6947" name="Picture 6946" descr="http://www.esourcecanada.com/images/spacer.gif">
          <a:extLst>
            <a:ext uri="{FF2B5EF4-FFF2-40B4-BE49-F238E27FC236}">
              <a16:creationId xmlns:a16="http://schemas.microsoft.com/office/drawing/2014/main" id="{AD81FBE9-669A-4107-9451-77A3C0DBB5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96</xdr:row>
      <xdr:rowOff>0</xdr:rowOff>
    </xdr:from>
    <xdr:ext cx="57150" cy="57150"/>
    <xdr:pic>
      <xdr:nvPicPr>
        <xdr:cNvPr id="6948" name="Picture 6947" descr="http://www.esourcecanada.com/images/spacer.gif">
          <a:extLst>
            <a:ext uri="{FF2B5EF4-FFF2-40B4-BE49-F238E27FC236}">
              <a16:creationId xmlns:a16="http://schemas.microsoft.com/office/drawing/2014/main" id="{AB758730-6759-4C9A-9C88-F2E3D76CA8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6949" name="Picture 6948" descr="http://www.esourcecanada.com/images/spacer.gif">
          <a:extLst>
            <a:ext uri="{FF2B5EF4-FFF2-40B4-BE49-F238E27FC236}">
              <a16:creationId xmlns:a16="http://schemas.microsoft.com/office/drawing/2014/main" id="{C8F46D0E-B199-49D8-8562-AEA7774AE1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6950" name="Picture 6949" descr="http://www.esourcecanada.com/images/spacer.gif">
          <a:extLst>
            <a:ext uri="{FF2B5EF4-FFF2-40B4-BE49-F238E27FC236}">
              <a16:creationId xmlns:a16="http://schemas.microsoft.com/office/drawing/2014/main" id="{C151BFE1-20D1-4CB4-8FDB-0A91A4B72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146</xdr:row>
      <xdr:rowOff>0</xdr:rowOff>
    </xdr:from>
    <xdr:ext cx="57150" cy="57150"/>
    <xdr:pic>
      <xdr:nvPicPr>
        <xdr:cNvPr id="6951" name="Picture 6950" descr="http://www.esourcecanada.com/images/spacer.gif">
          <a:extLst>
            <a:ext uri="{FF2B5EF4-FFF2-40B4-BE49-F238E27FC236}">
              <a16:creationId xmlns:a16="http://schemas.microsoft.com/office/drawing/2014/main" id="{F47F7B7F-A5E8-4400-8982-AD67D09F9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6952" name="Picture 6951" descr="http://www.esourcecanada.com/images/spacer.gif">
          <a:extLst>
            <a:ext uri="{FF2B5EF4-FFF2-40B4-BE49-F238E27FC236}">
              <a16:creationId xmlns:a16="http://schemas.microsoft.com/office/drawing/2014/main" id="{A573FC47-FBE2-4D15-915F-32057E74C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146</xdr:row>
      <xdr:rowOff>0</xdr:rowOff>
    </xdr:from>
    <xdr:ext cx="57150" cy="57150"/>
    <xdr:pic>
      <xdr:nvPicPr>
        <xdr:cNvPr id="6953" name="Picture 6952" descr="http://www.esourcecanada.com/images/spacer.gif">
          <a:extLst>
            <a:ext uri="{FF2B5EF4-FFF2-40B4-BE49-F238E27FC236}">
              <a16:creationId xmlns:a16="http://schemas.microsoft.com/office/drawing/2014/main" id="{4F5AE65D-BF21-422B-94C8-35EAA7921D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69215" cy="69215"/>
    <xdr:pic>
      <xdr:nvPicPr>
        <xdr:cNvPr id="6954" name="Picture 6953" descr="http://www.esourcecanada.com/images/spacer.gif">
          <a:extLst>
            <a:ext uri="{FF2B5EF4-FFF2-40B4-BE49-F238E27FC236}">
              <a16:creationId xmlns:a16="http://schemas.microsoft.com/office/drawing/2014/main" id="{249383D3-E118-4348-B5A3-1BBDCDA4A4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55" name="Picture 6954" descr="http://www.esourcecanada.com/images/spacer.gif">
          <a:extLst>
            <a:ext uri="{FF2B5EF4-FFF2-40B4-BE49-F238E27FC236}">
              <a16:creationId xmlns:a16="http://schemas.microsoft.com/office/drawing/2014/main" id="{AAF22869-DB12-45BE-9D46-A8B585199E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69215" cy="69215"/>
    <xdr:pic>
      <xdr:nvPicPr>
        <xdr:cNvPr id="6956" name="Picture 6955" descr="http://www.esourcecanada.com/images/spacer.gif">
          <a:extLst>
            <a:ext uri="{FF2B5EF4-FFF2-40B4-BE49-F238E27FC236}">
              <a16:creationId xmlns:a16="http://schemas.microsoft.com/office/drawing/2014/main" id="{4D8AFEA1-F8B1-402C-B405-D1585282FF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57" name="Picture 6956" descr="http://www.esourcecanada.com/images/spacer.gif">
          <a:extLst>
            <a:ext uri="{FF2B5EF4-FFF2-40B4-BE49-F238E27FC236}">
              <a16:creationId xmlns:a16="http://schemas.microsoft.com/office/drawing/2014/main" id="{2C09C7FD-8528-4BD4-8C3E-B2563B752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58" name="Picture 6957" descr="http://www.esourcecanada.com/images/spacer.gif">
          <a:extLst>
            <a:ext uri="{FF2B5EF4-FFF2-40B4-BE49-F238E27FC236}">
              <a16:creationId xmlns:a16="http://schemas.microsoft.com/office/drawing/2014/main" id="{9BA012C0-7CB4-4628-A8BA-812FABB7F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59" name="Picture 6958" descr="http://www.esourcecanada.com/images/spacer.gif">
          <a:extLst>
            <a:ext uri="{FF2B5EF4-FFF2-40B4-BE49-F238E27FC236}">
              <a16:creationId xmlns:a16="http://schemas.microsoft.com/office/drawing/2014/main" id="{2B27F371-EFB5-4537-823D-2A6541006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0" name="Picture 6959" descr="http://www.esourcecanada.com/images/spacer.gif">
          <a:extLst>
            <a:ext uri="{FF2B5EF4-FFF2-40B4-BE49-F238E27FC236}">
              <a16:creationId xmlns:a16="http://schemas.microsoft.com/office/drawing/2014/main" id="{525007F2-9EA2-47B1-8D91-2867DE2BF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1" name="Picture 6960" descr="http://www.esourcecanada.com/images/spacer.gif">
          <a:extLst>
            <a:ext uri="{FF2B5EF4-FFF2-40B4-BE49-F238E27FC236}">
              <a16:creationId xmlns:a16="http://schemas.microsoft.com/office/drawing/2014/main" id="{31816AE7-EC6D-4D67-AA32-94B0852BD8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2" name="Picture 6961" descr="http://www.esourcecanada.com/images/spacer.gif">
          <a:extLst>
            <a:ext uri="{FF2B5EF4-FFF2-40B4-BE49-F238E27FC236}">
              <a16:creationId xmlns:a16="http://schemas.microsoft.com/office/drawing/2014/main" id="{7B219D06-6185-40C8-848F-C23ABF4E9B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3" name="Picture 6962" descr="http://www.esourcecanada.com/images/spacer.gif">
          <a:extLst>
            <a:ext uri="{FF2B5EF4-FFF2-40B4-BE49-F238E27FC236}">
              <a16:creationId xmlns:a16="http://schemas.microsoft.com/office/drawing/2014/main" id="{100628A7-1588-433D-8CCA-E98330166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4" name="Picture 6963" descr="http://www.esourcecanada.com/images/spacer.gif">
          <a:extLst>
            <a:ext uri="{FF2B5EF4-FFF2-40B4-BE49-F238E27FC236}">
              <a16:creationId xmlns:a16="http://schemas.microsoft.com/office/drawing/2014/main" id="{A9CAC5CF-4ED9-4383-9B74-5BBAED46F4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5" name="Picture 6964" descr="http://www.esourcecanada.com/images/spacer.gif">
          <a:extLst>
            <a:ext uri="{FF2B5EF4-FFF2-40B4-BE49-F238E27FC236}">
              <a16:creationId xmlns:a16="http://schemas.microsoft.com/office/drawing/2014/main" id="{37DEF4AB-8474-47B7-A6D7-5F1F278DB2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6" name="Picture 6965" descr="http://www.esourcecanada.com/images/spacer.gif">
          <a:extLst>
            <a:ext uri="{FF2B5EF4-FFF2-40B4-BE49-F238E27FC236}">
              <a16:creationId xmlns:a16="http://schemas.microsoft.com/office/drawing/2014/main" id="{B37E8006-2450-4A9B-9E42-705B85EE09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7" name="Picture 6966" descr="http://www.esourcecanada.com/images/spacer.gif">
          <a:extLst>
            <a:ext uri="{FF2B5EF4-FFF2-40B4-BE49-F238E27FC236}">
              <a16:creationId xmlns:a16="http://schemas.microsoft.com/office/drawing/2014/main" id="{BAF12E5B-48DF-4DBE-8DEF-D629B62A5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8" name="Picture 6967" descr="http://www.esourcecanada.com/images/spacer.gif">
          <a:extLst>
            <a:ext uri="{FF2B5EF4-FFF2-40B4-BE49-F238E27FC236}">
              <a16:creationId xmlns:a16="http://schemas.microsoft.com/office/drawing/2014/main" id="{5112B7CB-EC91-498F-8F6C-9C91B888DB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9" name="Picture 6968" descr="http://www.esourcecanada.com/images/spacer.gif">
          <a:extLst>
            <a:ext uri="{FF2B5EF4-FFF2-40B4-BE49-F238E27FC236}">
              <a16:creationId xmlns:a16="http://schemas.microsoft.com/office/drawing/2014/main" id="{6ADBA63C-FED8-4B78-AF5A-9DD12ECEFD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0" name="Picture 6969" descr="http://www.esourcecanada.com/images/spacer.gif">
          <a:extLst>
            <a:ext uri="{FF2B5EF4-FFF2-40B4-BE49-F238E27FC236}">
              <a16:creationId xmlns:a16="http://schemas.microsoft.com/office/drawing/2014/main" id="{066241F3-8D41-42DA-8B85-EF4628A07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1" name="Picture 6970" descr="http://www.esourcecanada.com/images/spacer.gif">
          <a:extLst>
            <a:ext uri="{FF2B5EF4-FFF2-40B4-BE49-F238E27FC236}">
              <a16:creationId xmlns:a16="http://schemas.microsoft.com/office/drawing/2014/main" id="{7D5749EB-7615-428F-BA89-1D56955161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2" name="Picture 6971" descr="http://www.esourcecanada.com/images/spacer.gif">
          <a:extLst>
            <a:ext uri="{FF2B5EF4-FFF2-40B4-BE49-F238E27FC236}">
              <a16:creationId xmlns:a16="http://schemas.microsoft.com/office/drawing/2014/main" id="{F9517078-0C40-4EAA-B2F3-AD5D8DFF43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3" name="Picture 6972" descr="http://www.esourcecanada.com/images/spacer.gif">
          <a:extLst>
            <a:ext uri="{FF2B5EF4-FFF2-40B4-BE49-F238E27FC236}">
              <a16:creationId xmlns:a16="http://schemas.microsoft.com/office/drawing/2014/main" id="{CB86A094-D056-4864-926A-0460C90ECF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4" name="Picture 6973" descr="http://www.esourcecanada.com/images/spacer.gif">
          <a:extLst>
            <a:ext uri="{FF2B5EF4-FFF2-40B4-BE49-F238E27FC236}">
              <a16:creationId xmlns:a16="http://schemas.microsoft.com/office/drawing/2014/main" id="{CCC599A5-5DD5-4EF6-B45B-0A979677E0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5" name="Picture 6974" descr="http://www.esourcecanada.com/images/spacer.gif">
          <a:extLst>
            <a:ext uri="{FF2B5EF4-FFF2-40B4-BE49-F238E27FC236}">
              <a16:creationId xmlns:a16="http://schemas.microsoft.com/office/drawing/2014/main" id="{B5050309-724A-403D-BB4E-CD51A5A2E5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6" name="Picture 6975" descr="http://www.esourcecanada.com/images/spacer.gif">
          <a:extLst>
            <a:ext uri="{FF2B5EF4-FFF2-40B4-BE49-F238E27FC236}">
              <a16:creationId xmlns:a16="http://schemas.microsoft.com/office/drawing/2014/main" id="{3ABECB1D-5687-4449-BABA-C4216279D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7" name="Picture 6976" descr="http://www.esourcecanada.com/images/spacer.gif">
          <a:extLst>
            <a:ext uri="{FF2B5EF4-FFF2-40B4-BE49-F238E27FC236}">
              <a16:creationId xmlns:a16="http://schemas.microsoft.com/office/drawing/2014/main" id="{8DBA0CD3-1745-48F3-81BC-A5685E4CF1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8" name="Picture 6977" descr="http://www.esourcecanada.com/images/spacer.gif">
          <a:extLst>
            <a:ext uri="{FF2B5EF4-FFF2-40B4-BE49-F238E27FC236}">
              <a16:creationId xmlns:a16="http://schemas.microsoft.com/office/drawing/2014/main" id="{23B6AC55-EF27-495D-8D39-72F0ACB0F3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9" name="Picture 6978" descr="http://www.esourcecanada.com/images/spacer.gif">
          <a:extLst>
            <a:ext uri="{FF2B5EF4-FFF2-40B4-BE49-F238E27FC236}">
              <a16:creationId xmlns:a16="http://schemas.microsoft.com/office/drawing/2014/main" id="{BA32109C-1DEA-4AFE-BB89-42D5EECBD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0" name="Picture 6979" descr="http://www.esourcecanada.com/images/spacer.gif">
          <a:extLst>
            <a:ext uri="{FF2B5EF4-FFF2-40B4-BE49-F238E27FC236}">
              <a16:creationId xmlns:a16="http://schemas.microsoft.com/office/drawing/2014/main" id="{BE83A952-945E-4406-BE8F-AD46FD91B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1" name="Picture 6980" descr="http://www.esourcecanada.com/images/spacer.gif">
          <a:extLst>
            <a:ext uri="{FF2B5EF4-FFF2-40B4-BE49-F238E27FC236}">
              <a16:creationId xmlns:a16="http://schemas.microsoft.com/office/drawing/2014/main" id="{27105473-DC2B-440A-BD14-6CB5E4C07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2" name="Picture 6981" descr="http://www.esourcecanada.com/images/spacer.gif">
          <a:extLst>
            <a:ext uri="{FF2B5EF4-FFF2-40B4-BE49-F238E27FC236}">
              <a16:creationId xmlns:a16="http://schemas.microsoft.com/office/drawing/2014/main" id="{33358B94-3415-4385-B6AD-AF18072EE1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3" name="Picture 6982" descr="http://www.esourcecanada.com/images/spacer.gif">
          <a:extLst>
            <a:ext uri="{FF2B5EF4-FFF2-40B4-BE49-F238E27FC236}">
              <a16:creationId xmlns:a16="http://schemas.microsoft.com/office/drawing/2014/main" id="{78CD86D6-2AA4-4F71-8AB7-8C53302BD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4" name="Picture 6983" descr="http://www.esourcecanada.com/images/spacer.gif">
          <a:extLst>
            <a:ext uri="{FF2B5EF4-FFF2-40B4-BE49-F238E27FC236}">
              <a16:creationId xmlns:a16="http://schemas.microsoft.com/office/drawing/2014/main" id="{EEC09229-29F6-404D-8402-746910B952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5" name="Picture 6984" descr="http://www.esourcecanada.com/images/spacer.gif">
          <a:extLst>
            <a:ext uri="{FF2B5EF4-FFF2-40B4-BE49-F238E27FC236}">
              <a16:creationId xmlns:a16="http://schemas.microsoft.com/office/drawing/2014/main" id="{63EDB7E4-6906-492B-AE39-F0421CFCA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6" name="Picture 6985" descr="http://www.esourcecanada.com/images/spacer.gif">
          <a:extLst>
            <a:ext uri="{FF2B5EF4-FFF2-40B4-BE49-F238E27FC236}">
              <a16:creationId xmlns:a16="http://schemas.microsoft.com/office/drawing/2014/main" id="{A6304D5F-0E56-4BC0-939A-31EDCDE23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7" name="Picture 6986" descr="http://www.esourcecanada.com/images/spacer.gif">
          <a:extLst>
            <a:ext uri="{FF2B5EF4-FFF2-40B4-BE49-F238E27FC236}">
              <a16:creationId xmlns:a16="http://schemas.microsoft.com/office/drawing/2014/main" id="{B8F64C28-B8F1-4498-9BCC-DC1BD39B53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8" name="Picture 6987" descr="http://www.esourcecanada.com/images/spacer.gif">
          <a:extLst>
            <a:ext uri="{FF2B5EF4-FFF2-40B4-BE49-F238E27FC236}">
              <a16:creationId xmlns:a16="http://schemas.microsoft.com/office/drawing/2014/main" id="{8D72FE7B-195F-4DB8-B372-7CD0DB0EAA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9" name="Picture 6988" descr="http://www.esourcecanada.com/images/spacer.gif">
          <a:extLst>
            <a:ext uri="{FF2B5EF4-FFF2-40B4-BE49-F238E27FC236}">
              <a16:creationId xmlns:a16="http://schemas.microsoft.com/office/drawing/2014/main" id="{1CEA0222-4DD8-4685-8133-F016580CDE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0" name="Picture 6989" descr="http://www.esourcecanada.com/images/spacer.gif">
          <a:extLst>
            <a:ext uri="{FF2B5EF4-FFF2-40B4-BE49-F238E27FC236}">
              <a16:creationId xmlns:a16="http://schemas.microsoft.com/office/drawing/2014/main" id="{532645AA-3F40-4F94-8B3E-7C9C4B45CA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1" name="Picture 6990" descr="http://www.esourcecanada.com/images/spacer.gif">
          <a:extLst>
            <a:ext uri="{FF2B5EF4-FFF2-40B4-BE49-F238E27FC236}">
              <a16:creationId xmlns:a16="http://schemas.microsoft.com/office/drawing/2014/main" id="{3706BE7B-25C7-4C33-B696-F321F39400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2" name="Picture 6991" descr="http://www.esourcecanada.com/images/spacer.gif">
          <a:extLst>
            <a:ext uri="{FF2B5EF4-FFF2-40B4-BE49-F238E27FC236}">
              <a16:creationId xmlns:a16="http://schemas.microsoft.com/office/drawing/2014/main" id="{E79232EE-1040-4102-A2B1-B16AE5F9C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3" name="Picture 6992" descr="http://www.esourcecanada.com/images/spacer.gif">
          <a:extLst>
            <a:ext uri="{FF2B5EF4-FFF2-40B4-BE49-F238E27FC236}">
              <a16:creationId xmlns:a16="http://schemas.microsoft.com/office/drawing/2014/main" id="{9F0B63F1-52C6-4B52-AB16-F55C416037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4" name="Picture 6993" descr="http://www.esourcecanada.com/images/spacer.gif">
          <a:extLst>
            <a:ext uri="{FF2B5EF4-FFF2-40B4-BE49-F238E27FC236}">
              <a16:creationId xmlns:a16="http://schemas.microsoft.com/office/drawing/2014/main" id="{14036464-C878-480E-8CAE-C71A35110A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5" name="Picture 6994" descr="http://www.esourcecanada.com/images/spacer.gif">
          <a:extLst>
            <a:ext uri="{FF2B5EF4-FFF2-40B4-BE49-F238E27FC236}">
              <a16:creationId xmlns:a16="http://schemas.microsoft.com/office/drawing/2014/main" id="{BA4C4A4A-8B24-4380-9021-E30E79BA0D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6" name="Picture 6995" descr="http://www.esourcecanada.com/images/spacer.gif">
          <a:extLst>
            <a:ext uri="{FF2B5EF4-FFF2-40B4-BE49-F238E27FC236}">
              <a16:creationId xmlns:a16="http://schemas.microsoft.com/office/drawing/2014/main" id="{4FAFC716-6D96-4031-93EE-49F1906C13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7" name="Picture 6996" descr="http://www.esourcecanada.com/images/spacer.gif">
          <a:extLst>
            <a:ext uri="{FF2B5EF4-FFF2-40B4-BE49-F238E27FC236}">
              <a16:creationId xmlns:a16="http://schemas.microsoft.com/office/drawing/2014/main" id="{7F7126B0-5DAC-4BF5-A71A-F3F695E89E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6998" name="Picture 6997" descr="http://www.esourcecanada.com/images/spacer.gif">
          <a:extLst>
            <a:ext uri="{FF2B5EF4-FFF2-40B4-BE49-F238E27FC236}">
              <a16:creationId xmlns:a16="http://schemas.microsoft.com/office/drawing/2014/main" id="{90D9A26A-31C2-48FB-8409-93C630238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6999" name="Picture 6998" descr="http://www.esourcecanada.com/images/spacer.gif">
          <a:extLst>
            <a:ext uri="{FF2B5EF4-FFF2-40B4-BE49-F238E27FC236}">
              <a16:creationId xmlns:a16="http://schemas.microsoft.com/office/drawing/2014/main" id="{EA360E89-5229-4D13-A17B-957CF5A21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7000" name="Picture 6999" descr="http://www.esourcecanada.com/images/spacer.gif">
          <a:extLst>
            <a:ext uri="{FF2B5EF4-FFF2-40B4-BE49-F238E27FC236}">
              <a16:creationId xmlns:a16="http://schemas.microsoft.com/office/drawing/2014/main" id="{C614A60A-A41E-45B3-A184-954487EBCF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7001" name="Picture 7000" descr="http://www.esourcecanada.com/images/spacer.gif">
          <a:extLst>
            <a:ext uri="{FF2B5EF4-FFF2-40B4-BE49-F238E27FC236}">
              <a16:creationId xmlns:a16="http://schemas.microsoft.com/office/drawing/2014/main" id="{1C5638E4-7A81-4403-ABF9-FEC5DA8837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7002" name="Picture 7001" descr="http://www.esourcecanada.com/images/spacer.gif">
          <a:extLst>
            <a:ext uri="{FF2B5EF4-FFF2-40B4-BE49-F238E27FC236}">
              <a16:creationId xmlns:a16="http://schemas.microsoft.com/office/drawing/2014/main" id="{70F3EE0F-2A68-44A8-8E64-618396512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7003" name="Picture 7002" descr="http://www.esourcecanada.com/images/spacer.gif">
          <a:extLst>
            <a:ext uri="{FF2B5EF4-FFF2-40B4-BE49-F238E27FC236}">
              <a16:creationId xmlns:a16="http://schemas.microsoft.com/office/drawing/2014/main" id="{432D4E8C-CD8E-43A9-A009-22F5358270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7004" name="Picture 7003" descr="http://www.esourcecanada.com/images/spacer.gif">
          <a:extLst>
            <a:ext uri="{FF2B5EF4-FFF2-40B4-BE49-F238E27FC236}">
              <a16:creationId xmlns:a16="http://schemas.microsoft.com/office/drawing/2014/main" id="{B082F2C0-287C-4012-B9E1-0303E6BD39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166</xdr:row>
      <xdr:rowOff>0</xdr:rowOff>
    </xdr:from>
    <xdr:ext cx="57150" cy="57150"/>
    <xdr:pic>
      <xdr:nvPicPr>
        <xdr:cNvPr id="7005" name="Picture 7004" descr="http://www.esourcecanada.com/images/spacer.gif">
          <a:extLst>
            <a:ext uri="{FF2B5EF4-FFF2-40B4-BE49-F238E27FC236}">
              <a16:creationId xmlns:a16="http://schemas.microsoft.com/office/drawing/2014/main" id="{941CC7BC-29DE-4639-8244-4A10C5AB92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7006" name="Picture 7005" descr="http://www.esourcecanada.com/images/spacer.gif">
          <a:extLst>
            <a:ext uri="{FF2B5EF4-FFF2-40B4-BE49-F238E27FC236}">
              <a16:creationId xmlns:a16="http://schemas.microsoft.com/office/drawing/2014/main" id="{5E180818-E90D-4193-B497-740C6460B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166</xdr:row>
      <xdr:rowOff>0</xdr:rowOff>
    </xdr:from>
    <xdr:ext cx="57150" cy="57150"/>
    <xdr:pic>
      <xdr:nvPicPr>
        <xdr:cNvPr id="7007" name="Picture 7006" descr="http://www.esourcecanada.com/images/spacer.gif">
          <a:extLst>
            <a:ext uri="{FF2B5EF4-FFF2-40B4-BE49-F238E27FC236}">
              <a16:creationId xmlns:a16="http://schemas.microsoft.com/office/drawing/2014/main" id="{D0D967A3-DB36-4AAB-A5D9-ADA8F592EB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08" name="Picture 7007" descr="http://www.esourcecanada.com/images/spacer.gif">
          <a:extLst>
            <a:ext uri="{FF2B5EF4-FFF2-40B4-BE49-F238E27FC236}">
              <a16:creationId xmlns:a16="http://schemas.microsoft.com/office/drawing/2014/main" id="{FCCA089E-BC45-4028-BB14-80C5D1319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09" name="Picture 7008" descr="http://www.esourcecanada.com/images/spacer.gif">
          <a:extLst>
            <a:ext uri="{FF2B5EF4-FFF2-40B4-BE49-F238E27FC236}">
              <a16:creationId xmlns:a16="http://schemas.microsoft.com/office/drawing/2014/main" id="{56A865E7-C4E3-496D-99DD-F0DB3DC84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0" name="Picture 7009" descr="http://www.esourcecanada.com/images/spacer.gif">
          <a:extLst>
            <a:ext uri="{FF2B5EF4-FFF2-40B4-BE49-F238E27FC236}">
              <a16:creationId xmlns:a16="http://schemas.microsoft.com/office/drawing/2014/main" id="{6C2CF848-7B8F-4FA8-B38D-9C6C2F9B6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1" name="Picture 7010" descr="http://www.esourcecanada.com/images/spacer.gif">
          <a:extLst>
            <a:ext uri="{FF2B5EF4-FFF2-40B4-BE49-F238E27FC236}">
              <a16:creationId xmlns:a16="http://schemas.microsoft.com/office/drawing/2014/main" id="{DAF5EC3B-6618-43E9-BDD0-3E3998715C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2" name="Picture 7011" descr="http://www.esourcecanada.com/images/spacer.gif">
          <a:extLst>
            <a:ext uri="{FF2B5EF4-FFF2-40B4-BE49-F238E27FC236}">
              <a16:creationId xmlns:a16="http://schemas.microsoft.com/office/drawing/2014/main" id="{B8930266-D58E-4F5A-BF1F-1997246DB7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3" name="Picture 7012" descr="http://www.esourcecanada.com/images/spacer.gif">
          <a:extLst>
            <a:ext uri="{FF2B5EF4-FFF2-40B4-BE49-F238E27FC236}">
              <a16:creationId xmlns:a16="http://schemas.microsoft.com/office/drawing/2014/main" id="{CFAA5C8D-07E8-41D3-BBE9-CEA83878E3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4" name="Picture 7013" descr="http://www.esourcecanada.com/images/spacer.gif">
          <a:extLst>
            <a:ext uri="{FF2B5EF4-FFF2-40B4-BE49-F238E27FC236}">
              <a16:creationId xmlns:a16="http://schemas.microsoft.com/office/drawing/2014/main" id="{80EA0F98-5300-45A6-82BF-B3E0E28A37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5" name="Picture 7014" descr="http://www.esourcecanada.com/images/spacer.gif">
          <a:extLst>
            <a:ext uri="{FF2B5EF4-FFF2-40B4-BE49-F238E27FC236}">
              <a16:creationId xmlns:a16="http://schemas.microsoft.com/office/drawing/2014/main" id="{DA530D63-BAD9-4F05-818A-B85A2973A0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6" name="Picture 7015" descr="http://www.esourcecanada.com/images/spacer.gif">
          <a:extLst>
            <a:ext uri="{FF2B5EF4-FFF2-40B4-BE49-F238E27FC236}">
              <a16:creationId xmlns:a16="http://schemas.microsoft.com/office/drawing/2014/main" id="{31B87CC5-A64B-41B2-9970-081AB62F1C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351</xdr:row>
      <xdr:rowOff>296333</xdr:rowOff>
    </xdr:from>
    <xdr:ext cx="57150" cy="57150"/>
    <xdr:pic>
      <xdr:nvPicPr>
        <xdr:cNvPr id="7017" name="Picture 7016" descr="http://www.esourcecanada.com/images/spacer.gif">
          <a:extLst>
            <a:ext uri="{FF2B5EF4-FFF2-40B4-BE49-F238E27FC236}">
              <a16:creationId xmlns:a16="http://schemas.microsoft.com/office/drawing/2014/main" id="{560D95C3-7341-463A-961D-CADBD3199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8" name="Picture 7017" descr="http://www.esourcecanada.com/images/spacer.gif">
          <a:extLst>
            <a:ext uri="{FF2B5EF4-FFF2-40B4-BE49-F238E27FC236}">
              <a16:creationId xmlns:a16="http://schemas.microsoft.com/office/drawing/2014/main" id="{E77C2447-608F-4CC1-9B70-4CB24B4881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9" name="Picture 7018" descr="http://www.esourcecanada.com/images/spacer.gif">
          <a:extLst>
            <a:ext uri="{FF2B5EF4-FFF2-40B4-BE49-F238E27FC236}">
              <a16:creationId xmlns:a16="http://schemas.microsoft.com/office/drawing/2014/main" id="{1D1B97CD-D63C-4D0F-A07C-80ECD7B143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0" name="Picture 7019" descr="http://www.esourcecanada.com/images/spacer.gif">
          <a:extLst>
            <a:ext uri="{FF2B5EF4-FFF2-40B4-BE49-F238E27FC236}">
              <a16:creationId xmlns:a16="http://schemas.microsoft.com/office/drawing/2014/main" id="{13F94C82-6713-4509-B578-510B00510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1" name="Picture 7020" descr="http://www.esourcecanada.com/images/spacer.gif">
          <a:extLst>
            <a:ext uri="{FF2B5EF4-FFF2-40B4-BE49-F238E27FC236}">
              <a16:creationId xmlns:a16="http://schemas.microsoft.com/office/drawing/2014/main" id="{4172D73B-5175-4A44-9368-E1902CEDB5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2" name="Picture 7021" descr="http://www.esourcecanada.com/images/spacer.gif">
          <a:extLst>
            <a:ext uri="{FF2B5EF4-FFF2-40B4-BE49-F238E27FC236}">
              <a16:creationId xmlns:a16="http://schemas.microsoft.com/office/drawing/2014/main" id="{5FBDFBFB-22A1-4FD6-89D4-93281CAD1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3" name="Picture 7022" descr="http://www.esourcecanada.com/images/spacer.gif">
          <a:extLst>
            <a:ext uri="{FF2B5EF4-FFF2-40B4-BE49-F238E27FC236}">
              <a16:creationId xmlns:a16="http://schemas.microsoft.com/office/drawing/2014/main" id="{544CB05A-8948-47A0-9855-01C457C71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4" name="Picture 7023" descr="http://www.esourcecanada.com/images/spacer.gif">
          <a:extLst>
            <a:ext uri="{FF2B5EF4-FFF2-40B4-BE49-F238E27FC236}">
              <a16:creationId xmlns:a16="http://schemas.microsoft.com/office/drawing/2014/main" id="{4C8DCD60-8CF2-40CE-B37A-A630B5690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5" name="Picture 7024" descr="http://www.esourcecanada.com/images/spacer.gif">
          <a:extLst>
            <a:ext uri="{FF2B5EF4-FFF2-40B4-BE49-F238E27FC236}">
              <a16:creationId xmlns:a16="http://schemas.microsoft.com/office/drawing/2014/main" id="{44893D9A-0363-49DC-A39E-BEC81359C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6" name="Picture 7025" descr="http://www.esourcecanada.com/images/spacer.gif">
          <a:extLst>
            <a:ext uri="{FF2B5EF4-FFF2-40B4-BE49-F238E27FC236}">
              <a16:creationId xmlns:a16="http://schemas.microsoft.com/office/drawing/2014/main" id="{97906499-013F-4438-83F0-09288DF3CF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7" name="Picture 7026" descr="http://www.esourcecanada.com/images/spacer.gif">
          <a:extLst>
            <a:ext uri="{FF2B5EF4-FFF2-40B4-BE49-F238E27FC236}">
              <a16:creationId xmlns:a16="http://schemas.microsoft.com/office/drawing/2014/main" id="{C9FC8BAB-D975-43F3-A0E4-6950157C4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8" name="Picture 7027" descr="http://www.esourcecanada.com/images/spacer.gif">
          <a:extLst>
            <a:ext uri="{FF2B5EF4-FFF2-40B4-BE49-F238E27FC236}">
              <a16:creationId xmlns:a16="http://schemas.microsoft.com/office/drawing/2014/main" id="{FD543402-3789-4CA3-85C9-76048A6445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9" name="Picture 7028" descr="http://www.esourcecanada.com/images/spacer.gif">
          <a:extLst>
            <a:ext uri="{FF2B5EF4-FFF2-40B4-BE49-F238E27FC236}">
              <a16:creationId xmlns:a16="http://schemas.microsoft.com/office/drawing/2014/main" id="{73855A6B-4C30-47EB-9327-114A8D1AE2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0" name="Picture 7029" descr="http://www.esourcecanada.com/images/spacer.gif">
          <a:extLst>
            <a:ext uri="{FF2B5EF4-FFF2-40B4-BE49-F238E27FC236}">
              <a16:creationId xmlns:a16="http://schemas.microsoft.com/office/drawing/2014/main" id="{ABB5A15A-CB1A-4208-9C85-D7AB8C5918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1" name="Picture 7030" descr="http://www.esourcecanada.com/images/spacer.gif">
          <a:extLst>
            <a:ext uri="{FF2B5EF4-FFF2-40B4-BE49-F238E27FC236}">
              <a16:creationId xmlns:a16="http://schemas.microsoft.com/office/drawing/2014/main" id="{CF7E200B-8CA4-4774-896C-C1C7416F5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2" name="Picture 7031" descr="http://www.esourcecanada.com/images/spacer.gif">
          <a:extLst>
            <a:ext uri="{FF2B5EF4-FFF2-40B4-BE49-F238E27FC236}">
              <a16:creationId xmlns:a16="http://schemas.microsoft.com/office/drawing/2014/main" id="{764A9DB3-E942-4EED-B282-90031BB3F5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3" name="Picture 7032" descr="http://www.esourcecanada.com/images/spacer.gif">
          <a:extLst>
            <a:ext uri="{FF2B5EF4-FFF2-40B4-BE49-F238E27FC236}">
              <a16:creationId xmlns:a16="http://schemas.microsoft.com/office/drawing/2014/main" id="{01118962-8BE2-4DA7-B4D8-4627B66FB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4" name="Picture 7033" descr="http://www.esourcecanada.com/images/spacer.gif">
          <a:extLst>
            <a:ext uri="{FF2B5EF4-FFF2-40B4-BE49-F238E27FC236}">
              <a16:creationId xmlns:a16="http://schemas.microsoft.com/office/drawing/2014/main" id="{27523FF1-83A9-4570-A48C-9E5BA7A45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5" name="Picture 7034" descr="http://www.esourcecanada.com/images/spacer.gif">
          <a:extLst>
            <a:ext uri="{FF2B5EF4-FFF2-40B4-BE49-F238E27FC236}">
              <a16:creationId xmlns:a16="http://schemas.microsoft.com/office/drawing/2014/main" id="{87E7FC91-7782-4573-A582-6713BCDCF7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6" name="Picture 7035" descr="http://www.esourcecanada.com/images/spacer.gif">
          <a:extLst>
            <a:ext uri="{FF2B5EF4-FFF2-40B4-BE49-F238E27FC236}">
              <a16:creationId xmlns:a16="http://schemas.microsoft.com/office/drawing/2014/main" id="{3DEEF544-DBC0-4FCD-97E0-118041065A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7" name="Picture 7036" descr="http://www.esourcecanada.com/images/spacer.gif">
          <a:extLst>
            <a:ext uri="{FF2B5EF4-FFF2-40B4-BE49-F238E27FC236}">
              <a16:creationId xmlns:a16="http://schemas.microsoft.com/office/drawing/2014/main" id="{B15E533F-E03E-4D6E-919E-7F734EC20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8" name="Picture 7037" descr="http://www.esourcecanada.com/images/spacer.gif">
          <a:extLst>
            <a:ext uri="{FF2B5EF4-FFF2-40B4-BE49-F238E27FC236}">
              <a16:creationId xmlns:a16="http://schemas.microsoft.com/office/drawing/2014/main" id="{CE590E8F-F645-410C-905B-4F7025168D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9" name="Picture 7038" descr="http://www.esourcecanada.com/images/spacer.gif">
          <a:extLst>
            <a:ext uri="{FF2B5EF4-FFF2-40B4-BE49-F238E27FC236}">
              <a16:creationId xmlns:a16="http://schemas.microsoft.com/office/drawing/2014/main" id="{24BECACA-249B-4B5E-80EA-B1BA5A939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0" name="Picture 7039" descr="http://www.esourcecanada.com/images/spacer.gif">
          <a:extLst>
            <a:ext uri="{FF2B5EF4-FFF2-40B4-BE49-F238E27FC236}">
              <a16:creationId xmlns:a16="http://schemas.microsoft.com/office/drawing/2014/main" id="{9B5B3DD3-0CE9-4A2C-B01A-436DF2BF3E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1" name="Picture 7040" descr="http://www.esourcecanada.com/images/spacer.gif">
          <a:extLst>
            <a:ext uri="{FF2B5EF4-FFF2-40B4-BE49-F238E27FC236}">
              <a16:creationId xmlns:a16="http://schemas.microsoft.com/office/drawing/2014/main" id="{BC179772-7F65-42D5-8D73-001F67BA26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2" name="Picture 7041" descr="http://www.esourcecanada.com/images/spacer.gif">
          <a:extLst>
            <a:ext uri="{FF2B5EF4-FFF2-40B4-BE49-F238E27FC236}">
              <a16:creationId xmlns:a16="http://schemas.microsoft.com/office/drawing/2014/main" id="{30C25A3E-1BE1-4713-A457-F43C80608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3" name="Picture 7042" descr="http://www.esourcecanada.com/images/spacer.gif">
          <a:extLst>
            <a:ext uri="{FF2B5EF4-FFF2-40B4-BE49-F238E27FC236}">
              <a16:creationId xmlns:a16="http://schemas.microsoft.com/office/drawing/2014/main" id="{EBBCF18F-8664-4349-90E7-F320D59BDD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4" name="Picture 7043" descr="http://www.esourcecanada.com/images/spacer.gif">
          <a:extLst>
            <a:ext uri="{FF2B5EF4-FFF2-40B4-BE49-F238E27FC236}">
              <a16:creationId xmlns:a16="http://schemas.microsoft.com/office/drawing/2014/main" id="{C7EC635F-46F6-4B05-A853-11C6142972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5" name="Picture 7044" descr="http://www.esourcecanada.com/images/spacer.gif">
          <a:extLst>
            <a:ext uri="{FF2B5EF4-FFF2-40B4-BE49-F238E27FC236}">
              <a16:creationId xmlns:a16="http://schemas.microsoft.com/office/drawing/2014/main" id="{12CD4E98-AB51-483D-B22A-CDAA7F0577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6" name="Picture 7045" descr="http://www.esourcecanada.com/images/spacer.gif">
          <a:extLst>
            <a:ext uri="{FF2B5EF4-FFF2-40B4-BE49-F238E27FC236}">
              <a16:creationId xmlns:a16="http://schemas.microsoft.com/office/drawing/2014/main" id="{B62A17FB-BE41-4E77-A8DE-410843D349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7" name="Picture 7046" descr="http://www.esourcecanada.com/images/spacer.gif">
          <a:extLst>
            <a:ext uri="{FF2B5EF4-FFF2-40B4-BE49-F238E27FC236}">
              <a16:creationId xmlns:a16="http://schemas.microsoft.com/office/drawing/2014/main" id="{DBF8D2CE-3C52-4816-B536-0A02072243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8" name="Picture 7047" descr="http://www.esourcecanada.com/images/spacer.gif">
          <a:extLst>
            <a:ext uri="{FF2B5EF4-FFF2-40B4-BE49-F238E27FC236}">
              <a16:creationId xmlns:a16="http://schemas.microsoft.com/office/drawing/2014/main" id="{4A1A7618-E71D-4275-9A44-2F09649C9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9" name="Picture 7048" descr="http://www.esourcecanada.com/images/spacer.gif">
          <a:extLst>
            <a:ext uri="{FF2B5EF4-FFF2-40B4-BE49-F238E27FC236}">
              <a16:creationId xmlns:a16="http://schemas.microsoft.com/office/drawing/2014/main" id="{E67EC73E-90D6-4B81-B9E7-119A6D175C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50" name="Picture 7049" descr="http://www.esourcecanada.com/images/spacer.gif">
          <a:extLst>
            <a:ext uri="{FF2B5EF4-FFF2-40B4-BE49-F238E27FC236}">
              <a16:creationId xmlns:a16="http://schemas.microsoft.com/office/drawing/2014/main" id="{346F820F-37A8-41B5-9383-9132A98219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7051" name="Picture 7050" descr="http://www.esourcecanada.com/images/spacer.gif">
          <a:extLst>
            <a:ext uri="{FF2B5EF4-FFF2-40B4-BE49-F238E27FC236}">
              <a16:creationId xmlns:a16="http://schemas.microsoft.com/office/drawing/2014/main" id="{3C68E1BE-4171-4F0F-9184-9F29B4074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7052" name="Picture 7051" descr="http://www.esourcecanada.com/images/spacer.gif">
          <a:extLst>
            <a:ext uri="{FF2B5EF4-FFF2-40B4-BE49-F238E27FC236}">
              <a16:creationId xmlns:a16="http://schemas.microsoft.com/office/drawing/2014/main" id="{89DE8DC5-96C0-4A66-82D4-808630B27B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7053" name="Picture 7052" descr="http://www.esourcecanada.com/images/spacer.gif">
          <a:extLst>
            <a:ext uri="{FF2B5EF4-FFF2-40B4-BE49-F238E27FC236}">
              <a16:creationId xmlns:a16="http://schemas.microsoft.com/office/drawing/2014/main" id="{BDD31AB8-5954-4552-9852-886F4F27F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7054" name="Picture 7053" descr="http://www.esourcecanada.com/images/spacer.gif">
          <a:extLst>
            <a:ext uri="{FF2B5EF4-FFF2-40B4-BE49-F238E27FC236}">
              <a16:creationId xmlns:a16="http://schemas.microsoft.com/office/drawing/2014/main" id="{DA7BF171-4239-43C1-9465-DE2A09FA3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7055" name="Picture 7054" descr="http://www.esourcecanada.com/images/spacer.gif">
          <a:extLst>
            <a:ext uri="{FF2B5EF4-FFF2-40B4-BE49-F238E27FC236}">
              <a16:creationId xmlns:a16="http://schemas.microsoft.com/office/drawing/2014/main" id="{BB7D33E5-C8DF-4456-BF5B-4D7D6CEBD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7056" name="Picture 7055" descr="http://www.esourcecanada.com/images/spacer.gif">
          <a:extLst>
            <a:ext uri="{FF2B5EF4-FFF2-40B4-BE49-F238E27FC236}">
              <a16:creationId xmlns:a16="http://schemas.microsoft.com/office/drawing/2014/main" id="{8E9FA671-08FA-42E9-A716-47FB4F1CD4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7057" name="Picture 7056" descr="http://www.esourcecanada.com/images/spacer.gif">
          <a:extLst>
            <a:ext uri="{FF2B5EF4-FFF2-40B4-BE49-F238E27FC236}">
              <a16:creationId xmlns:a16="http://schemas.microsoft.com/office/drawing/2014/main" id="{142185F2-D492-4289-81BA-3AE6ADF59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7058" name="Picture 7057" descr="http://www.esourcecanada.com/images/spacer.gif">
          <a:extLst>
            <a:ext uri="{FF2B5EF4-FFF2-40B4-BE49-F238E27FC236}">
              <a16:creationId xmlns:a16="http://schemas.microsoft.com/office/drawing/2014/main" id="{7B635828-ACA2-4933-9327-9C5FDC103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7059" name="Picture 7058" descr="http://www.esourcecanada.com/images/spacer.gif">
          <a:extLst>
            <a:ext uri="{FF2B5EF4-FFF2-40B4-BE49-F238E27FC236}">
              <a16:creationId xmlns:a16="http://schemas.microsoft.com/office/drawing/2014/main" id="{4EDEA606-CAED-4441-A1FF-18B9A62DAF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7060" name="Picture 7059" descr="http://www.esourcecanada.com/images/spacer.gif">
          <a:extLst>
            <a:ext uri="{FF2B5EF4-FFF2-40B4-BE49-F238E27FC236}">
              <a16:creationId xmlns:a16="http://schemas.microsoft.com/office/drawing/2014/main" id="{7D22E531-CC8F-4CA3-864D-61EFCEC672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69215" cy="69215"/>
    <xdr:pic>
      <xdr:nvPicPr>
        <xdr:cNvPr id="7061" name="Picture 7060" descr="http://www.esourcecanada.com/images/spacer.gif">
          <a:extLst>
            <a:ext uri="{FF2B5EF4-FFF2-40B4-BE49-F238E27FC236}">
              <a16:creationId xmlns:a16="http://schemas.microsoft.com/office/drawing/2014/main" id="{3C2129C3-9867-4F79-9E09-88E2D8C51D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62" name="Picture 7061" descr="http://www.esourcecanada.com/images/spacer.gif">
          <a:extLst>
            <a:ext uri="{FF2B5EF4-FFF2-40B4-BE49-F238E27FC236}">
              <a16:creationId xmlns:a16="http://schemas.microsoft.com/office/drawing/2014/main" id="{86123CA9-A81D-4DD5-9410-AA6B753F5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69215" cy="69215"/>
    <xdr:pic>
      <xdr:nvPicPr>
        <xdr:cNvPr id="7063" name="Picture 7062" descr="http://www.esourcecanada.com/images/spacer.gif">
          <a:extLst>
            <a:ext uri="{FF2B5EF4-FFF2-40B4-BE49-F238E27FC236}">
              <a16:creationId xmlns:a16="http://schemas.microsoft.com/office/drawing/2014/main" id="{C3DAC694-87E3-4141-9BB9-E494C0F66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64" name="Picture 7063" descr="http://www.esourcecanada.com/images/spacer.gif">
          <a:extLst>
            <a:ext uri="{FF2B5EF4-FFF2-40B4-BE49-F238E27FC236}">
              <a16:creationId xmlns:a16="http://schemas.microsoft.com/office/drawing/2014/main" id="{626E12A7-37F6-455E-86D0-E88961F328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65" name="Picture 7064" descr="http://www.esourcecanada.com/images/spacer.gif">
          <a:extLst>
            <a:ext uri="{FF2B5EF4-FFF2-40B4-BE49-F238E27FC236}">
              <a16:creationId xmlns:a16="http://schemas.microsoft.com/office/drawing/2014/main" id="{5332794A-2BCA-4562-B3F9-32D42E21C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66" name="Picture 7065" descr="http://www.esourcecanada.com/images/spacer.gif">
          <a:extLst>
            <a:ext uri="{FF2B5EF4-FFF2-40B4-BE49-F238E27FC236}">
              <a16:creationId xmlns:a16="http://schemas.microsoft.com/office/drawing/2014/main" id="{B03A803B-F82D-4365-A66B-BE348076F4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67" name="Picture 7066" descr="http://www.esourcecanada.com/images/spacer.gif">
          <a:extLst>
            <a:ext uri="{FF2B5EF4-FFF2-40B4-BE49-F238E27FC236}">
              <a16:creationId xmlns:a16="http://schemas.microsoft.com/office/drawing/2014/main" id="{23D0B5B3-D2C8-45CE-8B66-792DD933CC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68" name="Picture 7067" descr="http://www.esourcecanada.com/images/spacer.gif">
          <a:extLst>
            <a:ext uri="{FF2B5EF4-FFF2-40B4-BE49-F238E27FC236}">
              <a16:creationId xmlns:a16="http://schemas.microsoft.com/office/drawing/2014/main" id="{8D43BEAF-DB7D-4E64-97F3-F793CE46B7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69" name="Picture 7068" descr="http://www.esourcecanada.com/images/spacer.gif">
          <a:extLst>
            <a:ext uri="{FF2B5EF4-FFF2-40B4-BE49-F238E27FC236}">
              <a16:creationId xmlns:a16="http://schemas.microsoft.com/office/drawing/2014/main" id="{016F37CD-F0DF-4159-AEF6-61E81CD2E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0" name="Picture 7069" descr="http://www.esourcecanada.com/images/spacer.gif">
          <a:extLst>
            <a:ext uri="{FF2B5EF4-FFF2-40B4-BE49-F238E27FC236}">
              <a16:creationId xmlns:a16="http://schemas.microsoft.com/office/drawing/2014/main" id="{41D56628-8071-4753-8467-94C703F881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1" name="Picture 7070" descr="http://www.esourcecanada.com/images/spacer.gif">
          <a:extLst>
            <a:ext uri="{FF2B5EF4-FFF2-40B4-BE49-F238E27FC236}">
              <a16:creationId xmlns:a16="http://schemas.microsoft.com/office/drawing/2014/main" id="{579627DF-D429-43A8-9AEF-6CD6525173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2" name="Picture 7071" descr="http://www.esourcecanada.com/images/spacer.gif">
          <a:extLst>
            <a:ext uri="{FF2B5EF4-FFF2-40B4-BE49-F238E27FC236}">
              <a16:creationId xmlns:a16="http://schemas.microsoft.com/office/drawing/2014/main" id="{7F5D858B-FE46-4206-A386-8A2E7E05C0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3" name="Picture 7072" descr="http://www.esourcecanada.com/images/spacer.gif">
          <a:extLst>
            <a:ext uri="{FF2B5EF4-FFF2-40B4-BE49-F238E27FC236}">
              <a16:creationId xmlns:a16="http://schemas.microsoft.com/office/drawing/2014/main" id="{D1BC3B15-EC51-43D2-A8A5-36BE59550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4" name="Picture 7073" descr="http://www.esourcecanada.com/images/spacer.gif">
          <a:extLst>
            <a:ext uri="{FF2B5EF4-FFF2-40B4-BE49-F238E27FC236}">
              <a16:creationId xmlns:a16="http://schemas.microsoft.com/office/drawing/2014/main" id="{326F7F28-44F4-4B85-A152-A3903E9006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5" name="Picture 7074" descr="http://www.esourcecanada.com/images/spacer.gif">
          <a:extLst>
            <a:ext uri="{FF2B5EF4-FFF2-40B4-BE49-F238E27FC236}">
              <a16:creationId xmlns:a16="http://schemas.microsoft.com/office/drawing/2014/main" id="{36486955-3F4C-41AA-8033-EF2F773F9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6" name="Picture 7075" descr="http://www.esourcecanada.com/images/spacer.gif">
          <a:extLst>
            <a:ext uri="{FF2B5EF4-FFF2-40B4-BE49-F238E27FC236}">
              <a16:creationId xmlns:a16="http://schemas.microsoft.com/office/drawing/2014/main" id="{954EFD6B-A85B-453D-92FC-BFB8BDBC1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7" name="Picture 7076" descr="http://www.esourcecanada.com/images/spacer.gif">
          <a:extLst>
            <a:ext uri="{FF2B5EF4-FFF2-40B4-BE49-F238E27FC236}">
              <a16:creationId xmlns:a16="http://schemas.microsoft.com/office/drawing/2014/main" id="{AC3B572A-26A7-45BF-AEC9-8BD663A7D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8" name="Picture 7077" descr="http://www.esourcecanada.com/images/spacer.gif">
          <a:extLst>
            <a:ext uri="{FF2B5EF4-FFF2-40B4-BE49-F238E27FC236}">
              <a16:creationId xmlns:a16="http://schemas.microsoft.com/office/drawing/2014/main" id="{3772A23A-0ED3-48FE-BD5F-264D9B501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9" name="Picture 7078" descr="http://www.esourcecanada.com/images/spacer.gif">
          <a:extLst>
            <a:ext uri="{FF2B5EF4-FFF2-40B4-BE49-F238E27FC236}">
              <a16:creationId xmlns:a16="http://schemas.microsoft.com/office/drawing/2014/main" id="{E0E876A7-2FAC-4B9C-942F-DAF230DC51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0" name="Picture 7079" descr="http://www.esourcecanada.com/images/spacer.gif">
          <a:extLst>
            <a:ext uri="{FF2B5EF4-FFF2-40B4-BE49-F238E27FC236}">
              <a16:creationId xmlns:a16="http://schemas.microsoft.com/office/drawing/2014/main" id="{38678BC7-F343-4DA9-926D-D7DE880B5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1" name="Picture 7080" descr="http://www.esourcecanada.com/images/spacer.gif">
          <a:extLst>
            <a:ext uri="{FF2B5EF4-FFF2-40B4-BE49-F238E27FC236}">
              <a16:creationId xmlns:a16="http://schemas.microsoft.com/office/drawing/2014/main" id="{27EB0117-3316-4B9A-A69E-F991E4B9F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2" name="Picture 7081" descr="http://www.esourcecanada.com/images/spacer.gif">
          <a:extLst>
            <a:ext uri="{FF2B5EF4-FFF2-40B4-BE49-F238E27FC236}">
              <a16:creationId xmlns:a16="http://schemas.microsoft.com/office/drawing/2014/main" id="{591D0B43-C5AA-46E2-A685-4502206D4B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3" name="Picture 7082" descr="http://www.esourcecanada.com/images/spacer.gif">
          <a:extLst>
            <a:ext uri="{FF2B5EF4-FFF2-40B4-BE49-F238E27FC236}">
              <a16:creationId xmlns:a16="http://schemas.microsoft.com/office/drawing/2014/main" id="{42F703ED-AC21-4B51-A4EF-DBA99A961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4" name="Picture 7083" descr="http://www.esourcecanada.com/images/spacer.gif">
          <a:extLst>
            <a:ext uri="{FF2B5EF4-FFF2-40B4-BE49-F238E27FC236}">
              <a16:creationId xmlns:a16="http://schemas.microsoft.com/office/drawing/2014/main" id="{F53B1E02-8CE6-46C3-9F66-6DB9BC7D9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5" name="Picture 7084" descr="http://www.esourcecanada.com/images/spacer.gif">
          <a:extLst>
            <a:ext uri="{FF2B5EF4-FFF2-40B4-BE49-F238E27FC236}">
              <a16:creationId xmlns:a16="http://schemas.microsoft.com/office/drawing/2014/main" id="{277F92BA-C9E4-4A77-8972-6DB7ECFA9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6" name="Picture 7085" descr="http://www.esourcecanada.com/images/spacer.gif">
          <a:extLst>
            <a:ext uri="{FF2B5EF4-FFF2-40B4-BE49-F238E27FC236}">
              <a16:creationId xmlns:a16="http://schemas.microsoft.com/office/drawing/2014/main" id="{5AF6AFB0-9B37-4D50-8013-192373E94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7" name="Picture 7086" descr="http://www.esourcecanada.com/images/spacer.gif">
          <a:extLst>
            <a:ext uri="{FF2B5EF4-FFF2-40B4-BE49-F238E27FC236}">
              <a16:creationId xmlns:a16="http://schemas.microsoft.com/office/drawing/2014/main" id="{4468C3D9-5CF8-4AF8-AF30-015BA64E72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8" name="Picture 7087" descr="http://www.esourcecanada.com/images/spacer.gif">
          <a:extLst>
            <a:ext uri="{FF2B5EF4-FFF2-40B4-BE49-F238E27FC236}">
              <a16:creationId xmlns:a16="http://schemas.microsoft.com/office/drawing/2014/main" id="{CD324356-DED5-4F32-8DB9-FFF8885CF0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9" name="Picture 7088" descr="http://www.esourcecanada.com/images/spacer.gif">
          <a:extLst>
            <a:ext uri="{FF2B5EF4-FFF2-40B4-BE49-F238E27FC236}">
              <a16:creationId xmlns:a16="http://schemas.microsoft.com/office/drawing/2014/main" id="{51321B6D-8CD3-4F3F-B860-2568631F24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0" name="Picture 7089" descr="http://www.esourcecanada.com/images/spacer.gif">
          <a:extLst>
            <a:ext uri="{FF2B5EF4-FFF2-40B4-BE49-F238E27FC236}">
              <a16:creationId xmlns:a16="http://schemas.microsoft.com/office/drawing/2014/main" id="{21559E9B-A2A1-4A95-99E9-3FE98A663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1" name="Picture 7090" descr="http://www.esourcecanada.com/images/spacer.gif">
          <a:extLst>
            <a:ext uri="{FF2B5EF4-FFF2-40B4-BE49-F238E27FC236}">
              <a16:creationId xmlns:a16="http://schemas.microsoft.com/office/drawing/2014/main" id="{4ADDCFD7-8746-48DF-9FD8-8CE808183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2" name="Picture 7091" descr="http://www.esourcecanada.com/images/spacer.gif">
          <a:extLst>
            <a:ext uri="{FF2B5EF4-FFF2-40B4-BE49-F238E27FC236}">
              <a16:creationId xmlns:a16="http://schemas.microsoft.com/office/drawing/2014/main" id="{3D78F096-324C-40AE-B507-E9504BFC6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3" name="Picture 7092" descr="http://www.esourcecanada.com/images/spacer.gif">
          <a:extLst>
            <a:ext uri="{FF2B5EF4-FFF2-40B4-BE49-F238E27FC236}">
              <a16:creationId xmlns:a16="http://schemas.microsoft.com/office/drawing/2014/main" id="{E4719AF4-CF23-47F6-B939-F0E1C0D6B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4" name="Picture 7093" descr="http://www.esourcecanada.com/images/spacer.gif">
          <a:extLst>
            <a:ext uri="{FF2B5EF4-FFF2-40B4-BE49-F238E27FC236}">
              <a16:creationId xmlns:a16="http://schemas.microsoft.com/office/drawing/2014/main" id="{B3B7C6F8-9210-45CF-B8C6-BE73067DFD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5" name="Picture 7094" descr="http://www.esourcecanada.com/images/spacer.gif">
          <a:extLst>
            <a:ext uri="{FF2B5EF4-FFF2-40B4-BE49-F238E27FC236}">
              <a16:creationId xmlns:a16="http://schemas.microsoft.com/office/drawing/2014/main" id="{3844DD56-D3A2-447A-A821-71B0C00D17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6" name="Picture 7095" descr="http://www.esourcecanada.com/images/spacer.gif">
          <a:extLst>
            <a:ext uri="{FF2B5EF4-FFF2-40B4-BE49-F238E27FC236}">
              <a16:creationId xmlns:a16="http://schemas.microsoft.com/office/drawing/2014/main" id="{1B9957A8-5427-48A0-950B-97CFFD20A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7" name="Picture 7096" descr="http://www.esourcecanada.com/images/spacer.gif">
          <a:extLst>
            <a:ext uri="{FF2B5EF4-FFF2-40B4-BE49-F238E27FC236}">
              <a16:creationId xmlns:a16="http://schemas.microsoft.com/office/drawing/2014/main" id="{955B91EC-9F7A-4868-847A-F63569B1A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8" name="Picture 7097" descr="http://www.esourcecanada.com/images/spacer.gif">
          <a:extLst>
            <a:ext uri="{FF2B5EF4-FFF2-40B4-BE49-F238E27FC236}">
              <a16:creationId xmlns:a16="http://schemas.microsoft.com/office/drawing/2014/main" id="{1ABFAF9C-22B3-4DD5-800F-03BA10ACEC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9" name="Picture 7098" descr="http://www.esourcecanada.com/images/spacer.gif">
          <a:extLst>
            <a:ext uri="{FF2B5EF4-FFF2-40B4-BE49-F238E27FC236}">
              <a16:creationId xmlns:a16="http://schemas.microsoft.com/office/drawing/2014/main" id="{593DA92C-CD73-469F-B1EB-8991BFA43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00" name="Picture 7099" descr="http://www.esourcecanada.com/images/spacer.gif">
          <a:extLst>
            <a:ext uri="{FF2B5EF4-FFF2-40B4-BE49-F238E27FC236}">
              <a16:creationId xmlns:a16="http://schemas.microsoft.com/office/drawing/2014/main" id="{B2653B74-F3F3-44E4-99F0-28E315711F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01" name="Picture 7100" descr="http://www.esourcecanada.com/images/spacer.gif">
          <a:extLst>
            <a:ext uri="{FF2B5EF4-FFF2-40B4-BE49-F238E27FC236}">
              <a16:creationId xmlns:a16="http://schemas.microsoft.com/office/drawing/2014/main" id="{9D873264-AF85-469C-85DA-BC7608604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02" name="Picture 7101" descr="http://www.esourcecanada.com/images/spacer.gif">
          <a:extLst>
            <a:ext uri="{FF2B5EF4-FFF2-40B4-BE49-F238E27FC236}">
              <a16:creationId xmlns:a16="http://schemas.microsoft.com/office/drawing/2014/main" id="{1461F8A0-520D-4BFC-BE0A-A8F358A9B1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03" name="Picture 7102" descr="http://www.esourcecanada.com/images/spacer.gif">
          <a:extLst>
            <a:ext uri="{FF2B5EF4-FFF2-40B4-BE49-F238E27FC236}">
              <a16:creationId xmlns:a16="http://schemas.microsoft.com/office/drawing/2014/main" id="{7719DE82-00EF-40CA-9E5D-352D5D6192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04" name="Picture 7103" descr="http://www.esourcecanada.com/images/spacer.gif">
          <a:extLst>
            <a:ext uri="{FF2B5EF4-FFF2-40B4-BE49-F238E27FC236}">
              <a16:creationId xmlns:a16="http://schemas.microsoft.com/office/drawing/2014/main" id="{0FF63EA2-C28A-40C0-9899-2FC169E50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7105" name="Picture 7104" descr="http://www.esourcecanada.com/images/spacer.gif">
          <a:extLst>
            <a:ext uri="{FF2B5EF4-FFF2-40B4-BE49-F238E27FC236}">
              <a16:creationId xmlns:a16="http://schemas.microsoft.com/office/drawing/2014/main" id="{D21CDE99-6EC9-47BB-8161-897A26AF4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7106" name="Picture 7105" descr="http://www.esourcecanada.com/images/spacer.gif">
          <a:extLst>
            <a:ext uri="{FF2B5EF4-FFF2-40B4-BE49-F238E27FC236}">
              <a16:creationId xmlns:a16="http://schemas.microsoft.com/office/drawing/2014/main" id="{03D183C6-5C21-456E-9683-12AACE609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7107" name="Picture 7106" descr="http://www.esourcecanada.com/images/spacer.gif">
          <a:extLst>
            <a:ext uri="{FF2B5EF4-FFF2-40B4-BE49-F238E27FC236}">
              <a16:creationId xmlns:a16="http://schemas.microsoft.com/office/drawing/2014/main" id="{4E2A7F48-1BA9-48FA-ACA4-2A2F9A673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7108" name="Picture 7107" descr="http://www.esourcecanada.com/images/spacer.gif">
          <a:extLst>
            <a:ext uri="{FF2B5EF4-FFF2-40B4-BE49-F238E27FC236}">
              <a16:creationId xmlns:a16="http://schemas.microsoft.com/office/drawing/2014/main" id="{C36CC7B3-37D0-4DD7-9E7C-A584AC8234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7109" name="Picture 7108" descr="http://www.esourcecanada.com/images/spacer.gif">
          <a:extLst>
            <a:ext uri="{FF2B5EF4-FFF2-40B4-BE49-F238E27FC236}">
              <a16:creationId xmlns:a16="http://schemas.microsoft.com/office/drawing/2014/main" id="{09674CAC-6497-4A19-9F70-B5422BD7C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7110" name="Picture 7109" descr="http://www.esourcecanada.com/images/spacer.gif">
          <a:extLst>
            <a:ext uri="{FF2B5EF4-FFF2-40B4-BE49-F238E27FC236}">
              <a16:creationId xmlns:a16="http://schemas.microsoft.com/office/drawing/2014/main" id="{BE5453EF-625C-4601-8D7B-B2BE59BF37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7111" name="Picture 7110" descr="http://www.esourcecanada.com/images/spacer.gif">
          <a:extLst>
            <a:ext uri="{FF2B5EF4-FFF2-40B4-BE49-F238E27FC236}">
              <a16:creationId xmlns:a16="http://schemas.microsoft.com/office/drawing/2014/main" id="{681B45BD-0B03-431E-AF52-175342C49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7112" name="Picture 7111" descr="http://www.esourcecanada.com/images/spacer.gif">
          <a:extLst>
            <a:ext uri="{FF2B5EF4-FFF2-40B4-BE49-F238E27FC236}">
              <a16:creationId xmlns:a16="http://schemas.microsoft.com/office/drawing/2014/main" id="{1AB0D478-9178-48DF-9C2A-DE64B8B7BE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7113" name="Picture 7112" descr="http://www.esourcecanada.com/images/spacer.gif">
          <a:extLst>
            <a:ext uri="{FF2B5EF4-FFF2-40B4-BE49-F238E27FC236}">
              <a16:creationId xmlns:a16="http://schemas.microsoft.com/office/drawing/2014/main" id="{51F2D587-5448-44CA-861F-4D454D4B26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7114" name="Picture 7113" descr="http://www.esourcecanada.com/images/spacer.gif">
          <a:extLst>
            <a:ext uri="{FF2B5EF4-FFF2-40B4-BE49-F238E27FC236}">
              <a16:creationId xmlns:a16="http://schemas.microsoft.com/office/drawing/2014/main" id="{B1243BDD-70E0-47C8-80B0-263D95481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69215" cy="69215"/>
    <xdr:pic>
      <xdr:nvPicPr>
        <xdr:cNvPr id="7115" name="Picture 7114" descr="http://www.esourcecanada.com/images/spacer.gif">
          <a:extLst>
            <a:ext uri="{FF2B5EF4-FFF2-40B4-BE49-F238E27FC236}">
              <a16:creationId xmlns:a16="http://schemas.microsoft.com/office/drawing/2014/main" id="{B515EAC6-DF3D-456D-B191-A79F8846DE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16" name="Picture 7115" descr="http://www.esourcecanada.com/images/spacer.gif">
          <a:extLst>
            <a:ext uri="{FF2B5EF4-FFF2-40B4-BE49-F238E27FC236}">
              <a16:creationId xmlns:a16="http://schemas.microsoft.com/office/drawing/2014/main" id="{806F1F52-B0C3-42CB-86C7-3ED4B2D7E4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69215" cy="69215"/>
    <xdr:pic>
      <xdr:nvPicPr>
        <xdr:cNvPr id="7117" name="Picture 7116" descr="http://www.esourcecanada.com/images/spacer.gif">
          <a:extLst>
            <a:ext uri="{FF2B5EF4-FFF2-40B4-BE49-F238E27FC236}">
              <a16:creationId xmlns:a16="http://schemas.microsoft.com/office/drawing/2014/main" id="{BFFF054F-5DEF-4204-9B20-2966DEDB8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18" name="Picture 7117" descr="http://www.esourcecanada.com/images/spacer.gif">
          <a:extLst>
            <a:ext uri="{FF2B5EF4-FFF2-40B4-BE49-F238E27FC236}">
              <a16:creationId xmlns:a16="http://schemas.microsoft.com/office/drawing/2014/main" id="{EA5A6881-17BD-4864-BC4E-A4B2D9E00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19" name="Picture 7118" descr="http://www.esourcecanada.com/images/spacer.gif">
          <a:extLst>
            <a:ext uri="{FF2B5EF4-FFF2-40B4-BE49-F238E27FC236}">
              <a16:creationId xmlns:a16="http://schemas.microsoft.com/office/drawing/2014/main" id="{ECEEB3C4-B8BF-4D04-A7E2-DC22F0ED8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0" name="Picture 7119" descr="http://www.esourcecanada.com/images/spacer.gif">
          <a:extLst>
            <a:ext uri="{FF2B5EF4-FFF2-40B4-BE49-F238E27FC236}">
              <a16:creationId xmlns:a16="http://schemas.microsoft.com/office/drawing/2014/main" id="{635463B4-8AB1-4110-BE85-56CA7F79CA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1" name="Picture 7120" descr="http://www.esourcecanada.com/images/spacer.gif">
          <a:extLst>
            <a:ext uri="{FF2B5EF4-FFF2-40B4-BE49-F238E27FC236}">
              <a16:creationId xmlns:a16="http://schemas.microsoft.com/office/drawing/2014/main" id="{765165B3-0826-489F-BE70-66705DE48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2" name="Picture 7121" descr="http://www.esourcecanada.com/images/spacer.gif">
          <a:extLst>
            <a:ext uri="{FF2B5EF4-FFF2-40B4-BE49-F238E27FC236}">
              <a16:creationId xmlns:a16="http://schemas.microsoft.com/office/drawing/2014/main" id="{74C8CA1D-0621-43BE-9793-DBE5EEA06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3" name="Picture 7122" descr="http://www.esourcecanada.com/images/spacer.gif">
          <a:extLst>
            <a:ext uri="{FF2B5EF4-FFF2-40B4-BE49-F238E27FC236}">
              <a16:creationId xmlns:a16="http://schemas.microsoft.com/office/drawing/2014/main" id="{F24AD435-2FBD-49F0-B843-10D3E669A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4" name="Picture 7123" descr="http://www.esourcecanada.com/images/spacer.gif">
          <a:extLst>
            <a:ext uri="{FF2B5EF4-FFF2-40B4-BE49-F238E27FC236}">
              <a16:creationId xmlns:a16="http://schemas.microsoft.com/office/drawing/2014/main" id="{A179879A-C312-455B-BC96-7347E82E5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5" name="Picture 7124" descr="http://www.esourcecanada.com/images/spacer.gif">
          <a:extLst>
            <a:ext uri="{FF2B5EF4-FFF2-40B4-BE49-F238E27FC236}">
              <a16:creationId xmlns:a16="http://schemas.microsoft.com/office/drawing/2014/main" id="{100ACF52-BAF7-4F78-B30B-D58812009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6" name="Picture 7125" descr="http://www.esourcecanada.com/images/spacer.gif">
          <a:extLst>
            <a:ext uri="{FF2B5EF4-FFF2-40B4-BE49-F238E27FC236}">
              <a16:creationId xmlns:a16="http://schemas.microsoft.com/office/drawing/2014/main" id="{8C8A86C1-F2F0-4C23-BFDD-4804F9D08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7" name="Picture 7126" descr="http://www.esourcecanada.com/images/spacer.gif">
          <a:extLst>
            <a:ext uri="{FF2B5EF4-FFF2-40B4-BE49-F238E27FC236}">
              <a16:creationId xmlns:a16="http://schemas.microsoft.com/office/drawing/2014/main" id="{1C8597F0-6034-4BF7-A4C1-503B7D2B25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8" name="Picture 7127" descr="http://www.esourcecanada.com/images/spacer.gif">
          <a:extLst>
            <a:ext uri="{FF2B5EF4-FFF2-40B4-BE49-F238E27FC236}">
              <a16:creationId xmlns:a16="http://schemas.microsoft.com/office/drawing/2014/main" id="{A74D1DD3-1C20-48A2-8B42-DC1698320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9" name="Picture 7128" descr="http://www.esourcecanada.com/images/spacer.gif">
          <a:extLst>
            <a:ext uri="{FF2B5EF4-FFF2-40B4-BE49-F238E27FC236}">
              <a16:creationId xmlns:a16="http://schemas.microsoft.com/office/drawing/2014/main" id="{C7F60190-A669-4351-B215-A6B5889D2E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0" name="Picture 7129" descr="http://www.esourcecanada.com/images/spacer.gif">
          <a:extLst>
            <a:ext uri="{FF2B5EF4-FFF2-40B4-BE49-F238E27FC236}">
              <a16:creationId xmlns:a16="http://schemas.microsoft.com/office/drawing/2014/main" id="{9E70C522-DD1A-48C3-B44E-C727059E8F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1" name="Picture 7130" descr="http://www.esourcecanada.com/images/spacer.gif">
          <a:extLst>
            <a:ext uri="{FF2B5EF4-FFF2-40B4-BE49-F238E27FC236}">
              <a16:creationId xmlns:a16="http://schemas.microsoft.com/office/drawing/2014/main" id="{5B76FF6C-ED21-45DA-A897-AEC6346F87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2" name="Picture 7131" descr="http://www.esourcecanada.com/images/spacer.gif">
          <a:extLst>
            <a:ext uri="{FF2B5EF4-FFF2-40B4-BE49-F238E27FC236}">
              <a16:creationId xmlns:a16="http://schemas.microsoft.com/office/drawing/2014/main" id="{7B797E33-3E7E-4AE1-9FE4-1EF47EAC29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3" name="Picture 7132" descr="http://www.esourcecanada.com/images/spacer.gif">
          <a:extLst>
            <a:ext uri="{FF2B5EF4-FFF2-40B4-BE49-F238E27FC236}">
              <a16:creationId xmlns:a16="http://schemas.microsoft.com/office/drawing/2014/main" id="{5D645847-9AD9-446B-B4E2-8010D7162A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4" name="Picture 7133" descr="http://www.esourcecanada.com/images/spacer.gif">
          <a:extLst>
            <a:ext uri="{FF2B5EF4-FFF2-40B4-BE49-F238E27FC236}">
              <a16:creationId xmlns:a16="http://schemas.microsoft.com/office/drawing/2014/main" id="{3F353A25-4AE2-4747-BECE-B642078026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5" name="Picture 7134" descr="http://www.esourcecanada.com/images/spacer.gif">
          <a:extLst>
            <a:ext uri="{FF2B5EF4-FFF2-40B4-BE49-F238E27FC236}">
              <a16:creationId xmlns:a16="http://schemas.microsoft.com/office/drawing/2014/main" id="{D81DB6D8-6E17-4EA1-BA5B-D046F5023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6" name="Picture 7135" descr="http://www.esourcecanada.com/images/spacer.gif">
          <a:extLst>
            <a:ext uri="{FF2B5EF4-FFF2-40B4-BE49-F238E27FC236}">
              <a16:creationId xmlns:a16="http://schemas.microsoft.com/office/drawing/2014/main" id="{B66C4DAD-3B17-46F0-84E1-BE54A495AB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7" name="Picture 7136" descr="http://www.esourcecanada.com/images/spacer.gif">
          <a:extLst>
            <a:ext uri="{FF2B5EF4-FFF2-40B4-BE49-F238E27FC236}">
              <a16:creationId xmlns:a16="http://schemas.microsoft.com/office/drawing/2014/main" id="{89CF1989-20D5-4563-B365-325FAC76D6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8" name="Picture 7137" descr="http://www.esourcecanada.com/images/spacer.gif">
          <a:extLst>
            <a:ext uri="{FF2B5EF4-FFF2-40B4-BE49-F238E27FC236}">
              <a16:creationId xmlns:a16="http://schemas.microsoft.com/office/drawing/2014/main" id="{D37ED8DA-0DBF-4CD8-B23C-70701A6B3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9" name="Picture 7138" descr="http://www.esourcecanada.com/images/spacer.gif">
          <a:extLst>
            <a:ext uri="{FF2B5EF4-FFF2-40B4-BE49-F238E27FC236}">
              <a16:creationId xmlns:a16="http://schemas.microsoft.com/office/drawing/2014/main" id="{D1DEB608-4AB8-41D7-8D0D-FEC43CE2D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0" name="Picture 7139" descr="http://www.esourcecanada.com/images/spacer.gif">
          <a:extLst>
            <a:ext uri="{FF2B5EF4-FFF2-40B4-BE49-F238E27FC236}">
              <a16:creationId xmlns:a16="http://schemas.microsoft.com/office/drawing/2014/main" id="{44B81C69-813D-4CFA-9FE5-BEECA2B5D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1" name="Picture 7140" descr="http://www.esourcecanada.com/images/spacer.gif">
          <a:extLst>
            <a:ext uri="{FF2B5EF4-FFF2-40B4-BE49-F238E27FC236}">
              <a16:creationId xmlns:a16="http://schemas.microsoft.com/office/drawing/2014/main" id="{A7D728D3-95D6-4A6E-8B5E-E542143945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2" name="Picture 7141" descr="http://www.esourcecanada.com/images/spacer.gif">
          <a:extLst>
            <a:ext uri="{FF2B5EF4-FFF2-40B4-BE49-F238E27FC236}">
              <a16:creationId xmlns:a16="http://schemas.microsoft.com/office/drawing/2014/main" id="{FD0BA071-72F0-4412-9189-F8D55E739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3" name="Picture 7142" descr="http://www.esourcecanada.com/images/spacer.gif">
          <a:extLst>
            <a:ext uri="{FF2B5EF4-FFF2-40B4-BE49-F238E27FC236}">
              <a16:creationId xmlns:a16="http://schemas.microsoft.com/office/drawing/2014/main" id="{543B6099-01AA-4A9C-A64A-E1C4E352EE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4" name="Picture 7143" descr="http://www.esourcecanada.com/images/spacer.gif">
          <a:extLst>
            <a:ext uri="{FF2B5EF4-FFF2-40B4-BE49-F238E27FC236}">
              <a16:creationId xmlns:a16="http://schemas.microsoft.com/office/drawing/2014/main" id="{630E7206-65D1-49F2-8660-E7D253DD8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5" name="Picture 7144" descr="http://www.esourcecanada.com/images/spacer.gif">
          <a:extLst>
            <a:ext uri="{FF2B5EF4-FFF2-40B4-BE49-F238E27FC236}">
              <a16:creationId xmlns:a16="http://schemas.microsoft.com/office/drawing/2014/main" id="{9A14C0E8-B79D-42C0-9CD3-C44AEC290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6" name="Picture 7145" descr="http://www.esourcecanada.com/images/spacer.gif">
          <a:extLst>
            <a:ext uri="{FF2B5EF4-FFF2-40B4-BE49-F238E27FC236}">
              <a16:creationId xmlns:a16="http://schemas.microsoft.com/office/drawing/2014/main" id="{39495908-5795-4408-A978-6F314679B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7" name="Picture 7146" descr="http://www.esourcecanada.com/images/spacer.gif">
          <a:extLst>
            <a:ext uri="{FF2B5EF4-FFF2-40B4-BE49-F238E27FC236}">
              <a16:creationId xmlns:a16="http://schemas.microsoft.com/office/drawing/2014/main" id="{B4530AC3-4282-4202-A37C-B7AE2039A6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8" name="Picture 7147" descr="http://www.esourcecanada.com/images/spacer.gif">
          <a:extLst>
            <a:ext uri="{FF2B5EF4-FFF2-40B4-BE49-F238E27FC236}">
              <a16:creationId xmlns:a16="http://schemas.microsoft.com/office/drawing/2014/main" id="{A1052FEF-F522-4898-9582-BC81790A7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9" name="Picture 7148" descr="http://www.esourcecanada.com/images/spacer.gif">
          <a:extLst>
            <a:ext uri="{FF2B5EF4-FFF2-40B4-BE49-F238E27FC236}">
              <a16:creationId xmlns:a16="http://schemas.microsoft.com/office/drawing/2014/main" id="{2F9BFD89-CD64-4690-A475-B7CB8CAD18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0" name="Picture 7149" descr="http://www.esourcecanada.com/images/spacer.gif">
          <a:extLst>
            <a:ext uri="{FF2B5EF4-FFF2-40B4-BE49-F238E27FC236}">
              <a16:creationId xmlns:a16="http://schemas.microsoft.com/office/drawing/2014/main" id="{2BA18053-FBA9-4DA5-9E16-A75C3C8A4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1" name="Picture 7150" descr="http://www.esourcecanada.com/images/spacer.gif">
          <a:extLst>
            <a:ext uri="{FF2B5EF4-FFF2-40B4-BE49-F238E27FC236}">
              <a16:creationId xmlns:a16="http://schemas.microsoft.com/office/drawing/2014/main" id="{29BB0455-242B-448A-87B5-CE8A633FDF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2" name="Picture 7151" descr="http://www.esourcecanada.com/images/spacer.gif">
          <a:extLst>
            <a:ext uri="{FF2B5EF4-FFF2-40B4-BE49-F238E27FC236}">
              <a16:creationId xmlns:a16="http://schemas.microsoft.com/office/drawing/2014/main" id="{D54A4E12-8362-49C9-886B-DC769C85FD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3" name="Picture 7152" descr="http://www.esourcecanada.com/images/spacer.gif">
          <a:extLst>
            <a:ext uri="{FF2B5EF4-FFF2-40B4-BE49-F238E27FC236}">
              <a16:creationId xmlns:a16="http://schemas.microsoft.com/office/drawing/2014/main" id="{F9D6EA64-76DE-44DF-B773-700E5781A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4" name="Picture 7153" descr="http://www.esourcecanada.com/images/spacer.gif">
          <a:extLst>
            <a:ext uri="{FF2B5EF4-FFF2-40B4-BE49-F238E27FC236}">
              <a16:creationId xmlns:a16="http://schemas.microsoft.com/office/drawing/2014/main" id="{453693AD-32F6-4216-9170-54146ED33A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5" name="Picture 7154" descr="http://www.esourcecanada.com/images/spacer.gif">
          <a:extLst>
            <a:ext uri="{FF2B5EF4-FFF2-40B4-BE49-F238E27FC236}">
              <a16:creationId xmlns:a16="http://schemas.microsoft.com/office/drawing/2014/main" id="{0DEBB08A-CABA-4987-8F53-2CBFBE56D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6" name="Picture 7155" descr="http://www.esourcecanada.com/images/spacer.gif">
          <a:extLst>
            <a:ext uri="{FF2B5EF4-FFF2-40B4-BE49-F238E27FC236}">
              <a16:creationId xmlns:a16="http://schemas.microsoft.com/office/drawing/2014/main" id="{4615BF00-C82D-4513-8266-550771CC8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7" name="Picture 7156" descr="http://www.esourcecanada.com/images/spacer.gif">
          <a:extLst>
            <a:ext uri="{FF2B5EF4-FFF2-40B4-BE49-F238E27FC236}">
              <a16:creationId xmlns:a16="http://schemas.microsoft.com/office/drawing/2014/main" id="{59276A5C-E85C-4E2F-A4F4-F2413F3B5C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8" name="Picture 7157" descr="http://www.esourcecanada.com/images/spacer.gif">
          <a:extLst>
            <a:ext uri="{FF2B5EF4-FFF2-40B4-BE49-F238E27FC236}">
              <a16:creationId xmlns:a16="http://schemas.microsoft.com/office/drawing/2014/main" id="{BB16BD6C-5CEA-4182-8DC8-F2CCD9583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7159" name="Picture 7158" descr="http://www.esourcecanada.com/images/spacer.gif">
          <a:extLst>
            <a:ext uri="{FF2B5EF4-FFF2-40B4-BE49-F238E27FC236}">
              <a16:creationId xmlns:a16="http://schemas.microsoft.com/office/drawing/2014/main" id="{8D4DFEE2-6FBE-439F-95E3-6B50C1715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7160" name="Picture 7159" descr="http://www.esourcecanada.com/images/spacer.gif">
          <a:extLst>
            <a:ext uri="{FF2B5EF4-FFF2-40B4-BE49-F238E27FC236}">
              <a16:creationId xmlns:a16="http://schemas.microsoft.com/office/drawing/2014/main" id="{7234757F-8752-4E68-9745-9A584E0B90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7161" name="Picture 7160" descr="http://www.esourcecanada.com/images/spacer.gif">
          <a:extLst>
            <a:ext uri="{FF2B5EF4-FFF2-40B4-BE49-F238E27FC236}">
              <a16:creationId xmlns:a16="http://schemas.microsoft.com/office/drawing/2014/main" id="{B313C3EA-B97F-41D0-921A-74673EDCAD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7162" name="Picture 7161" descr="http://www.esourcecanada.com/images/spacer.gif">
          <a:extLst>
            <a:ext uri="{FF2B5EF4-FFF2-40B4-BE49-F238E27FC236}">
              <a16:creationId xmlns:a16="http://schemas.microsoft.com/office/drawing/2014/main" id="{685FA7C7-2FB2-4DAD-9433-E864D881EE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7163" name="Picture 7162" descr="http://www.esourcecanada.com/images/spacer.gif">
          <a:extLst>
            <a:ext uri="{FF2B5EF4-FFF2-40B4-BE49-F238E27FC236}">
              <a16:creationId xmlns:a16="http://schemas.microsoft.com/office/drawing/2014/main" id="{15327364-5E22-460A-9A8A-0D9E99384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7164" name="Picture 7163" descr="http://www.esourcecanada.com/images/spacer.gif">
          <a:extLst>
            <a:ext uri="{FF2B5EF4-FFF2-40B4-BE49-F238E27FC236}">
              <a16:creationId xmlns:a16="http://schemas.microsoft.com/office/drawing/2014/main" id="{560ACDA0-F530-4717-8A23-DDD6D4EA17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7165" name="Picture 7164" descr="http://www.esourcecanada.com/images/spacer.gif">
          <a:extLst>
            <a:ext uri="{FF2B5EF4-FFF2-40B4-BE49-F238E27FC236}">
              <a16:creationId xmlns:a16="http://schemas.microsoft.com/office/drawing/2014/main" id="{A8BDB4CA-C01B-44CD-BF0A-4DACC69217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7166" name="Picture 7165" descr="http://www.esourcecanada.com/images/spacer.gif">
          <a:extLst>
            <a:ext uri="{FF2B5EF4-FFF2-40B4-BE49-F238E27FC236}">
              <a16:creationId xmlns:a16="http://schemas.microsoft.com/office/drawing/2014/main" id="{ACEC5034-6B0F-4329-94AC-DFEF6A316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7167" name="Picture 7166" descr="http://www.esourcecanada.com/images/spacer.gif">
          <a:extLst>
            <a:ext uri="{FF2B5EF4-FFF2-40B4-BE49-F238E27FC236}">
              <a16:creationId xmlns:a16="http://schemas.microsoft.com/office/drawing/2014/main" id="{B340289E-B517-4ED4-88A0-3EC7C8F76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7168" name="Picture 7167" descr="http://www.esourcecanada.com/images/spacer.gif">
          <a:extLst>
            <a:ext uri="{FF2B5EF4-FFF2-40B4-BE49-F238E27FC236}">
              <a16:creationId xmlns:a16="http://schemas.microsoft.com/office/drawing/2014/main" id="{B72ACE2F-95E6-4F0A-AA18-08CD40B3EE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69215" cy="69215"/>
    <xdr:pic>
      <xdr:nvPicPr>
        <xdr:cNvPr id="7169" name="Picture 7168" descr="http://www.esourcecanada.com/images/spacer.gif">
          <a:extLst>
            <a:ext uri="{FF2B5EF4-FFF2-40B4-BE49-F238E27FC236}">
              <a16:creationId xmlns:a16="http://schemas.microsoft.com/office/drawing/2014/main" id="{E722589A-0EEF-4901-A8F1-8F84E84AF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0" name="Picture 7169" descr="http://www.esourcecanada.com/images/spacer.gif">
          <a:extLst>
            <a:ext uri="{FF2B5EF4-FFF2-40B4-BE49-F238E27FC236}">
              <a16:creationId xmlns:a16="http://schemas.microsoft.com/office/drawing/2014/main" id="{00C61226-0AD4-4F0D-B1EC-F13C910364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69215" cy="69215"/>
    <xdr:pic>
      <xdr:nvPicPr>
        <xdr:cNvPr id="7171" name="Picture 7170" descr="http://www.esourcecanada.com/images/spacer.gif">
          <a:extLst>
            <a:ext uri="{FF2B5EF4-FFF2-40B4-BE49-F238E27FC236}">
              <a16:creationId xmlns:a16="http://schemas.microsoft.com/office/drawing/2014/main" id="{6499E781-6534-4314-AABD-943E5BFB36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2" name="Picture 7171" descr="http://www.esourcecanada.com/images/spacer.gif">
          <a:extLst>
            <a:ext uri="{FF2B5EF4-FFF2-40B4-BE49-F238E27FC236}">
              <a16:creationId xmlns:a16="http://schemas.microsoft.com/office/drawing/2014/main" id="{868DC853-362A-48BB-8F2D-AB87A7D01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3" name="Picture 7172" descr="http://www.esourcecanada.com/images/spacer.gif">
          <a:extLst>
            <a:ext uri="{FF2B5EF4-FFF2-40B4-BE49-F238E27FC236}">
              <a16:creationId xmlns:a16="http://schemas.microsoft.com/office/drawing/2014/main" id="{C74C470F-3E4C-425E-8420-9B1D9842E0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4" name="Picture 7173" descr="http://www.esourcecanada.com/images/spacer.gif">
          <a:extLst>
            <a:ext uri="{FF2B5EF4-FFF2-40B4-BE49-F238E27FC236}">
              <a16:creationId xmlns:a16="http://schemas.microsoft.com/office/drawing/2014/main" id="{02673BF9-BF9B-4BA3-AE13-871FF9DC3F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5" name="Picture 7174" descr="http://www.esourcecanada.com/images/spacer.gif">
          <a:extLst>
            <a:ext uri="{FF2B5EF4-FFF2-40B4-BE49-F238E27FC236}">
              <a16:creationId xmlns:a16="http://schemas.microsoft.com/office/drawing/2014/main" id="{172CEFC2-B89E-4562-A3CE-EF0745BBFA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6" name="Picture 7175" descr="http://www.esourcecanada.com/images/spacer.gif">
          <a:extLst>
            <a:ext uri="{FF2B5EF4-FFF2-40B4-BE49-F238E27FC236}">
              <a16:creationId xmlns:a16="http://schemas.microsoft.com/office/drawing/2014/main" id="{ED4BF79E-6501-48FE-BE40-7FD0F27B0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7" name="Picture 7176" descr="http://www.esourcecanada.com/images/spacer.gif">
          <a:extLst>
            <a:ext uri="{FF2B5EF4-FFF2-40B4-BE49-F238E27FC236}">
              <a16:creationId xmlns:a16="http://schemas.microsoft.com/office/drawing/2014/main" id="{F02871D4-72A9-4870-8054-CE7EFB1363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8" name="Picture 7177" descr="http://www.esourcecanada.com/images/spacer.gif">
          <a:extLst>
            <a:ext uri="{FF2B5EF4-FFF2-40B4-BE49-F238E27FC236}">
              <a16:creationId xmlns:a16="http://schemas.microsoft.com/office/drawing/2014/main" id="{6630777D-E60A-4500-9A57-3E65F4FD6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9" name="Picture 7178" descr="http://www.esourcecanada.com/images/spacer.gif">
          <a:extLst>
            <a:ext uri="{FF2B5EF4-FFF2-40B4-BE49-F238E27FC236}">
              <a16:creationId xmlns:a16="http://schemas.microsoft.com/office/drawing/2014/main" id="{FD6841C2-1C06-4BA4-AB91-F04B94DCF7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0" name="Picture 7179" descr="http://www.esourcecanada.com/images/spacer.gif">
          <a:extLst>
            <a:ext uri="{FF2B5EF4-FFF2-40B4-BE49-F238E27FC236}">
              <a16:creationId xmlns:a16="http://schemas.microsoft.com/office/drawing/2014/main" id="{D2B08E55-B9C3-4D97-99FD-5BD598805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1" name="Picture 7180" descr="http://www.esourcecanada.com/images/spacer.gif">
          <a:extLst>
            <a:ext uri="{FF2B5EF4-FFF2-40B4-BE49-F238E27FC236}">
              <a16:creationId xmlns:a16="http://schemas.microsoft.com/office/drawing/2014/main" id="{FA5BEBB0-DDE3-4ED8-9D6D-96CAA3DE5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2" name="Picture 7181" descr="http://www.esourcecanada.com/images/spacer.gif">
          <a:extLst>
            <a:ext uri="{FF2B5EF4-FFF2-40B4-BE49-F238E27FC236}">
              <a16:creationId xmlns:a16="http://schemas.microsoft.com/office/drawing/2014/main" id="{54ADECBD-D340-429C-BB31-A65C6597DC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3" name="Picture 7182" descr="http://www.esourcecanada.com/images/spacer.gif">
          <a:extLst>
            <a:ext uri="{FF2B5EF4-FFF2-40B4-BE49-F238E27FC236}">
              <a16:creationId xmlns:a16="http://schemas.microsoft.com/office/drawing/2014/main" id="{DD238FBF-E161-4B3B-9CD7-6FC8C4EA5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4" name="Picture 7183" descr="http://www.esourcecanada.com/images/spacer.gif">
          <a:extLst>
            <a:ext uri="{FF2B5EF4-FFF2-40B4-BE49-F238E27FC236}">
              <a16:creationId xmlns:a16="http://schemas.microsoft.com/office/drawing/2014/main" id="{8FC1CB84-B5DA-44CF-B5C3-8C9337560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5" name="Picture 7184" descr="http://www.esourcecanada.com/images/spacer.gif">
          <a:extLst>
            <a:ext uri="{FF2B5EF4-FFF2-40B4-BE49-F238E27FC236}">
              <a16:creationId xmlns:a16="http://schemas.microsoft.com/office/drawing/2014/main" id="{976EB905-E6E3-4E04-B13C-EE48F4BE72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6" name="Picture 7185" descr="http://www.esourcecanada.com/images/spacer.gif">
          <a:extLst>
            <a:ext uri="{FF2B5EF4-FFF2-40B4-BE49-F238E27FC236}">
              <a16:creationId xmlns:a16="http://schemas.microsoft.com/office/drawing/2014/main" id="{9AB64F2E-7BC5-4128-B09C-AA36B8A95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7" name="Picture 7186" descr="http://www.esourcecanada.com/images/spacer.gif">
          <a:extLst>
            <a:ext uri="{FF2B5EF4-FFF2-40B4-BE49-F238E27FC236}">
              <a16:creationId xmlns:a16="http://schemas.microsoft.com/office/drawing/2014/main" id="{8A2B08CB-139F-4CAE-9806-17459BAD58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8" name="Picture 7187" descr="http://www.esourcecanada.com/images/spacer.gif">
          <a:extLst>
            <a:ext uri="{FF2B5EF4-FFF2-40B4-BE49-F238E27FC236}">
              <a16:creationId xmlns:a16="http://schemas.microsoft.com/office/drawing/2014/main" id="{74714247-C769-4CD4-80F4-45CC8EA88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9" name="Picture 7188" descr="http://www.esourcecanada.com/images/spacer.gif">
          <a:extLst>
            <a:ext uri="{FF2B5EF4-FFF2-40B4-BE49-F238E27FC236}">
              <a16:creationId xmlns:a16="http://schemas.microsoft.com/office/drawing/2014/main" id="{D6C54558-7C5F-44E9-A1E8-149BFB626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0" name="Picture 7189" descr="http://www.esourcecanada.com/images/spacer.gif">
          <a:extLst>
            <a:ext uri="{FF2B5EF4-FFF2-40B4-BE49-F238E27FC236}">
              <a16:creationId xmlns:a16="http://schemas.microsoft.com/office/drawing/2014/main" id="{7B6043C4-A4E5-441D-9117-8EF37D538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1" name="Picture 7190" descr="http://www.esourcecanada.com/images/spacer.gif">
          <a:extLst>
            <a:ext uri="{FF2B5EF4-FFF2-40B4-BE49-F238E27FC236}">
              <a16:creationId xmlns:a16="http://schemas.microsoft.com/office/drawing/2014/main" id="{830AD64D-FD97-436C-8F06-417D772580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2" name="Picture 7191" descr="http://www.esourcecanada.com/images/spacer.gif">
          <a:extLst>
            <a:ext uri="{FF2B5EF4-FFF2-40B4-BE49-F238E27FC236}">
              <a16:creationId xmlns:a16="http://schemas.microsoft.com/office/drawing/2014/main" id="{67DD4E12-2345-4C29-BB85-1C10B3A76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3" name="Picture 7192" descr="http://www.esourcecanada.com/images/spacer.gif">
          <a:extLst>
            <a:ext uri="{FF2B5EF4-FFF2-40B4-BE49-F238E27FC236}">
              <a16:creationId xmlns:a16="http://schemas.microsoft.com/office/drawing/2014/main" id="{EBEFCCB2-080A-4453-A5DF-8C562A6CBE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4" name="Picture 7193" descr="http://www.esourcecanada.com/images/spacer.gif">
          <a:extLst>
            <a:ext uri="{FF2B5EF4-FFF2-40B4-BE49-F238E27FC236}">
              <a16:creationId xmlns:a16="http://schemas.microsoft.com/office/drawing/2014/main" id="{70DDE679-42ED-44B2-A780-8D918BB768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5" name="Picture 7194" descr="http://www.esourcecanada.com/images/spacer.gif">
          <a:extLst>
            <a:ext uri="{FF2B5EF4-FFF2-40B4-BE49-F238E27FC236}">
              <a16:creationId xmlns:a16="http://schemas.microsoft.com/office/drawing/2014/main" id="{215B83AE-FC9C-47DA-819D-A3EA29AA2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6" name="Picture 7195" descr="http://www.esourcecanada.com/images/spacer.gif">
          <a:extLst>
            <a:ext uri="{FF2B5EF4-FFF2-40B4-BE49-F238E27FC236}">
              <a16:creationId xmlns:a16="http://schemas.microsoft.com/office/drawing/2014/main" id="{1B560EA2-8FA9-44D5-9C4B-8AA37386C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7" name="Picture 7196" descr="http://www.esourcecanada.com/images/spacer.gif">
          <a:extLst>
            <a:ext uri="{FF2B5EF4-FFF2-40B4-BE49-F238E27FC236}">
              <a16:creationId xmlns:a16="http://schemas.microsoft.com/office/drawing/2014/main" id="{D4A23774-9F3D-4136-A053-AAA1172BEC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8" name="Picture 7197" descr="http://www.esourcecanada.com/images/spacer.gif">
          <a:extLst>
            <a:ext uri="{FF2B5EF4-FFF2-40B4-BE49-F238E27FC236}">
              <a16:creationId xmlns:a16="http://schemas.microsoft.com/office/drawing/2014/main" id="{AEC2154A-8443-4EE5-9317-EFAA7873B4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9" name="Picture 7198" descr="http://www.esourcecanada.com/images/spacer.gif">
          <a:extLst>
            <a:ext uri="{FF2B5EF4-FFF2-40B4-BE49-F238E27FC236}">
              <a16:creationId xmlns:a16="http://schemas.microsoft.com/office/drawing/2014/main" id="{9823F458-2415-496C-9DE5-41A2A9958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0" name="Picture 7199" descr="http://www.esourcecanada.com/images/spacer.gif">
          <a:extLst>
            <a:ext uri="{FF2B5EF4-FFF2-40B4-BE49-F238E27FC236}">
              <a16:creationId xmlns:a16="http://schemas.microsoft.com/office/drawing/2014/main" id="{EA0E1944-4E96-4060-A6E7-2A38986A35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1" name="Picture 7200" descr="http://www.esourcecanada.com/images/spacer.gif">
          <a:extLst>
            <a:ext uri="{FF2B5EF4-FFF2-40B4-BE49-F238E27FC236}">
              <a16:creationId xmlns:a16="http://schemas.microsoft.com/office/drawing/2014/main" id="{E3A6F2AF-4D96-44F0-8BB7-7402282BF2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2" name="Picture 7201" descr="http://www.esourcecanada.com/images/spacer.gif">
          <a:extLst>
            <a:ext uri="{FF2B5EF4-FFF2-40B4-BE49-F238E27FC236}">
              <a16:creationId xmlns:a16="http://schemas.microsoft.com/office/drawing/2014/main" id="{1DC14348-AC22-43CF-8693-FE998C41C5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3" name="Picture 7202" descr="http://www.esourcecanada.com/images/spacer.gif">
          <a:extLst>
            <a:ext uri="{FF2B5EF4-FFF2-40B4-BE49-F238E27FC236}">
              <a16:creationId xmlns:a16="http://schemas.microsoft.com/office/drawing/2014/main" id="{DE740B3C-FE0D-4DCE-8B38-DE1A363F1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4" name="Picture 7203" descr="http://www.esourcecanada.com/images/spacer.gif">
          <a:extLst>
            <a:ext uri="{FF2B5EF4-FFF2-40B4-BE49-F238E27FC236}">
              <a16:creationId xmlns:a16="http://schemas.microsoft.com/office/drawing/2014/main" id="{4B1CB9A4-75B7-468B-8801-B63E6621D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5" name="Picture 7204" descr="http://www.esourcecanada.com/images/spacer.gif">
          <a:extLst>
            <a:ext uri="{FF2B5EF4-FFF2-40B4-BE49-F238E27FC236}">
              <a16:creationId xmlns:a16="http://schemas.microsoft.com/office/drawing/2014/main" id="{2C025414-F4C7-4651-9724-3D270D7F9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6" name="Picture 7205" descr="http://www.esourcecanada.com/images/spacer.gif">
          <a:extLst>
            <a:ext uri="{FF2B5EF4-FFF2-40B4-BE49-F238E27FC236}">
              <a16:creationId xmlns:a16="http://schemas.microsoft.com/office/drawing/2014/main" id="{53879F65-F005-45C6-A808-B01FA062AF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7" name="Picture 7206" descr="http://www.esourcecanada.com/images/spacer.gif">
          <a:extLst>
            <a:ext uri="{FF2B5EF4-FFF2-40B4-BE49-F238E27FC236}">
              <a16:creationId xmlns:a16="http://schemas.microsoft.com/office/drawing/2014/main" id="{9A00BBE0-4F17-47F4-AA39-3DEAA3DEA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8" name="Picture 7207" descr="http://www.esourcecanada.com/images/spacer.gif">
          <a:extLst>
            <a:ext uri="{FF2B5EF4-FFF2-40B4-BE49-F238E27FC236}">
              <a16:creationId xmlns:a16="http://schemas.microsoft.com/office/drawing/2014/main" id="{3DC8EFD4-2F70-44C9-AE05-3A7D56919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9" name="Picture 7208" descr="http://www.esourcecanada.com/images/spacer.gif">
          <a:extLst>
            <a:ext uri="{FF2B5EF4-FFF2-40B4-BE49-F238E27FC236}">
              <a16:creationId xmlns:a16="http://schemas.microsoft.com/office/drawing/2014/main" id="{567CB263-423B-4CF3-AF59-C3B1A43B85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10" name="Picture 7209" descr="http://www.esourcecanada.com/images/spacer.gif">
          <a:extLst>
            <a:ext uri="{FF2B5EF4-FFF2-40B4-BE49-F238E27FC236}">
              <a16:creationId xmlns:a16="http://schemas.microsoft.com/office/drawing/2014/main" id="{1786DCAE-C9D9-4479-85A7-D016B3CA89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11" name="Picture 7210" descr="http://www.esourcecanada.com/images/spacer.gif">
          <a:extLst>
            <a:ext uri="{FF2B5EF4-FFF2-40B4-BE49-F238E27FC236}">
              <a16:creationId xmlns:a16="http://schemas.microsoft.com/office/drawing/2014/main" id="{037E0ACA-EDB7-4C2B-8174-88707C026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12" name="Picture 7211" descr="http://www.esourcecanada.com/images/spacer.gif">
          <a:extLst>
            <a:ext uri="{FF2B5EF4-FFF2-40B4-BE49-F238E27FC236}">
              <a16:creationId xmlns:a16="http://schemas.microsoft.com/office/drawing/2014/main" id="{28EFCC34-CC47-4E64-9CB7-D19FC187C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7213" name="Picture 7212" descr="http://www.esourcecanada.com/images/spacer.gif">
          <a:extLst>
            <a:ext uri="{FF2B5EF4-FFF2-40B4-BE49-F238E27FC236}">
              <a16:creationId xmlns:a16="http://schemas.microsoft.com/office/drawing/2014/main" id="{7179FC36-B5A7-4F55-9460-B134A9C16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7214" name="Picture 7213" descr="http://www.esourcecanada.com/images/spacer.gif">
          <a:extLst>
            <a:ext uri="{FF2B5EF4-FFF2-40B4-BE49-F238E27FC236}">
              <a16:creationId xmlns:a16="http://schemas.microsoft.com/office/drawing/2014/main" id="{ADF2AB54-DC64-488C-98B2-F14DF3ECB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120</xdr:row>
      <xdr:rowOff>0</xdr:rowOff>
    </xdr:from>
    <xdr:ext cx="57150" cy="57150"/>
    <xdr:pic>
      <xdr:nvPicPr>
        <xdr:cNvPr id="7215" name="Picture 7214" descr="http://www.esourcecanada.com/images/spacer.gif">
          <a:extLst>
            <a:ext uri="{FF2B5EF4-FFF2-40B4-BE49-F238E27FC236}">
              <a16:creationId xmlns:a16="http://schemas.microsoft.com/office/drawing/2014/main" id="{DA373AA6-F77C-4A1E-B0E4-C5AFE8873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7216" name="Picture 7215" descr="http://www.esourcecanada.com/images/spacer.gif">
          <a:extLst>
            <a:ext uri="{FF2B5EF4-FFF2-40B4-BE49-F238E27FC236}">
              <a16:creationId xmlns:a16="http://schemas.microsoft.com/office/drawing/2014/main" id="{C3A75730-ADCD-43BD-A20F-9EAC76F368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120</xdr:row>
      <xdr:rowOff>0</xdr:rowOff>
    </xdr:from>
    <xdr:ext cx="57150" cy="57150"/>
    <xdr:pic>
      <xdr:nvPicPr>
        <xdr:cNvPr id="7217" name="Picture 7216" descr="http://www.esourcecanada.com/images/spacer.gif">
          <a:extLst>
            <a:ext uri="{FF2B5EF4-FFF2-40B4-BE49-F238E27FC236}">
              <a16:creationId xmlns:a16="http://schemas.microsoft.com/office/drawing/2014/main" id="{079325F7-9CB1-4247-B437-179086804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162</xdr:row>
      <xdr:rowOff>0</xdr:rowOff>
    </xdr:from>
    <xdr:ext cx="57150" cy="57150"/>
    <xdr:pic>
      <xdr:nvPicPr>
        <xdr:cNvPr id="7218" name="Picture 7217" descr="http://www.esourcecanada.com/images/spacer.gif">
          <a:extLst>
            <a:ext uri="{FF2B5EF4-FFF2-40B4-BE49-F238E27FC236}">
              <a16:creationId xmlns:a16="http://schemas.microsoft.com/office/drawing/2014/main" id="{460399CA-9760-42A0-B4C3-9E7B4DF002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162</xdr:row>
      <xdr:rowOff>0</xdr:rowOff>
    </xdr:from>
    <xdr:ext cx="57150" cy="57150"/>
    <xdr:pic>
      <xdr:nvPicPr>
        <xdr:cNvPr id="7219" name="Picture 7218" descr="http://www.esourcecanada.com/images/spacer.gif">
          <a:extLst>
            <a:ext uri="{FF2B5EF4-FFF2-40B4-BE49-F238E27FC236}">
              <a16:creationId xmlns:a16="http://schemas.microsoft.com/office/drawing/2014/main" id="{4BFDA846-8EBA-47C3-92E9-C756CFB5E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170</xdr:row>
      <xdr:rowOff>0</xdr:rowOff>
    </xdr:from>
    <xdr:ext cx="57150" cy="57150"/>
    <xdr:pic>
      <xdr:nvPicPr>
        <xdr:cNvPr id="7220" name="Picture 7219" descr="http://www.esourcecanada.com/images/spacer.gif">
          <a:extLst>
            <a:ext uri="{FF2B5EF4-FFF2-40B4-BE49-F238E27FC236}">
              <a16:creationId xmlns:a16="http://schemas.microsoft.com/office/drawing/2014/main" id="{F474DD79-4572-453A-84AA-1D7DAE2F4F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162</xdr:row>
      <xdr:rowOff>0</xdr:rowOff>
    </xdr:from>
    <xdr:ext cx="57150" cy="57150"/>
    <xdr:pic>
      <xdr:nvPicPr>
        <xdr:cNvPr id="7221" name="Picture 7220" descr="http://www.esourcecanada.com/images/spacer.gif">
          <a:extLst>
            <a:ext uri="{FF2B5EF4-FFF2-40B4-BE49-F238E27FC236}">
              <a16:creationId xmlns:a16="http://schemas.microsoft.com/office/drawing/2014/main" id="{D3D66BD9-48E3-4D6A-9F6F-01B3458D9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170</xdr:row>
      <xdr:rowOff>0</xdr:rowOff>
    </xdr:from>
    <xdr:ext cx="57150" cy="57150"/>
    <xdr:pic>
      <xdr:nvPicPr>
        <xdr:cNvPr id="7222" name="Picture 7221" descr="http://www.esourcecanada.com/images/spacer.gif">
          <a:extLst>
            <a:ext uri="{FF2B5EF4-FFF2-40B4-BE49-F238E27FC236}">
              <a16:creationId xmlns:a16="http://schemas.microsoft.com/office/drawing/2014/main" id="{490557B8-253B-4A91-80B5-41F2E6DE62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351</xdr:row>
      <xdr:rowOff>0</xdr:rowOff>
    </xdr:from>
    <xdr:ext cx="57150" cy="57150"/>
    <xdr:pic>
      <xdr:nvPicPr>
        <xdr:cNvPr id="7223" name="Picture 7222" descr="http://www.esourcecanada.com/images/spacer.gif">
          <a:extLst>
            <a:ext uri="{FF2B5EF4-FFF2-40B4-BE49-F238E27FC236}">
              <a16:creationId xmlns:a16="http://schemas.microsoft.com/office/drawing/2014/main" id="{94CEF240-2CC8-4AC0-949C-DDE4B6ECC3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351</xdr:row>
      <xdr:rowOff>0</xdr:rowOff>
    </xdr:from>
    <xdr:ext cx="57150" cy="57150"/>
    <xdr:pic>
      <xdr:nvPicPr>
        <xdr:cNvPr id="7224" name="Picture 7223" descr="http://www.esourcecanada.com/images/spacer.gif">
          <a:extLst>
            <a:ext uri="{FF2B5EF4-FFF2-40B4-BE49-F238E27FC236}">
              <a16:creationId xmlns:a16="http://schemas.microsoft.com/office/drawing/2014/main" id="{A2B3DC82-9600-49BF-9569-6555257A3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25" name="Picture 7224" descr="http://www.esourcecanada.com/images/spacer.gif">
          <a:extLst>
            <a:ext uri="{FF2B5EF4-FFF2-40B4-BE49-F238E27FC236}">
              <a16:creationId xmlns:a16="http://schemas.microsoft.com/office/drawing/2014/main" id="{E96B260D-A142-41B7-A520-7CF326B128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26" name="Picture 7225" descr="http://www.esourcecanada.com/images/spacer.gif">
          <a:extLst>
            <a:ext uri="{FF2B5EF4-FFF2-40B4-BE49-F238E27FC236}">
              <a16:creationId xmlns:a16="http://schemas.microsoft.com/office/drawing/2014/main" id="{88061EB2-A947-49E4-9716-1BA73C1BD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27" name="Picture 7226" descr="http://www.esourcecanada.com/images/spacer.gif">
          <a:extLst>
            <a:ext uri="{FF2B5EF4-FFF2-40B4-BE49-F238E27FC236}">
              <a16:creationId xmlns:a16="http://schemas.microsoft.com/office/drawing/2014/main" id="{1DA04C05-DBC1-48C3-B5B3-3525042A4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28" name="Picture 7227" descr="http://www.esourcecanada.com/images/spacer.gif">
          <a:extLst>
            <a:ext uri="{FF2B5EF4-FFF2-40B4-BE49-F238E27FC236}">
              <a16:creationId xmlns:a16="http://schemas.microsoft.com/office/drawing/2014/main" id="{BE3987E7-52D6-4715-8A96-FD84316A7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29" name="Picture 7228" descr="http://www.esourcecanada.com/images/spacer.gif">
          <a:extLst>
            <a:ext uri="{FF2B5EF4-FFF2-40B4-BE49-F238E27FC236}">
              <a16:creationId xmlns:a16="http://schemas.microsoft.com/office/drawing/2014/main" id="{731FD074-6F28-4050-AF74-8D811DBC76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0" name="Picture 7229" descr="http://www.esourcecanada.com/images/spacer.gif">
          <a:extLst>
            <a:ext uri="{FF2B5EF4-FFF2-40B4-BE49-F238E27FC236}">
              <a16:creationId xmlns:a16="http://schemas.microsoft.com/office/drawing/2014/main" id="{8323093B-A739-4477-AF1E-36EF5C60D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1" name="Picture 7230" descr="http://www.esourcecanada.com/images/spacer.gif">
          <a:extLst>
            <a:ext uri="{FF2B5EF4-FFF2-40B4-BE49-F238E27FC236}">
              <a16:creationId xmlns:a16="http://schemas.microsoft.com/office/drawing/2014/main" id="{AC002202-D82B-49C1-B137-8ECEACFB2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2" name="Picture 7231" descr="http://www.esourcecanada.com/images/spacer.gif">
          <a:extLst>
            <a:ext uri="{FF2B5EF4-FFF2-40B4-BE49-F238E27FC236}">
              <a16:creationId xmlns:a16="http://schemas.microsoft.com/office/drawing/2014/main" id="{852B0B56-B02F-4AF0-B0A3-F23FAF625D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3" name="Picture 7232" descr="http://www.esourcecanada.com/images/spacer.gif">
          <a:extLst>
            <a:ext uri="{FF2B5EF4-FFF2-40B4-BE49-F238E27FC236}">
              <a16:creationId xmlns:a16="http://schemas.microsoft.com/office/drawing/2014/main" id="{20F5195F-E156-4F87-9193-D26692CBDE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4" name="Picture 7233" descr="http://www.esourcecanada.com/images/spacer.gif">
          <a:extLst>
            <a:ext uri="{FF2B5EF4-FFF2-40B4-BE49-F238E27FC236}">
              <a16:creationId xmlns:a16="http://schemas.microsoft.com/office/drawing/2014/main" id="{FD5BAFD4-23F0-424D-8240-766482EB8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5" name="Picture 7234" descr="http://www.esourcecanada.com/images/spacer.gif">
          <a:extLst>
            <a:ext uri="{FF2B5EF4-FFF2-40B4-BE49-F238E27FC236}">
              <a16:creationId xmlns:a16="http://schemas.microsoft.com/office/drawing/2014/main" id="{138D983A-27D4-4CBB-BFFF-E0FFE8796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6" name="Picture 7235" descr="http://www.esourcecanada.com/images/spacer.gif">
          <a:extLst>
            <a:ext uri="{FF2B5EF4-FFF2-40B4-BE49-F238E27FC236}">
              <a16:creationId xmlns:a16="http://schemas.microsoft.com/office/drawing/2014/main" id="{AD13AC8F-9744-40C1-B5DE-FF2657228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7" name="Picture 7236" descr="http://www.esourcecanada.com/images/spacer.gif">
          <a:extLst>
            <a:ext uri="{FF2B5EF4-FFF2-40B4-BE49-F238E27FC236}">
              <a16:creationId xmlns:a16="http://schemas.microsoft.com/office/drawing/2014/main" id="{E1CEE02D-B77A-426B-A6CD-B9D420259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8" name="Picture 7237" descr="http://www.esourcecanada.com/images/spacer.gif">
          <a:extLst>
            <a:ext uri="{FF2B5EF4-FFF2-40B4-BE49-F238E27FC236}">
              <a16:creationId xmlns:a16="http://schemas.microsoft.com/office/drawing/2014/main" id="{204AC4C4-5DC4-42CB-A917-FA4AE54E19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9" name="Picture 7238" descr="http://www.esourcecanada.com/images/spacer.gif">
          <a:extLst>
            <a:ext uri="{FF2B5EF4-FFF2-40B4-BE49-F238E27FC236}">
              <a16:creationId xmlns:a16="http://schemas.microsoft.com/office/drawing/2014/main" id="{BCF46AB7-54DF-4768-9CE1-917886543B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0" name="Picture 7239" descr="http://www.esourcecanada.com/images/spacer.gif">
          <a:extLst>
            <a:ext uri="{FF2B5EF4-FFF2-40B4-BE49-F238E27FC236}">
              <a16:creationId xmlns:a16="http://schemas.microsoft.com/office/drawing/2014/main" id="{4C820CC1-FD98-48CB-86CF-E121C36C89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1" name="Picture 7240" descr="http://www.esourcecanada.com/images/spacer.gif">
          <a:extLst>
            <a:ext uri="{FF2B5EF4-FFF2-40B4-BE49-F238E27FC236}">
              <a16:creationId xmlns:a16="http://schemas.microsoft.com/office/drawing/2014/main" id="{66F33D20-690A-4176-A712-D6FEAA94CF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2" name="Picture 7241" descr="http://www.esourcecanada.com/images/spacer.gif">
          <a:extLst>
            <a:ext uri="{FF2B5EF4-FFF2-40B4-BE49-F238E27FC236}">
              <a16:creationId xmlns:a16="http://schemas.microsoft.com/office/drawing/2014/main" id="{38AD41BE-2CF7-409D-9072-A699DFC06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3" name="Picture 7242" descr="http://www.esourcecanada.com/images/spacer.gif">
          <a:extLst>
            <a:ext uri="{FF2B5EF4-FFF2-40B4-BE49-F238E27FC236}">
              <a16:creationId xmlns:a16="http://schemas.microsoft.com/office/drawing/2014/main" id="{972E8D46-CCF3-4680-B8ED-E88212C7B3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4" name="Picture 7243" descr="http://www.esourcecanada.com/images/spacer.gif">
          <a:extLst>
            <a:ext uri="{FF2B5EF4-FFF2-40B4-BE49-F238E27FC236}">
              <a16:creationId xmlns:a16="http://schemas.microsoft.com/office/drawing/2014/main" id="{E00A4476-4066-41B3-AC1F-A1EF5CDAD4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5" name="Picture 7244" descr="http://www.esourcecanada.com/images/spacer.gif">
          <a:extLst>
            <a:ext uri="{FF2B5EF4-FFF2-40B4-BE49-F238E27FC236}">
              <a16:creationId xmlns:a16="http://schemas.microsoft.com/office/drawing/2014/main" id="{B8C35078-7A6B-49CC-86A6-78CDD9D46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6" name="Picture 7245" descr="http://www.esourcecanada.com/images/spacer.gif">
          <a:extLst>
            <a:ext uri="{FF2B5EF4-FFF2-40B4-BE49-F238E27FC236}">
              <a16:creationId xmlns:a16="http://schemas.microsoft.com/office/drawing/2014/main" id="{D4C14080-1B32-4ED0-93D4-2A695A0E4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7" name="Picture 7246" descr="http://www.esourcecanada.com/images/spacer.gif">
          <a:extLst>
            <a:ext uri="{FF2B5EF4-FFF2-40B4-BE49-F238E27FC236}">
              <a16:creationId xmlns:a16="http://schemas.microsoft.com/office/drawing/2014/main" id="{1B2C4529-7278-4AC6-8FAB-D40724326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8" name="Picture 7247" descr="http://www.esourcecanada.com/images/spacer.gif">
          <a:extLst>
            <a:ext uri="{FF2B5EF4-FFF2-40B4-BE49-F238E27FC236}">
              <a16:creationId xmlns:a16="http://schemas.microsoft.com/office/drawing/2014/main" id="{3BAB737C-B703-4C35-970D-CC134640E3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9" name="Picture 7248" descr="http://www.esourcecanada.com/images/spacer.gif">
          <a:extLst>
            <a:ext uri="{FF2B5EF4-FFF2-40B4-BE49-F238E27FC236}">
              <a16:creationId xmlns:a16="http://schemas.microsoft.com/office/drawing/2014/main" id="{8603EE8B-06C4-4EA8-BDF3-C34C7AA78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0" name="Picture 7249" descr="http://www.esourcecanada.com/images/spacer.gif">
          <a:extLst>
            <a:ext uri="{FF2B5EF4-FFF2-40B4-BE49-F238E27FC236}">
              <a16:creationId xmlns:a16="http://schemas.microsoft.com/office/drawing/2014/main" id="{C30F908F-91FF-470A-AC06-3D715389B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1" name="Picture 7250" descr="http://www.esourcecanada.com/images/spacer.gif">
          <a:extLst>
            <a:ext uri="{FF2B5EF4-FFF2-40B4-BE49-F238E27FC236}">
              <a16:creationId xmlns:a16="http://schemas.microsoft.com/office/drawing/2014/main" id="{9FE79A0A-7517-45D8-BF33-5DEB8E27A5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2" name="Picture 7251" descr="http://www.esourcecanada.com/images/spacer.gif">
          <a:extLst>
            <a:ext uri="{FF2B5EF4-FFF2-40B4-BE49-F238E27FC236}">
              <a16:creationId xmlns:a16="http://schemas.microsoft.com/office/drawing/2014/main" id="{E2C4C5BA-EC40-49DD-99A3-1C7C1A427A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3" name="Picture 7252" descr="http://www.esourcecanada.com/images/spacer.gif">
          <a:extLst>
            <a:ext uri="{FF2B5EF4-FFF2-40B4-BE49-F238E27FC236}">
              <a16:creationId xmlns:a16="http://schemas.microsoft.com/office/drawing/2014/main" id="{AE55B796-321E-4DF3-8767-8805DAB85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4" name="Picture 7253" descr="http://www.esourcecanada.com/images/spacer.gif">
          <a:extLst>
            <a:ext uri="{FF2B5EF4-FFF2-40B4-BE49-F238E27FC236}">
              <a16:creationId xmlns:a16="http://schemas.microsoft.com/office/drawing/2014/main" id="{3F27D33B-F3F2-444C-A4AE-00E9C8F9D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5" name="Picture 7254" descr="http://www.esourcecanada.com/images/spacer.gif">
          <a:extLst>
            <a:ext uri="{FF2B5EF4-FFF2-40B4-BE49-F238E27FC236}">
              <a16:creationId xmlns:a16="http://schemas.microsoft.com/office/drawing/2014/main" id="{4DBEC026-9C0D-4AF1-9995-08C59A958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6" name="Picture 7255" descr="http://www.esourcecanada.com/images/spacer.gif">
          <a:extLst>
            <a:ext uri="{FF2B5EF4-FFF2-40B4-BE49-F238E27FC236}">
              <a16:creationId xmlns:a16="http://schemas.microsoft.com/office/drawing/2014/main" id="{42E7F246-322E-4E12-9603-B5C4311AD2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7" name="Picture 7256" descr="http://www.esourcecanada.com/images/spacer.gif">
          <a:extLst>
            <a:ext uri="{FF2B5EF4-FFF2-40B4-BE49-F238E27FC236}">
              <a16:creationId xmlns:a16="http://schemas.microsoft.com/office/drawing/2014/main" id="{4ACEA26E-2AAF-4BC6-A6A4-3DCEE5B09A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8" name="Picture 7257" descr="http://www.esourcecanada.com/images/spacer.gif">
          <a:extLst>
            <a:ext uri="{FF2B5EF4-FFF2-40B4-BE49-F238E27FC236}">
              <a16:creationId xmlns:a16="http://schemas.microsoft.com/office/drawing/2014/main" id="{E0F41A6D-612B-4E64-A432-FA24F791E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9" name="Picture 7258" descr="http://www.esourcecanada.com/images/spacer.gif">
          <a:extLst>
            <a:ext uri="{FF2B5EF4-FFF2-40B4-BE49-F238E27FC236}">
              <a16:creationId xmlns:a16="http://schemas.microsoft.com/office/drawing/2014/main" id="{E31289F1-5DBF-4213-885D-CB29B82C5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60" name="Picture 7259" descr="http://www.esourcecanada.com/images/spacer.gif">
          <a:extLst>
            <a:ext uri="{FF2B5EF4-FFF2-40B4-BE49-F238E27FC236}">
              <a16:creationId xmlns:a16="http://schemas.microsoft.com/office/drawing/2014/main" id="{24ED7E86-75A5-4580-A3C0-AD2DDA9FCE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61" name="Picture 7260" descr="http://www.esourcecanada.com/images/spacer.gif">
          <a:extLst>
            <a:ext uri="{FF2B5EF4-FFF2-40B4-BE49-F238E27FC236}">
              <a16:creationId xmlns:a16="http://schemas.microsoft.com/office/drawing/2014/main" id="{F232EEE2-EF61-462C-B9B4-FFF31EC98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62" name="Picture 7261" descr="http://www.esourcecanada.com/images/spacer.gif">
          <a:extLst>
            <a:ext uri="{FF2B5EF4-FFF2-40B4-BE49-F238E27FC236}">
              <a16:creationId xmlns:a16="http://schemas.microsoft.com/office/drawing/2014/main" id="{DB138CA4-FDE8-4FD9-9A90-9448C5DF4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63" name="Picture 7262" descr="http://www.esourcecanada.com/images/spacer.gif">
          <a:extLst>
            <a:ext uri="{FF2B5EF4-FFF2-40B4-BE49-F238E27FC236}">
              <a16:creationId xmlns:a16="http://schemas.microsoft.com/office/drawing/2014/main" id="{AFF119AA-FB73-49E3-8284-57CC9616C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64" name="Picture 7263" descr="http://www.esourcecanada.com/images/spacer.gif">
          <a:extLst>
            <a:ext uri="{FF2B5EF4-FFF2-40B4-BE49-F238E27FC236}">
              <a16:creationId xmlns:a16="http://schemas.microsoft.com/office/drawing/2014/main" id="{E11D3316-A3E1-439B-833E-4E43D09F2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65" name="Picture 7264" descr="http://www.esourcecanada.com/images/spacer.gif">
          <a:extLst>
            <a:ext uri="{FF2B5EF4-FFF2-40B4-BE49-F238E27FC236}">
              <a16:creationId xmlns:a16="http://schemas.microsoft.com/office/drawing/2014/main" id="{04D8CB6A-FB5C-40B8-A03C-D267043D08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66" name="Picture 7265" descr="http://www.esourcecanada.com/images/spacer.gif">
          <a:extLst>
            <a:ext uri="{FF2B5EF4-FFF2-40B4-BE49-F238E27FC236}">
              <a16:creationId xmlns:a16="http://schemas.microsoft.com/office/drawing/2014/main" id="{82388876-2728-46B4-9B31-1400D33DA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7267" name="Picture 7266" descr="http://www.esourcecanada.com/images/spacer.gif">
          <a:extLst>
            <a:ext uri="{FF2B5EF4-FFF2-40B4-BE49-F238E27FC236}">
              <a16:creationId xmlns:a16="http://schemas.microsoft.com/office/drawing/2014/main" id="{3101232D-583A-4D98-9FEA-55E48C311B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7268" name="Picture 7267" descr="http://www.esourcecanada.com/images/spacer.gif">
          <a:extLst>
            <a:ext uri="{FF2B5EF4-FFF2-40B4-BE49-F238E27FC236}">
              <a16:creationId xmlns:a16="http://schemas.microsoft.com/office/drawing/2014/main" id="{89FBC67A-9120-4348-AF20-6526CD639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7269" name="Picture 7268" descr="http://www.esourcecanada.com/images/spacer.gif">
          <a:extLst>
            <a:ext uri="{FF2B5EF4-FFF2-40B4-BE49-F238E27FC236}">
              <a16:creationId xmlns:a16="http://schemas.microsoft.com/office/drawing/2014/main" id="{C0BB17EC-AB49-48A3-B2C3-25D44A0C5C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7270" name="Picture 7269" descr="http://www.esourcecanada.com/images/spacer.gif">
          <a:extLst>
            <a:ext uri="{FF2B5EF4-FFF2-40B4-BE49-F238E27FC236}">
              <a16:creationId xmlns:a16="http://schemas.microsoft.com/office/drawing/2014/main" id="{9CF39F60-73A8-4DFF-A2FC-6C1A627909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7271" name="Picture 7270" descr="http://www.esourcecanada.com/images/spacer.gif">
          <a:extLst>
            <a:ext uri="{FF2B5EF4-FFF2-40B4-BE49-F238E27FC236}">
              <a16:creationId xmlns:a16="http://schemas.microsoft.com/office/drawing/2014/main" id="{DF285520-26C7-440A-A5B2-D8ECE9AAD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7272" name="Picture 7271" descr="http://www.esourcecanada.com/images/spacer.gif">
          <a:extLst>
            <a:ext uri="{FF2B5EF4-FFF2-40B4-BE49-F238E27FC236}">
              <a16:creationId xmlns:a16="http://schemas.microsoft.com/office/drawing/2014/main" id="{5220D22C-4FB1-4351-8CE1-D0BAE7257A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7273" name="Picture 7272" descr="http://www.esourcecanada.com/images/spacer.gif">
          <a:extLst>
            <a:ext uri="{FF2B5EF4-FFF2-40B4-BE49-F238E27FC236}">
              <a16:creationId xmlns:a16="http://schemas.microsoft.com/office/drawing/2014/main" id="{66583C81-80F3-4566-B99D-262CFBC0C6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7274" name="Picture 7273" descr="http://www.esourcecanada.com/images/spacer.gif">
          <a:extLst>
            <a:ext uri="{FF2B5EF4-FFF2-40B4-BE49-F238E27FC236}">
              <a16:creationId xmlns:a16="http://schemas.microsoft.com/office/drawing/2014/main" id="{DB191F05-F2E5-4CF0-8ED1-6F76360ED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7275" name="Picture 7274" descr="http://www.esourcecanada.com/images/spacer.gif">
          <a:extLst>
            <a:ext uri="{FF2B5EF4-FFF2-40B4-BE49-F238E27FC236}">
              <a16:creationId xmlns:a16="http://schemas.microsoft.com/office/drawing/2014/main" id="{1F5A1308-29C5-4017-83B0-2F8377C0A4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7276" name="Picture 7275" descr="http://www.esourcecanada.com/images/spacer.gif">
          <a:extLst>
            <a:ext uri="{FF2B5EF4-FFF2-40B4-BE49-F238E27FC236}">
              <a16:creationId xmlns:a16="http://schemas.microsoft.com/office/drawing/2014/main" id="{FC297B88-1D4C-465A-B694-A19FBC836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69215" cy="69215"/>
    <xdr:pic>
      <xdr:nvPicPr>
        <xdr:cNvPr id="7277" name="Picture 7276" descr="http://www.esourcecanada.com/images/spacer.gif">
          <a:extLst>
            <a:ext uri="{FF2B5EF4-FFF2-40B4-BE49-F238E27FC236}">
              <a16:creationId xmlns:a16="http://schemas.microsoft.com/office/drawing/2014/main" id="{F7005161-2571-4CAA-8ACA-2C93E2A1EB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78" name="Picture 7277" descr="http://www.esourcecanada.com/images/spacer.gif">
          <a:extLst>
            <a:ext uri="{FF2B5EF4-FFF2-40B4-BE49-F238E27FC236}">
              <a16:creationId xmlns:a16="http://schemas.microsoft.com/office/drawing/2014/main" id="{19A596FD-4F3F-47FD-A303-C1FA1763D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69215" cy="69215"/>
    <xdr:pic>
      <xdr:nvPicPr>
        <xdr:cNvPr id="7279" name="Picture 7278" descr="http://www.esourcecanada.com/images/spacer.gif">
          <a:extLst>
            <a:ext uri="{FF2B5EF4-FFF2-40B4-BE49-F238E27FC236}">
              <a16:creationId xmlns:a16="http://schemas.microsoft.com/office/drawing/2014/main" id="{6EA49FCB-2FA7-4A7F-BD06-DC87E16FD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0" name="Picture 7279" descr="http://www.esourcecanada.com/images/spacer.gif">
          <a:extLst>
            <a:ext uri="{FF2B5EF4-FFF2-40B4-BE49-F238E27FC236}">
              <a16:creationId xmlns:a16="http://schemas.microsoft.com/office/drawing/2014/main" id="{DDF4DEBA-2A30-40BF-BF4F-84D141EA6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1" name="Picture 7280" descr="http://www.esourcecanada.com/images/spacer.gif">
          <a:extLst>
            <a:ext uri="{FF2B5EF4-FFF2-40B4-BE49-F238E27FC236}">
              <a16:creationId xmlns:a16="http://schemas.microsoft.com/office/drawing/2014/main" id="{C0286CB9-E91E-4457-B691-47F4534F7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2" name="Picture 7281" descr="http://www.esourcecanada.com/images/spacer.gif">
          <a:extLst>
            <a:ext uri="{FF2B5EF4-FFF2-40B4-BE49-F238E27FC236}">
              <a16:creationId xmlns:a16="http://schemas.microsoft.com/office/drawing/2014/main" id="{6D382C92-E7F1-4792-8966-441EE52FC9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3" name="Picture 7282" descr="http://www.esourcecanada.com/images/spacer.gif">
          <a:extLst>
            <a:ext uri="{FF2B5EF4-FFF2-40B4-BE49-F238E27FC236}">
              <a16:creationId xmlns:a16="http://schemas.microsoft.com/office/drawing/2014/main" id="{58E5E47E-0B8C-47CE-85D3-04CF211960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4" name="Picture 7283" descr="http://www.esourcecanada.com/images/spacer.gif">
          <a:extLst>
            <a:ext uri="{FF2B5EF4-FFF2-40B4-BE49-F238E27FC236}">
              <a16:creationId xmlns:a16="http://schemas.microsoft.com/office/drawing/2014/main" id="{D92AD425-75E0-4BE0-B62E-345AF746D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5" name="Picture 7284" descr="http://www.esourcecanada.com/images/spacer.gif">
          <a:extLst>
            <a:ext uri="{FF2B5EF4-FFF2-40B4-BE49-F238E27FC236}">
              <a16:creationId xmlns:a16="http://schemas.microsoft.com/office/drawing/2014/main" id="{828E8DF9-E322-4AF3-AC71-65205EFB9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6" name="Picture 7285" descr="http://www.esourcecanada.com/images/spacer.gif">
          <a:extLst>
            <a:ext uri="{FF2B5EF4-FFF2-40B4-BE49-F238E27FC236}">
              <a16:creationId xmlns:a16="http://schemas.microsoft.com/office/drawing/2014/main" id="{85D18A6D-6E47-4082-9BCC-73467D639F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7" name="Picture 7286" descr="http://www.esourcecanada.com/images/spacer.gif">
          <a:extLst>
            <a:ext uri="{FF2B5EF4-FFF2-40B4-BE49-F238E27FC236}">
              <a16:creationId xmlns:a16="http://schemas.microsoft.com/office/drawing/2014/main" id="{7BD444F1-FB16-4226-BC4F-8843883824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8" name="Picture 7287" descr="http://www.esourcecanada.com/images/spacer.gif">
          <a:extLst>
            <a:ext uri="{FF2B5EF4-FFF2-40B4-BE49-F238E27FC236}">
              <a16:creationId xmlns:a16="http://schemas.microsoft.com/office/drawing/2014/main" id="{B63BD896-1479-47F2-AF7D-57A7FA6136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9" name="Picture 7288" descr="http://www.esourcecanada.com/images/spacer.gif">
          <a:extLst>
            <a:ext uri="{FF2B5EF4-FFF2-40B4-BE49-F238E27FC236}">
              <a16:creationId xmlns:a16="http://schemas.microsoft.com/office/drawing/2014/main" id="{E59D342D-BF02-47E8-B967-7210A42ED8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0" name="Picture 7289" descr="http://www.esourcecanada.com/images/spacer.gif">
          <a:extLst>
            <a:ext uri="{FF2B5EF4-FFF2-40B4-BE49-F238E27FC236}">
              <a16:creationId xmlns:a16="http://schemas.microsoft.com/office/drawing/2014/main" id="{171BFFFA-1768-49CF-8549-B42E76A114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1" name="Picture 7290" descr="http://www.esourcecanada.com/images/spacer.gif">
          <a:extLst>
            <a:ext uri="{FF2B5EF4-FFF2-40B4-BE49-F238E27FC236}">
              <a16:creationId xmlns:a16="http://schemas.microsoft.com/office/drawing/2014/main" id="{53E849F0-11EA-408E-8072-E3620A6EE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2" name="Picture 7291" descr="http://www.esourcecanada.com/images/spacer.gif">
          <a:extLst>
            <a:ext uri="{FF2B5EF4-FFF2-40B4-BE49-F238E27FC236}">
              <a16:creationId xmlns:a16="http://schemas.microsoft.com/office/drawing/2014/main" id="{918FE49E-3978-4719-AAD2-3D53270BD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3" name="Picture 7292" descr="http://www.esourcecanada.com/images/spacer.gif">
          <a:extLst>
            <a:ext uri="{FF2B5EF4-FFF2-40B4-BE49-F238E27FC236}">
              <a16:creationId xmlns:a16="http://schemas.microsoft.com/office/drawing/2014/main" id="{19654C1C-9E73-4794-8247-33D145BBF3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4" name="Picture 7293" descr="http://www.esourcecanada.com/images/spacer.gif">
          <a:extLst>
            <a:ext uri="{FF2B5EF4-FFF2-40B4-BE49-F238E27FC236}">
              <a16:creationId xmlns:a16="http://schemas.microsoft.com/office/drawing/2014/main" id="{8064AAC6-1DB5-40AC-ABB0-CD77CD0369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5" name="Picture 7294" descr="http://www.esourcecanada.com/images/spacer.gif">
          <a:extLst>
            <a:ext uri="{FF2B5EF4-FFF2-40B4-BE49-F238E27FC236}">
              <a16:creationId xmlns:a16="http://schemas.microsoft.com/office/drawing/2014/main" id="{35B2935B-B6FD-4968-B418-98AD78271A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6" name="Picture 7295" descr="http://www.esourcecanada.com/images/spacer.gif">
          <a:extLst>
            <a:ext uri="{FF2B5EF4-FFF2-40B4-BE49-F238E27FC236}">
              <a16:creationId xmlns:a16="http://schemas.microsoft.com/office/drawing/2014/main" id="{1F0D3CFC-1CF8-4926-8A51-D2A6A842F8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7" name="Picture 7296" descr="http://www.esourcecanada.com/images/spacer.gif">
          <a:extLst>
            <a:ext uri="{FF2B5EF4-FFF2-40B4-BE49-F238E27FC236}">
              <a16:creationId xmlns:a16="http://schemas.microsoft.com/office/drawing/2014/main" id="{84BA958C-B536-48F8-ACDA-242DD1162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8" name="Picture 7297" descr="http://www.esourcecanada.com/images/spacer.gif">
          <a:extLst>
            <a:ext uri="{FF2B5EF4-FFF2-40B4-BE49-F238E27FC236}">
              <a16:creationId xmlns:a16="http://schemas.microsoft.com/office/drawing/2014/main" id="{37247AAC-7392-4539-9CBA-7BC50A377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9" name="Picture 7298" descr="http://www.esourcecanada.com/images/spacer.gif">
          <a:extLst>
            <a:ext uri="{FF2B5EF4-FFF2-40B4-BE49-F238E27FC236}">
              <a16:creationId xmlns:a16="http://schemas.microsoft.com/office/drawing/2014/main" id="{205EAE1C-A472-41EB-9C2E-841AED7809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0" name="Picture 7299" descr="http://www.esourcecanada.com/images/spacer.gif">
          <a:extLst>
            <a:ext uri="{FF2B5EF4-FFF2-40B4-BE49-F238E27FC236}">
              <a16:creationId xmlns:a16="http://schemas.microsoft.com/office/drawing/2014/main" id="{A7EF4FF3-4B84-49C4-9586-CC8828EF0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1" name="Picture 7300" descr="http://www.esourcecanada.com/images/spacer.gif">
          <a:extLst>
            <a:ext uri="{FF2B5EF4-FFF2-40B4-BE49-F238E27FC236}">
              <a16:creationId xmlns:a16="http://schemas.microsoft.com/office/drawing/2014/main" id="{91275865-80C2-4B21-AD6A-4FAE89C733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2" name="Picture 7301" descr="http://www.esourcecanada.com/images/spacer.gif">
          <a:extLst>
            <a:ext uri="{FF2B5EF4-FFF2-40B4-BE49-F238E27FC236}">
              <a16:creationId xmlns:a16="http://schemas.microsoft.com/office/drawing/2014/main" id="{2E0A7A9E-DEA2-411A-88C8-1B770F718F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3" name="Picture 7302" descr="http://www.esourcecanada.com/images/spacer.gif">
          <a:extLst>
            <a:ext uri="{FF2B5EF4-FFF2-40B4-BE49-F238E27FC236}">
              <a16:creationId xmlns:a16="http://schemas.microsoft.com/office/drawing/2014/main" id="{9DF42130-E5DF-4442-90A8-4CE69520F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4" name="Picture 7303" descr="http://www.esourcecanada.com/images/spacer.gif">
          <a:extLst>
            <a:ext uri="{FF2B5EF4-FFF2-40B4-BE49-F238E27FC236}">
              <a16:creationId xmlns:a16="http://schemas.microsoft.com/office/drawing/2014/main" id="{50B214DD-62D8-42AC-BE49-5CE82BEB6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5" name="Picture 7304" descr="http://www.esourcecanada.com/images/spacer.gif">
          <a:extLst>
            <a:ext uri="{FF2B5EF4-FFF2-40B4-BE49-F238E27FC236}">
              <a16:creationId xmlns:a16="http://schemas.microsoft.com/office/drawing/2014/main" id="{2654266B-933F-4123-AB61-6DFE4FB2D7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6" name="Picture 7305" descr="http://www.esourcecanada.com/images/spacer.gif">
          <a:extLst>
            <a:ext uri="{FF2B5EF4-FFF2-40B4-BE49-F238E27FC236}">
              <a16:creationId xmlns:a16="http://schemas.microsoft.com/office/drawing/2014/main" id="{9E62ADD8-5172-473B-9601-6F3AB054B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7" name="Picture 7306" descr="http://www.esourcecanada.com/images/spacer.gif">
          <a:extLst>
            <a:ext uri="{FF2B5EF4-FFF2-40B4-BE49-F238E27FC236}">
              <a16:creationId xmlns:a16="http://schemas.microsoft.com/office/drawing/2014/main" id="{C8D2155A-D9AE-4988-B26C-10408D9643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8" name="Picture 7307" descr="http://www.esourcecanada.com/images/spacer.gif">
          <a:extLst>
            <a:ext uri="{FF2B5EF4-FFF2-40B4-BE49-F238E27FC236}">
              <a16:creationId xmlns:a16="http://schemas.microsoft.com/office/drawing/2014/main" id="{368DF9E0-7BED-4047-9795-7FC9BA0CD0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9" name="Picture 7308" descr="http://www.esourcecanada.com/images/spacer.gif">
          <a:extLst>
            <a:ext uri="{FF2B5EF4-FFF2-40B4-BE49-F238E27FC236}">
              <a16:creationId xmlns:a16="http://schemas.microsoft.com/office/drawing/2014/main" id="{9AA3E135-07B6-4B77-9A53-D7EE475147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0" name="Picture 7309" descr="http://www.esourcecanada.com/images/spacer.gif">
          <a:extLst>
            <a:ext uri="{FF2B5EF4-FFF2-40B4-BE49-F238E27FC236}">
              <a16:creationId xmlns:a16="http://schemas.microsoft.com/office/drawing/2014/main" id="{13545014-2EFB-4CA8-AB87-0CECC36B50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1" name="Picture 7310" descr="http://www.esourcecanada.com/images/spacer.gif">
          <a:extLst>
            <a:ext uri="{FF2B5EF4-FFF2-40B4-BE49-F238E27FC236}">
              <a16:creationId xmlns:a16="http://schemas.microsoft.com/office/drawing/2014/main" id="{0915A13F-2DC1-4308-9F19-FA6A52253F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2" name="Picture 7311" descr="http://www.esourcecanada.com/images/spacer.gif">
          <a:extLst>
            <a:ext uri="{FF2B5EF4-FFF2-40B4-BE49-F238E27FC236}">
              <a16:creationId xmlns:a16="http://schemas.microsoft.com/office/drawing/2014/main" id="{3E80D3D5-C9D1-4F26-B806-55BB8AAA33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3" name="Picture 7312" descr="http://www.esourcecanada.com/images/spacer.gif">
          <a:extLst>
            <a:ext uri="{FF2B5EF4-FFF2-40B4-BE49-F238E27FC236}">
              <a16:creationId xmlns:a16="http://schemas.microsoft.com/office/drawing/2014/main" id="{EAC3AA20-A924-415C-A587-764E76966C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4" name="Picture 7313" descr="http://www.esourcecanada.com/images/spacer.gif">
          <a:extLst>
            <a:ext uri="{FF2B5EF4-FFF2-40B4-BE49-F238E27FC236}">
              <a16:creationId xmlns:a16="http://schemas.microsoft.com/office/drawing/2014/main" id="{2A4000DF-863F-4833-ADA6-AE4205D702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5" name="Picture 7314" descr="http://www.esourcecanada.com/images/spacer.gif">
          <a:extLst>
            <a:ext uri="{FF2B5EF4-FFF2-40B4-BE49-F238E27FC236}">
              <a16:creationId xmlns:a16="http://schemas.microsoft.com/office/drawing/2014/main" id="{373A210C-7790-4D41-BB92-677D527F8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6" name="Picture 7315" descr="http://www.esourcecanada.com/images/spacer.gif">
          <a:extLst>
            <a:ext uri="{FF2B5EF4-FFF2-40B4-BE49-F238E27FC236}">
              <a16:creationId xmlns:a16="http://schemas.microsoft.com/office/drawing/2014/main" id="{1583EBFA-CA2E-47FF-896E-F59D9C582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7" name="Picture 7316" descr="http://www.esourcecanada.com/images/spacer.gif">
          <a:extLst>
            <a:ext uri="{FF2B5EF4-FFF2-40B4-BE49-F238E27FC236}">
              <a16:creationId xmlns:a16="http://schemas.microsoft.com/office/drawing/2014/main" id="{153F3165-417A-4235-BA3A-53D0C221C7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8" name="Picture 7317" descr="http://www.esourcecanada.com/images/spacer.gif">
          <a:extLst>
            <a:ext uri="{FF2B5EF4-FFF2-40B4-BE49-F238E27FC236}">
              <a16:creationId xmlns:a16="http://schemas.microsoft.com/office/drawing/2014/main" id="{9BE8F2D1-4C57-47ED-8D5E-B4C4DC29E7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9" name="Picture 7318" descr="http://www.esourcecanada.com/images/spacer.gif">
          <a:extLst>
            <a:ext uri="{FF2B5EF4-FFF2-40B4-BE49-F238E27FC236}">
              <a16:creationId xmlns:a16="http://schemas.microsoft.com/office/drawing/2014/main" id="{8EF76A3A-FA87-492F-97AE-0DA5D8FF2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20" name="Picture 7319" descr="http://www.esourcecanada.com/images/spacer.gif">
          <a:extLst>
            <a:ext uri="{FF2B5EF4-FFF2-40B4-BE49-F238E27FC236}">
              <a16:creationId xmlns:a16="http://schemas.microsoft.com/office/drawing/2014/main" id="{08221351-8565-4B22-A4E1-D24DC171D9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7321" name="Picture 7320" descr="http://www.esourcecanada.com/images/spacer.gif">
          <a:extLst>
            <a:ext uri="{FF2B5EF4-FFF2-40B4-BE49-F238E27FC236}">
              <a16:creationId xmlns:a16="http://schemas.microsoft.com/office/drawing/2014/main" id="{908E7EDB-9EF6-4B8B-A9A3-3BAA01D7F2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7322" name="Picture 7321" descr="http://www.esourcecanada.com/images/spacer.gif">
          <a:extLst>
            <a:ext uri="{FF2B5EF4-FFF2-40B4-BE49-F238E27FC236}">
              <a16:creationId xmlns:a16="http://schemas.microsoft.com/office/drawing/2014/main" id="{DAA0F196-F78E-4154-A3B3-E3C649535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7323" name="Picture 7322" descr="http://www.esourcecanada.com/images/spacer.gif">
          <a:extLst>
            <a:ext uri="{FF2B5EF4-FFF2-40B4-BE49-F238E27FC236}">
              <a16:creationId xmlns:a16="http://schemas.microsoft.com/office/drawing/2014/main" id="{94D0AB06-BD9A-45A8-906F-B92474C7D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7324" name="Picture 7323" descr="http://www.esourcecanada.com/images/spacer.gif">
          <a:extLst>
            <a:ext uri="{FF2B5EF4-FFF2-40B4-BE49-F238E27FC236}">
              <a16:creationId xmlns:a16="http://schemas.microsoft.com/office/drawing/2014/main" id="{289650F3-DE66-497A-B85C-779D4312A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7325" name="Picture 7324" descr="http://www.esourcecanada.com/images/spacer.gif">
          <a:extLst>
            <a:ext uri="{FF2B5EF4-FFF2-40B4-BE49-F238E27FC236}">
              <a16:creationId xmlns:a16="http://schemas.microsoft.com/office/drawing/2014/main" id="{D827A3D3-5E05-4B7E-95E3-2B3B819921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7326" name="Picture 7325" descr="http://www.esourcecanada.com/images/spacer.gif">
          <a:extLst>
            <a:ext uri="{FF2B5EF4-FFF2-40B4-BE49-F238E27FC236}">
              <a16:creationId xmlns:a16="http://schemas.microsoft.com/office/drawing/2014/main" id="{3CB3F7B6-0AF6-4427-BFB1-4EB08AD21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7327" name="Picture 7326" descr="http://www.esourcecanada.com/images/spacer.gif">
          <a:extLst>
            <a:ext uri="{FF2B5EF4-FFF2-40B4-BE49-F238E27FC236}">
              <a16:creationId xmlns:a16="http://schemas.microsoft.com/office/drawing/2014/main" id="{575A57A1-DF07-45B2-888C-E2982EFB9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7328" name="Picture 7327" descr="http://www.esourcecanada.com/images/spacer.gif">
          <a:extLst>
            <a:ext uri="{FF2B5EF4-FFF2-40B4-BE49-F238E27FC236}">
              <a16:creationId xmlns:a16="http://schemas.microsoft.com/office/drawing/2014/main" id="{6CEFCA47-AEF7-4FE6-8888-C8921D19D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7329" name="Picture 7328" descr="http://www.esourcecanada.com/images/spacer.gif">
          <a:extLst>
            <a:ext uri="{FF2B5EF4-FFF2-40B4-BE49-F238E27FC236}">
              <a16:creationId xmlns:a16="http://schemas.microsoft.com/office/drawing/2014/main" id="{005895CE-C40C-4446-9ED3-CA21AF66D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7330" name="Picture 7329" descr="http://www.esourcecanada.com/images/spacer.gif">
          <a:extLst>
            <a:ext uri="{FF2B5EF4-FFF2-40B4-BE49-F238E27FC236}">
              <a16:creationId xmlns:a16="http://schemas.microsoft.com/office/drawing/2014/main" id="{67E17D22-78B8-4602-80D1-F15E1CF39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69215" cy="69215"/>
    <xdr:pic>
      <xdr:nvPicPr>
        <xdr:cNvPr id="7331" name="Picture 7330" descr="http://www.esourcecanada.com/images/spacer.gif">
          <a:extLst>
            <a:ext uri="{FF2B5EF4-FFF2-40B4-BE49-F238E27FC236}">
              <a16:creationId xmlns:a16="http://schemas.microsoft.com/office/drawing/2014/main" id="{6A3CFA0B-40D5-4D1E-A8AC-DF8C97DC7F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32" name="Picture 7331" descr="http://www.esourcecanada.com/images/spacer.gif">
          <a:extLst>
            <a:ext uri="{FF2B5EF4-FFF2-40B4-BE49-F238E27FC236}">
              <a16:creationId xmlns:a16="http://schemas.microsoft.com/office/drawing/2014/main" id="{281B786B-F180-45F2-8DAE-50675D9C1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69215" cy="69215"/>
    <xdr:pic>
      <xdr:nvPicPr>
        <xdr:cNvPr id="7333" name="Picture 7332" descr="http://www.esourcecanada.com/images/spacer.gif">
          <a:extLst>
            <a:ext uri="{FF2B5EF4-FFF2-40B4-BE49-F238E27FC236}">
              <a16:creationId xmlns:a16="http://schemas.microsoft.com/office/drawing/2014/main" id="{8151A040-963A-428F-9507-6FBDA4CF79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34" name="Picture 7333" descr="http://www.esourcecanada.com/images/spacer.gif">
          <a:extLst>
            <a:ext uri="{FF2B5EF4-FFF2-40B4-BE49-F238E27FC236}">
              <a16:creationId xmlns:a16="http://schemas.microsoft.com/office/drawing/2014/main" id="{6A893D13-1B2B-471D-8D87-C8EBB5EAB6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35" name="Picture 7334" descr="http://www.esourcecanada.com/images/spacer.gif">
          <a:extLst>
            <a:ext uri="{FF2B5EF4-FFF2-40B4-BE49-F238E27FC236}">
              <a16:creationId xmlns:a16="http://schemas.microsoft.com/office/drawing/2014/main" id="{F93F80B0-F7FD-40D9-A085-41FE08758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36" name="Picture 7335" descr="http://www.esourcecanada.com/images/spacer.gif">
          <a:extLst>
            <a:ext uri="{FF2B5EF4-FFF2-40B4-BE49-F238E27FC236}">
              <a16:creationId xmlns:a16="http://schemas.microsoft.com/office/drawing/2014/main" id="{FD186758-8866-4AD9-A666-5F552BC50D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37" name="Picture 7336" descr="http://www.esourcecanada.com/images/spacer.gif">
          <a:extLst>
            <a:ext uri="{FF2B5EF4-FFF2-40B4-BE49-F238E27FC236}">
              <a16:creationId xmlns:a16="http://schemas.microsoft.com/office/drawing/2014/main" id="{51DF598C-7594-46DE-9626-1E9A24AA09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38" name="Picture 7337" descr="http://www.esourcecanada.com/images/spacer.gif">
          <a:extLst>
            <a:ext uri="{FF2B5EF4-FFF2-40B4-BE49-F238E27FC236}">
              <a16:creationId xmlns:a16="http://schemas.microsoft.com/office/drawing/2014/main" id="{349C19DE-19D8-4CA4-B024-D4C40F63F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39" name="Picture 7338" descr="http://www.esourcecanada.com/images/spacer.gif">
          <a:extLst>
            <a:ext uri="{FF2B5EF4-FFF2-40B4-BE49-F238E27FC236}">
              <a16:creationId xmlns:a16="http://schemas.microsoft.com/office/drawing/2014/main" id="{E2EFEF9D-A889-469A-B9F9-54CB4C0FBF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0" name="Picture 7339" descr="http://www.esourcecanada.com/images/spacer.gif">
          <a:extLst>
            <a:ext uri="{FF2B5EF4-FFF2-40B4-BE49-F238E27FC236}">
              <a16:creationId xmlns:a16="http://schemas.microsoft.com/office/drawing/2014/main" id="{0120DB36-25A9-4C2A-8679-954C2552EA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1" name="Picture 7340" descr="http://www.esourcecanada.com/images/spacer.gif">
          <a:extLst>
            <a:ext uri="{FF2B5EF4-FFF2-40B4-BE49-F238E27FC236}">
              <a16:creationId xmlns:a16="http://schemas.microsoft.com/office/drawing/2014/main" id="{9B58BA7C-B76C-4221-B7CE-E1D0757CA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2" name="Picture 7341" descr="http://www.esourcecanada.com/images/spacer.gif">
          <a:extLst>
            <a:ext uri="{FF2B5EF4-FFF2-40B4-BE49-F238E27FC236}">
              <a16:creationId xmlns:a16="http://schemas.microsoft.com/office/drawing/2014/main" id="{93F9AAD4-CD79-490C-8B2E-31CAE16B84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3" name="Picture 7342" descr="http://www.esourcecanada.com/images/spacer.gif">
          <a:extLst>
            <a:ext uri="{FF2B5EF4-FFF2-40B4-BE49-F238E27FC236}">
              <a16:creationId xmlns:a16="http://schemas.microsoft.com/office/drawing/2014/main" id="{DD3EFE6F-98DF-4FD6-AB85-43F2D6C70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4" name="Picture 7343" descr="http://www.esourcecanada.com/images/spacer.gif">
          <a:extLst>
            <a:ext uri="{FF2B5EF4-FFF2-40B4-BE49-F238E27FC236}">
              <a16:creationId xmlns:a16="http://schemas.microsoft.com/office/drawing/2014/main" id="{3865B021-9F9C-42F2-9B57-5D97259394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5" name="Picture 7344" descr="http://www.esourcecanada.com/images/spacer.gif">
          <a:extLst>
            <a:ext uri="{FF2B5EF4-FFF2-40B4-BE49-F238E27FC236}">
              <a16:creationId xmlns:a16="http://schemas.microsoft.com/office/drawing/2014/main" id="{F33890C4-0AD3-45F2-94EF-8547E482E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6" name="Picture 7345" descr="http://www.esourcecanada.com/images/spacer.gif">
          <a:extLst>
            <a:ext uri="{FF2B5EF4-FFF2-40B4-BE49-F238E27FC236}">
              <a16:creationId xmlns:a16="http://schemas.microsoft.com/office/drawing/2014/main" id="{85F3924F-2E7F-4380-82F1-A8B35B3E5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7" name="Picture 7346" descr="http://www.esourcecanada.com/images/spacer.gif">
          <a:extLst>
            <a:ext uri="{FF2B5EF4-FFF2-40B4-BE49-F238E27FC236}">
              <a16:creationId xmlns:a16="http://schemas.microsoft.com/office/drawing/2014/main" id="{CD7878CD-E892-45A3-A901-D9FC311D08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8" name="Picture 7347" descr="http://www.esourcecanada.com/images/spacer.gif">
          <a:extLst>
            <a:ext uri="{FF2B5EF4-FFF2-40B4-BE49-F238E27FC236}">
              <a16:creationId xmlns:a16="http://schemas.microsoft.com/office/drawing/2014/main" id="{63355C10-40EB-4E71-8279-91CC0E081C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9" name="Picture 7348" descr="http://www.esourcecanada.com/images/spacer.gif">
          <a:extLst>
            <a:ext uri="{FF2B5EF4-FFF2-40B4-BE49-F238E27FC236}">
              <a16:creationId xmlns:a16="http://schemas.microsoft.com/office/drawing/2014/main" id="{B20F17EB-27A7-46AB-BF9B-2769D078E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0" name="Picture 7349" descr="http://www.esourcecanada.com/images/spacer.gif">
          <a:extLst>
            <a:ext uri="{FF2B5EF4-FFF2-40B4-BE49-F238E27FC236}">
              <a16:creationId xmlns:a16="http://schemas.microsoft.com/office/drawing/2014/main" id="{C2B37EE5-A888-4480-96E8-A2251400D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1" name="Picture 7350" descr="http://www.esourcecanada.com/images/spacer.gif">
          <a:extLst>
            <a:ext uri="{FF2B5EF4-FFF2-40B4-BE49-F238E27FC236}">
              <a16:creationId xmlns:a16="http://schemas.microsoft.com/office/drawing/2014/main" id="{87F2540F-8676-400C-BB22-6BA3E81EE8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2" name="Picture 7351" descr="http://www.esourcecanada.com/images/spacer.gif">
          <a:extLst>
            <a:ext uri="{FF2B5EF4-FFF2-40B4-BE49-F238E27FC236}">
              <a16:creationId xmlns:a16="http://schemas.microsoft.com/office/drawing/2014/main" id="{9ACF8C4C-180C-4251-905A-80CB5B368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3" name="Picture 7352" descr="http://www.esourcecanada.com/images/spacer.gif">
          <a:extLst>
            <a:ext uri="{FF2B5EF4-FFF2-40B4-BE49-F238E27FC236}">
              <a16:creationId xmlns:a16="http://schemas.microsoft.com/office/drawing/2014/main" id="{50DE6859-4934-4EB5-A94A-A3FB6F5AF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4" name="Picture 7353" descr="http://www.esourcecanada.com/images/spacer.gif">
          <a:extLst>
            <a:ext uri="{FF2B5EF4-FFF2-40B4-BE49-F238E27FC236}">
              <a16:creationId xmlns:a16="http://schemas.microsoft.com/office/drawing/2014/main" id="{5CC6827F-5749-4C61-B28E-572232A83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5" name="Picture 7354" descr="http://www.esourcecanada.com/images/spacer.gif">
          <a:extLst>
            <a:ext uri="{FF2B5EF4-FFF2-40B4-BE49-F238E27FC236}">
              <a16:creationId xmlns:a16="http://schemas.microsoft.com/office/drawing/2014/main" id="{2B1382F8-CE2B-4246-A188-C156111347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6" name="Picture 7355" descr="http://www.esourcecanada.com/images/spacer.gif">
          <a:extLst>
            <a:ext uri="{FF2B5EF4-FFF2-40B4-BE49-F238E27FC236}">
              <a16:creationId xmlns:a16="http://schemas.microsoft.com/office/drawing/2014/main" id="{39AEDE74-99BA-4456-9054-82F54121D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7" name="Picture 7356" descr="http://www.esourcecanada.com/images/spacer.gif">
          <a:extLst>
            <a:ext uri="{FF2B5EF4-FFF2-40B4-BE49-F238E27FC236}">
              <a16:creationId xmlns:a16="http://schemas.microsoft.com/office/drawing/2014/main" id="{A0F62F24-9A2B-477E-A62E-BD3800FD1A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8" name="Picture 7357" descr="http://www.esourcecanada.com/images/spacer.gif">
          <a:extLst>
            <a:ext uri="{FF2B5EF4-FFF2-40B4-BE49-F238E27FC236}">
              <a16:creationId xmlns:a16="http://schemas.microsoft.com/office/drawing/2014/main" id="{51DE25C9-117A-4D34-BEDB-D8500980B5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9" name="Picture 7358" descr="http://www.esourcecanada.com/images/spacer.gif">
          <a:extLst>
            <a:ext uri="{FF2B5EF4-FFF2-40B4-BE49-F238E27FC236}">
              <a16:creationId xmlns:a16="http://schemas.microsoft.com/office/drawing/2014/main" id="{AB4AC171-EBFE-4702-A6E6-4AD6D9955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0" name="Picture 7359" descr="http://www.esourcecanada.com/images/spacer.gif">
          <a:extLst>
            <a:ext uri="{FF2B5EF4-FFF2-40B4-BE49-F238E27FC236}">
              <a16:creationId xmlns:a16="http://schemas.microsoft.com/office/drawing/2014/main" id="{11142C00-E92A-4FAA-8AC1-337B064E91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1" name="Picture 7360" descr="http://www.esourcecanada.com/images/spacer.gif">
          <a:extLst>
            <a:ext uri="{FF2B5EF4-FFF2-40B4-BE49-F238E27FC236}">
              <a16:creationId xmlns:a16="http://schemas.microsoft.com/office/drawing/2014/main" id="{6A85F820-879D-44AD-BE1A-C4EE1943C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2" name="Picture 7361" descr="http://www.esourcecanada.com/images/spacer.gif">
          <a:extLst>
            <a:ext uri="{FF2B5EF4-FFF2-40B4-BE49-F238E27FC236}">
              <a16:creationId xmlns:a16="http://schemas.microsoft.com/office/drawing/2014/main" id="{523DA1CA-D189-43EE-8235-021434C3E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3" name="Picture 7362" descr="http://www.esourcecanada.com/images/spacer.gif">
          <a:extLst>
            <a:ext uri="{FF2B5EF4-FFF2-40B4-BE49-F238E27FC236}">
              <a16:creationId xmlns:a16="http://schemas.microsoft.com/office/drawing/2014/main" id="{1499A4E5-08C0-4A83-8CED-102799124D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4" name="Picture 7363" descr="http://www.esourcecanada.com/images/spacer.gif">
          <a:extLst>
            <a:ext uri="{FF2B5EF4-FFF2-40B4-BE49-F238E27FC236}">
              <a16:creationId xmlns:a16="http://schemas.microsoft.com/office/drawing/2014/main" id="{AF2A4FEB-4FE2-4658-8793-B9A1C9E7C3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5" name="Picture 7364" descr="http://www.esourcecanada.com/images/spacer.gif">
          <a:extLst>
            <a:ext uri="{FF2B5EF4-FFF2-40B4-BE49-F238E27FC236}">
              <a16:creationId xmlns:a16="http://schemas.microsoft.com/office/drawing/2014/main" id="{E06284D0-2801-40A0-87A0-429A5DF4B4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6" name="Picture 7365" descr="http://www.esourcecanada.com/images/spacer.gif">
          <a:extLst>
            <a:ext uri="{FF2B5EF4-FFF2-40B4-BE49-F238E27FC236}">
              <a16:creationId xmlns:a16="http://schemas.microsoft.com/office/drawing/2014/main" id="{0AAAB5BE-E1C6-475A-AB09-DE05CF0421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7" name="Picture 7366" descr="http://www.esourcecanada.com/images/spacer.gif">
          <a:extLst>
            <a:ext uri="{FF2B5EF4-FFF2-40B4-BE49-F238E27FC236}">
              <a16:creationId xmlns:a16="http://schemas.microsoft.com/office/drawing/2014/main" id="{14E50702-20AF-400E-B925-E3D8F23F7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8" name="Picture 7367" descr="http://www.esourcecanada.com/images/spacer.gif">
          <a:extLst>
            <a:ext uri="{FF2B5EF4-FFF2-40B4-BE49-F238E27FC236}">
              <a16:creationId xmlns:a16="http://schemas.microsoft.com/office/drawing/2014/main" id="{E2B20040-5758-4103-B73E-CE30081CE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9" name="Picture 7368" descr="http://www.esourcecanada.com/images/spacer.gif">
          <a:extLst>
            <a:ext uri="{FF2B5EF4-FFF2-40B4-BE49-F238E27FC236}">
              <a16:creationId xmlns:a16="http://schemas.microsoft.com/office/drawing/2014/main" id="{6FABEF1B-9F4B-4ADC-9022-9143B771E7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70" name="Picture 7369" descr="http://www.esourcecanada.com/images/spacer.gif">
          <a:extLst>
            <a:ext uri="{FF2B5EF4-FFF2-40B4-BE49-F238E27FC236}">
              <a16:creationId xmlns:a16="http://schemas.microsoft.com/office/drawing/2014/main" id="{8CCD8D3A-9C22-493D-B105-6CF26F9989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71" name="Picture 7370" descr="http://www.esourcecanada.com/images/spacer.gif">
          <a:extLst>
            <a:ext uri="{FF2B5EF4-FFF2-40B4-BE49-F238E27FC236}">
              <a16:creationId xmlns:a16="http://schemas.microsoft.com/office/drawing/2014/main" id="{86CADB70-CA4D-4EB0-9272-789020D75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72" name="Picture 7371" descr="http://www.esourcecanada.com/images/spacer.gif">
          <a:extLst>
            <a:ext uri="{FF2B5EF4-FFF2-40B4-BE49-F238E27FC236}">
              <a16:creationId xmlns:a16="http://schemas.microsoft.com/office/drawing/2014/main" id="{32F947D6-3D51-486B-8548-87364DFCA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73" name="Picture 7372" descr="http://www.esourcecanada.com/images/spacer.gif">
          <a:extLst>
            <a:ext uri="{FF2B5EF4-FFF2-40B4-BE49-F238E27FC236}">
              <a16:creationId xmlns:a16="http://schemas.microsoft.com/office/drawing/2014/main" id="{C12658B9-1600-4854-B750-738622ECB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74" name="Picture 7373" descr="http://www.esourcecanada.com/images/spacer.gif">
          <a:extLst>
            <a:ext uri="{FF2B5EF4-FFF2-40B4-BE49-F238E27FC236}">
              <a16:creationId xmlns:a16="http://schemas.microsoft.com/office/drawing/2014/main" id="{16485EA3-7CB7-43EB-AA6C-10AD15913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7375" name="Picture 7374" descr="http://www.esourcecanada.com/images/spacer.gif">
          <a:extLst>
            <a:ext uri="{FF2B5EF4-FFF2-40B4-BE49-F238E27FC236}">
              <a16:creationId xmlns:a16="http://schemas.microsoft.com/office/drawing/2014/main" id="{2E28336A-C3A1-4966-86F7-1A4C23EC7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7376" name="Picture 7375" descr="http://www.esourcecanada.com/images/spacer.gif">
          <a:extLst>
            <a:ext uri="{FF2B5EF4-FFF2-40B4-BE49-F238E27FC236}">
              <a16:creationId xmlns:a16="http://schemas.microsoft.com/office/drawing/2014/main" id="{01F08B7E-06C9-453F-B6E4-718940BC32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7377" name="Picture 7376" descr="http://www.esourcecanada.com/images/spacer.gif">
          <a:extLst>
            <a:ext uri="{FF2B5EF4-FFF2-40B4-BE49-F238E27FC236}">
              <a16:creationId xmlns:a16="http://schemas.microsoft.com/office/drawing/2014/main" id="{F707EB03-8F8C-45B3-9228-4AC19C1C83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7378" name="Picture 7377" descr="http://www.esourcecanada.com/images/spacer.gif">
          <a:extLst>
            <a:ext uri="{FF2B5EF4-FFF2-40B4-BE49-F238E27FC236}">
              <a16:creationId xmlns:a16="http://schemas.microsoft.com/office/drawing/2014/main" id="{41E819AD-9610-48F7-A264-460BB046F4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7379" name="Picture 7378" descr="http://www.esourcecanada.com/images/spacer.gif">
          <a:extLst>
            <a:ext uri="{FF2B5EF4-FFF2-40B4-BE49-F238E27FC236}">
              <a16:creationId xmlns:a16="http://schemas.microsoft.com/office/drawing/2014/main" id="{86D3BE6F-EC4B-44DD-BC3D-016072AF85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7380" name="Picture 7379" descr="http://www.esourcecanada.com/images/spacer.gif">
          <a:extLst>
            <a:ext uri="{FF2B5EF4-FFF2-40B4-BE49-F238E27FC236}">
              <a16:creationId xmlns:a16="http://schemas.microsoft.com/office/drawing/2014/main" id="{187B267A-8FB4-4059-BA78-A6554DB9FA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7381" name="Picture 7380" descr="http://www.esourcecanada.com/images/spacer.gif">
          <a:extLst>
            <a:ext uri="{FF2B5EF4-FFF2-40B4-BE49-F238E27FC236}">
              <a16:creationId xmlns:a16="http://schemas.microsoft.com/office/drawing/2014/main" id="{8162BDC7-E671-442E-9C31-DD6D8B1002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7382" name="Picture 7381" descr="http://www.esourcecanada.com/images/spacer.gif">
          <a:extLst>
            <a:ext uri="{FF2B5EF4-FFF2-40B4-BE49-F238E27FC236}">
              <a16:creationId xmlns:a16="http://schemas.microsoft.com/office/drawing/2014/main" id="{651B167B-03D7-40FB-9CC3-F2DDC2A102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7383" name="Picture 7382" descr="http://www.esourcecanada.com/images/spacer.gif">
          <a:extLst>
            <a:ext uri="{FF2B5EF4-FFF2-40B4-BE49-F238E27FC236}">
              <a16:creationId xmlns:a16="http://schemas.microsoft.com/office/drawing/2014/main" id="{E0B23909-A24C-42DB-B2D2-4EDC8782C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7384" name="Picture 7383" descr="http://www.esourcecanada.com/images/spacer.gif">
          <a:extLst>
            <a:ext uri="{FF2B5EF4-FFF2-40B4-BE49-F238E27FC236}">
              <a16:creationId xmlns:a16="http://schemas.microsoft.com/office/drawing/2014/main" id="{D95E2712-45AE-4F52-BC54-485A196EF1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69215" cy="69215"/>
    <xdr:pic>
      <xdr:nvPicPr>
        <xdr:cNvPr id="7385" name="Picture 7384" descr="http://www.esourcecanada.com/images/spacer.gif">
          <a:extLst>
            <a:ext uri="{FF2B5EF4-FFF2-40B4-BE49-F238E27FC236}">
              <a16:creationId xmlns:a16="http://schemas.microsoft.com/office/drawing/2014/main" id="{2FEB9816-5679-4DE1-956E-984228071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86" name="Picture 7385" descr="http://www.esourcecanada.com/images/spacer.gif">
          <a:extLst>
            <a:ext uri="{FF2B5EF4-FFF2-40B4-BE49-F238E27FC236}">
              <a16:creationId xmlns:a16="http://schemas.microsoft.com/office/drawing/2014/main" id="{E0F6A6CD-09E0-4129-A9EC-79841BB771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69215" cy="69215"/>
    <xdr:pic>
      <xdr:nvPicPr>
        <xdr:cNvPr id="7387" name="Picture 7386" descr="http://www.esourcecanada.com/images/spacer.gif">
          <a:extLst>
            <a:ext uri="{FF2B5EF4-FFF2-40B4-BE49-F238E27FC236}">
              <a16:creationId xmlns:a16="http://schemas.microsoft.com/office/drawing/2014/main" id="{265316F9-2065-429E-8DE0-2377B29C0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88" name="Picture 7387" descr="http://www.esourcecanada.com/images/spacer.gif">
          <a:extLst>
            <a:ext uri="{FF2B5EF4-FFF2-40B4-BE49-F238E27FC236}">
              <a16:creationId xmlns:a16="http://schemas.microsoft.com/office/drawing/2014/main" id="{B0871EB5-2A02-47EC-B7AD-AD8712ABF5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89" name="Picture 7388" descr="http://www.esourcecanada.com/images/spacer.gif">
          <a:extLst>
            <a:ext uri="{FF2B5EF4-FFF2-40B4-BE49-F238E27FC236}">
              <a16:creationId xmlns:a16="http://schemas.microsoft.com/office/drawing/2014/main" id="{B8C1BEDC-1622-435F-BE13-AFAE96FAE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0" name="Picture 7389" descr="http://www.esourcecanada.com/images/spacer.gif">
          <a:extLst>
            <a:ext uri="{FF2B5EF4-FFF2-40B4-BE49-F238E27FC236}">
              <a16:creationId xmlns:a16="http://schemas.microsoft.com/office/drawing/2014/main" id="{4DEF4BEF-3D2A-4A35-9B9C-797363D21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1" name="Picture 7390" descr="http://www.esourcecanada.com/images/spacer.gif">
          <a:extLst>
            <a:ext uri="{FF2B5EF4-FFF2-40B4-BE49-F238E27FC236}">
              <a16:creationId xmlns:a16="http://schemas.microsoft.com/office/drawing/2014/main" id="{2DAEAFB5-9AE8-49B2-8A1B-DCF4042E37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2" name="Picture 7391" descr="http://www.esourcecanada.com/images/spacer.gif">
          <a:extLst>
            <a:ext uri="{FF2B5EF4-FFF2-40B4-BE49-F238E27FC236}">
              <a16:creationId xmlns:a16="http://schemas.microsoft.com/office/drawing/2014/main" id="{DA2EDE5C-2B1E-4246-BAA8-8F2F519712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3" name="Picture 7392" descr="http://www.esourcecanada.com/images/spacer.gif">
          <a:extLst>
            <a:ext uri="{FF2B5EF4-FFF2-40B4-BE49-F238E27FC236}">
              <a16:creationId xmlns:a16="http://schemas.microsoft.com/office/drawing/2014/main" id="{A14A6717-2FD5-4C32-97C7-BAB8BFAEC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4" name="Picture 7393" descr="http://www.esourcecanada.com/images/spacer.gif">
          <a:extLst>
            <a:ext uri="{FF2B5EF4-FFF2-40B4-BE49-F238E27FC236}">
              <a16:creationId xmlns:a16="http://schemas.microsoft.com/office/drawing/2014/main" id="{A3B722EE-36CC-42E3-A218-5D2D37F259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5" name="Picture 7394" descr="http://www.esourcecanada.com/images/spacer.gif">
          <a:extLst>
            <a:ext uri="{FF2B5EF4-FFF2-40B4-BE49-F238E27FC236}">
              <a16:creationId xmlns:a16="http://schemas.microsoft.com/office/drawing/2014/main" id="{DF2E67FA-82A8-464F-BED6-0CC82D13F8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6" name="Picture 7395" descr="http://www.esourcecanada.com/images/spacer.gif">
          <a:extLst>
            <a:ext uri="{FF2B5EF4-FFF2-40B4-BE49-F238E27FC236}">
              <a16:creationId xmlns:a16="http://schemas.microsoft.com/office/drawing/2014/main" id="{43DED7B7-8463-44C5-A5F2-6EDEC6B7F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7" name="Picture 7396" descr="http://www.esourcecanada.com/images/spacer.gif">
          <a:extLst>
            <a:ext uri="{FF2B5EF4-FFF2-40B4-BE49-F238E27FC236}">
              <a16:creationId xmlns:a16="http://schemas.microsoft.com/office/drawing/2014/main" id="{24F76BFC-4052-4849-80C8-F0424C0DB2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8" name="Picture 7397" descr="http://www.esourcecanada.com/images/spacer.gif">
          <a:extLst>
            <a:ext uri="{FF2B5EF4-FFF2-40B4-BE49-F238E27FC236}">
              <a16:creationId xmlns:a16="http://schemas.microsoft.com/office/drawing/2014/main" id="{524B7CB1-6AF2-4764-B27E-5E02E4118C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9" name="Picture 7398" descr="http://www.esourcecanada.com/images/spacer.gif">
          <a:extLst>
            <a:ext uri="{FF2B5EF4-FFF2-40B4-BE49-F238E27FC236}">
              <a16:creationId xmlns:a16="http://schemas.microsoft.com/office/drawing/2014/main" id="{CD300075-8331-4E11-B138-A29AF1B1C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0" name="Picture 7399" descr="http://www.esourcecanada.com/images/spacer.gif">
          <a:extLst>
            <a:ext uri="{FF2B5EF4-FFF2-40B4-BE49-F238E27FC236}">
              <a16:creationId xmlns:a16="http://schemas.microsoft.com/office/drawing/2014/main" id="{5BC37076-92FC-45FA-823C-3D4CE9B6B8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1" name="Picture 7400" descr="http://www.esourcecanada.com/images/spacer.gif">
          <a:extLst>
            <a:ext uri="{FF2B5EF4-FFF2-40B4-BE49-F238E27FC236}">
              <a16:creationId xmlns:a16="http://schemas.microsoft.com/office/drawing/2014/main" id="{515BC676-798B-4F2D-8F4A-115AF7C7FE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2" name="Picture 7401" descr="http://www.esourcecanada.com/images/spacer.gif">
          <a:extLst>
            <a:ext uri="{FF2B5EF4-FFF2-40B4-BE49-F238E27FC236}">
              <a16:creationId xmlns:a16="http://schemas.microsoft.com/office/drawing/2014/main" id="{8891AC0B-C7BB-4AB9-B9F9-E47B7B58E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3" name="Picture 7402" descr="http://www.esourcecanada.com/images/spacer.gif">
          <a:extLst>
            <a:ext uri="{FF2B5EF4-FFF2-40B4-BE49-F238E27FC236}">
              <a16:creationId xmlns:a16="http://schemas.microsoft.com/office/drawing/2014/main" id="{0C20CCA2-DC62-4C3C-AB77-A273785595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4" name="Picture 7403" descr="http://www.esourcecanada.com/images/spacer.gif">
          <a:extLst>
            <a:ext uri="{FF2B5EF4-FFF2-40B4-BE49-F238E27FC236}">
              <a16:creationId xmlns:a16="http://schemas.microsoft.com/office/drawing/2014/main" id="{E2FB2CF1-01B7-49B6-8F1F-549297BFD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5" name="Picture 7404" descr="http://www.esourcecanada.com/images/spacer.gif">
          <a:extLst>
            <a:ext uri="{FF2B5EF4-FFF2-40B4-BE49-F238E27FC236}">
              <a16:creationId xmlns:a16="http://schemas.microsoft.com/office/drawing/2014/main" id="{DC4CA317-2CA6-4547-8C33-7D7DF0D82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6" name="Picture 7405" descr="http://www.esourcecanada.com/images/spacer.gif">
          <a:extLst>
            <a:ext uri="{FF2B5EF4-FFF2-40B4-BE49-F238E27FC236}">
              <a16:creationId xmlns:a16="http://schemas.microsoft.com/office/drawing/2014/main" id="{B5D69DD4-9DE4-4312-A704-9CFB326E8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7" name="Picture 7406" descr="http://www.esourcecanada.com/images/spacer.gif">
          <a:extLst>
            <a:ext uri="{FF2B5EF4-FFF2-40B4-BE49-F238E27FC236}">
              <a16:creationId xmlns:a16="http://schemas.microsoft.com/office/drawing/2014/main" id="{A07092F3-072B-4058-A84D-67A65994E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8" name="Picture 7407" descr="http://www.esourcecanada.com/images/spacer.gif">
          <a:extLst>
            <a:ext uri="{FF2B5EF4-FFF2-40B4-BE49-F238E27FC236}">
              <a16:creationId xmlns:a16="http://schemas.microsoft.com/office/drawing/2014/main" id="{15EBEB42-17B8-409B-8FDA-4B238CA6A1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9" name="Picture 7408" descr="http://www.esourcecanada.com/images/spacer.gif">
          <a:extLst>
            <a:ext uri="{FF2B5EF4-FFF2-40B4-BE49-F238E27FC236}">
              <a16:creationId xmlns:a16="http://schemas.microsoft.com/office/drawing/2014/main" id="{2119610C-5471-4E25-976E-2407E82EF5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0" name="Picture 7409" descr="http://www.esourcecanada.com/images/spacer.gif">
          <a:extLst>
            <a:ext uri="{FF2B5EF4-FFF2-40B4-BE49-F238E27FC236}">
              <a16:creationId xmlns:a16="http://schemas.microsoft.com/office/drawing/2014/main" id="{93913558-D409-4827-A751-A9166E5636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1" name="Picture 7410" descr="http://www.esourcecanada.com/images/spacer.gif">
          <a:extLst>
            <a:ext uri="{FF2B5EF4-FFF2-40B4-BE49-F238E27FC236}">
              <a16:creationId xmlns:a16="http://schemas.microsoft.com/office/drawing/2014/main" id="{8C16EAE5-FF0A-4191-87F4-BA458459A5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2" name="Picture 7411" descr="http://www.esourcecanada.com/images/spacer.gif">
          <a:extLst>
            <a:ext uri="{FF2B5EF4-FFF2-40B4-BE49-F238E27FC236}">
              <a16:creationId xmlns:a16="http://schemas.microsoft.com/office/drawing/2014/main" id="{0808A4B6-E00E-419A-BA57-56EC663632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3" name="Picture 7412" descr="http://www.esourcecanada.com/images/spacer.gif">
          <a:extLst>
            <a:ext uri="{FF2B5EF4-FFF2-40B4-BE49-F238E27FC236}">
              <a16:creationId xmlns:a16="http://schemas.microsoft.com/office/drawing/2014/main" id="{71A3F76F-FB1E-4B41-9F15-44F483594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4" name="Picture 7413" descr="http://www.esourcecanada.com/images/spacer.gif">
          <a:extLst>
            <a:ext uri="{FF2B5EF4-FFF2-40B4-BE49-F238E27FC236}">
              <a16:creationId xmlns:a16="http://schemas.microsoft.com/office/drawing/2014/main" id="{0144C52E-E34F-4807-802B-52DFA07727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5" name="Picture 7414" descr="http://www.esourcecanada.com/images/spacer.gif">
          <a:extLst>
            <a:ext uri="{FF2B5EF4-FFF2-40B4-BE49-F238E27FC236}">
              <a16:creationId xmlns:a16="http://schemas.microsoft.com/office/drawing/2014/main" id="{A7B6A30A-B0FF-452F-9566-D48E7AA4D4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6" name="Picture 7415" descr="http://www.esourcecanada.com/images/spacer.gif">
          <a:extLst>
            <a:ext uri="{FF2B5EF4-FFF2-40B4-BE49-F238E27FC236}">
              <a16:creationId xmlns:a16="http://schemas.microsoft.com/office/drawing/2014/main" id="{185ADCBF-8665-432D-A966-FD547C9883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7" name="Picture 7416" descr="http://www.esourcecanada.com/images/spacer.gif">
          <a:extLst>
            <a:ext uri="{FF2B5EF4-FFF2-40B4-BE49-F238E27FC236}">
              <a16:creationId xmlns:a16="http://schemas.microsoft.com/office/drawing/2014/main" id="{FC83F326-1918-4950-8A88-9A7918F76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8" name="Picture 7417" descr="http://www.esourcecanada.com/images/spacer.gif">
          <a:extLst>
            <a:ext uri="{FF2B5EF4-FFF2-40B4-BE49-F238E27FC236}">
              <a16:creationId xmlns:a16="http://schemas.microsoft.com/office/drawing/2014/main" id="{32A9E622-2EB6-4BD4-82D5-B4F8366219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9" name="Picture 7418" descr="http://www.esourcecanada.com/images/spacer.gif">
          <a:extLst>
            <a:ext uri="{FF2B5EF4-FFF2-40B4-BE49-F238E27FC236}">
              <a16:creationId xmlns:a16="http://schemas.microsoft.com/office/drawing/2014/main" id="{8FB00729-AFC3-4696-8527-A1CC0FB66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0" name="Picture 7419" descr="http://www.esourcecanada.com/images/spacer.gif">
          <a:extLst>
            <a:ext uri="{FF2B5EF4-FFF2-40B4-BE49-F238E27FC236}">
              <a16:creationId xmlns:a16="http://schemas.microsoft.com/office/drawing/2014/main" id="{5FCAE239-6FF4-46F2-BD3C-8E2B8BF36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1" name="Picture 7420" descr="http://www.esourcecanada.com/images/spacer.gif">
          <a:extLst>
            <a:ext uri="{FF2B5EF4-FFF2-40B4-BE49-F238E27FC236}">
              <a16:creationId xmlns:a16="http://schemas.microsoft.com/office/drawing/2014/main" id="{DCC8118D-9FAD-41D3-BE78-830D86E99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2" name="Picture 7421" descr="http://www.esourcecanada.com/images/spacer.gif">
          <a:extLst>
            <a:ext uri="{FF2B5EF4-FFF2-40B4-BE49-F238E27FC236}">
              <a16:creationId xmlns:a16="http://schemas.microsoft.com/office/drawing/2014/main" id="{FD219FB5-EAE9-4C70-AFA2-4124A00BC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3" name="Picture 7422" descr="http://www.esourcecanada.com/images/spacer.gif">
          <a:extLst>
            <a:ext uri="{FF2B5EF4-FFF2-40B4-BE49-F238E27FC236}">
              <a16:creationId xmlns:a16="http://schemas.microsoft.com/office/drawing/2014/main" id="{5F77D69E-2BD6-4D86-B142-6B121D8F43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4" name="Picture 7423" descr="http://www.esourcecanada.com/images/spacer.gif">
          <a:extLst>
            <a:ext uri="{FF2B5EF4-FFF2-40B4-BE49-F238E27FC236}">
              <a16:creationId xmlns:a16="http://schemas.microsoft.com/office/drawing/2014/main" id="{26175FD8-EA13-4C3D-9BA4-5FE445D5B5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5" name="Picture 7424" descr="http://www.esourcecanada.com/images/spacer.gif">
          <a:extLst>
            <a:ext uri="{FF2B5EF4-FFF2-40B4-BE49-F238E27FC236}">
              <a16:creationId xmlns:a16="http://schemas.microsoft.com/office/drawing/2014/main" id="{319D3173-85B0-4997-BB17-33208CD11F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6" name="Picture 7425" descr="http://www.esourcecanada.com/images/spacer.gif">
          <a:extLst>
            <a:ext uri="{FF2B5EF4-FFF2-40B4-BE49-F238E27FC236}">
              <a16:creationId xmlns:a16="http://schemas.microsoft.com/office/drawing/2014/main" id="{0C303B58-7712-4E72-8F82-7FD58BCD9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7" name="Picture 7426" descr="http://www.esourcecanada.com/images/spacer.gif">
          <a:extLst>
            <a:ext uri="{FF2B5EF4-FFF2-40B4-BE49-F238E27FC236}">
              <a16:creationId xmlns:a16="http://schemas.microsoft.com/office/drawing/2014/main" id="{6BEDD54F-8657-446B-88A5-E06594CE0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8" name="Picture 7427" descr="http://www.esourcecanada.com/images/spacer.gif">
          <a:extLst>
            <a:ext uri="{FF2B5EF4-FFF2-40B4-BE49-F238E27FC236}">
              <a16:creationId xmlns:a16="http://schemas.microsoft.com/office/drawing/2014/main" id="{1D91F95C-ED77-41E9-80A1-D293C5AD3E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7429" name="Picture 7428" descr="http://www.esourcecanada.com/images/spacer.gif">
          <a:extLst>
            <a:ext uri="{FF2B5EF4-FFF2-40B4-BE49-F238E27FC236}">
              <a16:creationId xmlns:a16="http://schemas.microsoft.com/office/drawing/2014/main" id="{2FB82FF8-C891-47B6-B43D-EAA6A68A1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7430" name="Picture 7429" descr="http://www.esourcecanada.com/images/spacer.gif">
          <a:extLst>
            <a:ext uri="{FF2B5EF4-FFF2-40B4-BE49-F238E27FC236}">
              <a16:creationId xmlns:a16="http://schemas.microsoft.com/office/drawing/2014/main" id="{D321FE1C-783C-41B5-8BAA-E31914C23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7431" name="Picture 7430" descr="http://www.esourcecanada.com/images/spacer.gif">
          <a:extLst>
            <a:ext uri="{FF2B5EF4-FFF2-40B4-BE49-F238E27FC236}">
              <a16:creationId xmlns:a16="http://schemas.microsoft.com/office/drawing/2014/main" id="{6FF1A352-46FB-4E86-9460-0F72813E5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7432" name="Picture 7431" descr="http://www.esourcecanada.com/images/spacer.gif">
          <a:extLst>
            <a:ext uri="{FF2B5EF4-FFF2-40B4-BE49-F238E27FC236}">
              <a16:creationId xmlns:a16="http://schemas.microsoft.com/office/drawing/2014/main" id="{AF71244C-FDAB-4F91-A175-7D304031A9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7433" name="Picture 7432" descr="http://www.esourcecanada.com/images/spacer.gif">
          <a:extLst>
            <a:ext uri="{FF2B5EF4-FFF2-40B4-BE49-F238E27FC236}">
              <a16:creationId xmlns:a16="http://schemas.microsoft.com/office/drawing/2014/main" id="{D726E106-21E3-4187-9ECB-5347BA5E8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7434" name="Picture 7433" descr="http://www.esourcecanada.com/images/spacer.gif">
          <a:extLst>
            <a:ext uri="{FF2B5EF4-FFF2-40B4-BE49-F238E27FC236}">
              <a16:creationId xmlns:a16="http://schemas.microsoft.com/office/drawing/2014/main" id="{7E7A38B6-EC90-4467-81C1-B3BC34AC31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7435" name="Picture 7434" descr="http://www.esourcecanada.com/images/spacer.gif">
          <a:extLst>
            <a:ext uri="{FF2B5EF4-FFF2-40B4-BE49-F238E27FC236}">
              <a16:creationId xmlns:a16="http://schemas.microsoft.com/office/drawing/2014/main" id="{900050A1-F780-412D-A859-78161159C7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171</xdr:row>
      <xdr:rowOff>0</xdr:rowOff>
    </xdr:from>
    <xdr:ext cx="57150" cy="57150"/>
    <xdr:pic>
      <xdr:nvPicPr>
        <xdr:cNvPr id="7436" name="Picture 7435" descr="http://www.esourcecanada.com/images/spacer.gif">
          <a:extLst>
            <a:ext uri="{FF2B5EF4-FFF2-40B4-BE49-F238E27FC236}">
              <a16:creationId xmlns:a16="http://schemas.microsoft.com/office/drawing/2014/main" id="{BC47D23C-A7EE-4D8E-82BB-4942E7A8D7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7437" name="Picture 7436" descr="http://www.esourcecanada.com/images/spacer.gif">
          <a:extLst>
            <a:ext uri="{FF2B5EF4-FFF2-40B4-BE49-F238E27FC236}">
              <a16:creationId xmlns:a16="http://schemas.microsoft.com/office/drawing/2014/main" id="{15860D35-AB3E-488E-A788-885D9920DD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171</xdr:row>
      <xdr:rowOff>0</xdr:rowOff>
    </xdr:from>
    <xdr:ext cx="57150" cy="57150"/>
    <xdr:pic>
      <xdr:nvPicPr>
        <xdr:cNvPr id="7438" name="Picture 7437" descr="http://www.esourcecanada.com/images/spacer.gif">
          <a:extLst>
            <a:ext uri="{FF2B5EF4-FFF2-40B4-BE49-F238E27FC236}">
              <a16:creationId xmlns:a16="http://schemas.microsoft.com/office/drawing/2014/main" id="{E814A10D-7665-45E0-9AE4-D5CB634440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4</xdr:col>
      <xdr:colOff>1671637</xdr:colOff>
      <xdr:row>7</xdr:row>
      <xdr:rowOff>23812</xdr:rowOff>
    </xdr:from>
    <xdr:to>
      <xdr:col>12</xdr:col>
      <xdr:colOff>223837</xdr:colOff>
      <xdr:row>21</xdr:row>
      <xdr:rowOff>100012</xdr:rowOff>
    </xdr:to>
    <xdr:graphicFrame macro="">
      <xdr:nvGraphicFramePr>
        <xdr:cNvPr id="4" name="Chart 3">
          <a:extLst>
            <a:ext uri="{FF2B5EF4-FFF2-40B4-BE49-F238E27FC236}">
              <a16:creationId xmlns:a16="http://schemas.microsoft.com/office/drawing/2014/main" id="{2BF7169E-474C-497C-8106-FA4B9DF18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wujingxian/Library/Containers/com.microsoft.Excel/Data/Documents/C:\Users\MRay\Desktop\Project%20Reporting%20Data%202018-2019_vF_M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a Ray" refreshedDate="44319.668129398146" createdVersion="6" refreshedVersion="6" minRefreshableVersion="3" recordCount="402" xr:uid="{92BD1B04-5681-441E-BB7A-D048424A9B87}">
  <cacheSource type="worksheet">
    <worksheetSource ref="A4:CR406" sheet="2022-23"/>
  </cacheSource>
  <cacheFields count="96">
    <cacheField name="Project #" numFmtId="0">
      <sharedItems/>
    </cacheField>
    <cacheField name="GEO" numFmtId="0">
      <sharedItems containsSemiMixedTypes="0" containsString="0" containsNumber="1" containsInteger="1" minValue="725" maxValue="1127"/>
    </cacheField>
    <cacheField name="Company" numFmtId="0">
      <sharedItems containsBlank="1"/>
    </cacheField>
    <cacheField name="Project Name" numFmtId="0">
      <sharedItems containsBlank="1" longText="1"/>
    </cacheField>
    <cacheField name="Summary of project" numFmtId="0">
      <sharedItems containsBlank="1" longText="1"/>
    </cacheField>
    <cacheField name="Project Category" numFmtId="0">
      <sharedItems containsBlank="1"/>
    </cacheField>
    <cacheField name="Link to Other Projects" numFmtId="0">
      <sharedItems containsBlank="1" containsMixedTypes="1" containsNumber="1" containsInteger="1" minValue="655" maxValue="798"/>
    </cacheField>
    <cacheField name="Contact Name" numFmtId="0">
      <sharedItems containsBlank="1"/>
    </cacheField>
    <cacheField name="Contact Info" numFmtId="0">
      <sharedItems containsBlank="1"/>
    </cacheField>
    <cacheField name="Company Type" numFmtId="0">
      <sharedItems containsBlank="1"/>
    </cacheField>
    <cacheField name="Sector" numFmtId="0">
      <sharedItems containsBlank="1"/>
    </cacheField>
    <cacheField name="Sub sector" numFmtId="0">
      <sharedItems containsBlank="1"/>
    </cacheField>
    <cacheField name="Size" numFmtId="0">
      <sharedItems containsBlank="1"/>
    </cacheField>
    <cacheField name="HBEC Mentor" numFmtId="0">
      <sharedItems containsBlank="1"/>
    </cacheField>
    <cacheField name="." numFmtId="0">
      <sharedItems containsBlank="1" containsMixedTypes="1" containsNumber="1" containsInteger="1" minValue="0" maxValue="0"/>
    </cacheField>
    <cacheField name="Department List" numFmtId="1">
      <sharedItems/>
    </cacheField>
    <cacheField name="Dep #1" numFmtId="0">
      <sharedItems containsBlank="1"/>
    </cacheField>
    <cacheField name="Dep #2" numFmtId="0">
      <sharedItems containsBlank="1"/>
    </cacheField>
    <cacheField name="Program List" numFmtId="1">
      <sharedItems/>
    </cacheField>
    <cacheField name="Program #1" numFmtId="0">
      <sharedItems containsBlank="1"/>
    </cacheField>
    <cacheField name="Program #2" numFmtId="0">
      <sharedItems containsBlank="1"/>
    </cacheField>
    <cacheField name="Program #3" numFmtId="0">
      <sharedItems containsBlank="1"/>
    </cacheField>
    <cacheField name="Faculty List" numFmtId="0">
      <sharedItems/>
    </cacheField>
    <cacheField name="Faculty #1" numFmtId="0">
      <sharedItems containsBlank="1"/>
    </cacheField>
    <cacheField name="Faculty #2" numFmtId="0">
      <sharedItems containsBlank="1"/>
    </cacheField>
    <cacheField name="Faculty #3" numFmtId="0">
      <sharedItems containsBlank="1"/>
    </cacheField>
    <cacheField name="Faculty #4" numFmtId="0">
      <sharedItems containsNonDate="0" containsString="0" containsBlank="1"/>
    </cacheField>
    <cacheField name="Faculty #5" numFmtId="0">
      <sharedItems containsNonDate="0" containsString="0" containsBlank="1"/>
    </cacheField>
    <cacheField name="Total Students" numFmtId="0">
      <sharedItems containsNonDate="0" containsString="0" containsBlank="1"/>
    </cacheField>
    <cacheField name="Student List" numFmtId="1">
      <sharedItems containsBlank="1"/>
    </cacheField>
    <cacheField name="Student #1" numFmtId="0">
      <sharedItems containsBlank="1" count="253">
        <s v="Andrew Chen"/>
        <s v="Samyog Subedi"/>
        <s v="Mayank Singh Bisht"/>
        <m/>
        <s v="Ankita Bhagat"/>
        <s v="Jaskaran Singh"/>
        <s v="Rohit Krishnan Manoharan"/>
        <s v="Mohammad Marufur"/>
        <s v="Moinuddin Syed"/>
        <s v="Sonja Schweter"/>
        <s v="Manish Yadav"/>
        <s v="Kavya Methill"/>
        <s v="Hemani Dave"/>
        <s v="Kyle O'Keeffe"/>
        <s v="Heyaben Jagdishkumar Patel"/>
        <s v="Ann Maria Johnson"/>
        <s v="Dawn Sebastian"/>
        <s v="Teresa Pigott-Upshall"/>
        <s v="Steven Aeng"/>
        <s v="Anjali Anilkumar "/>
        <s v="Aparna Rajan Ekkattil"/>
        <s v="Nikita Patel"/>
        <s v="Brad Delong"/>
        <s v="Erin Youjin Lee"/>
        <s v="Umoboho Oboho "/>
        <s v="Nick Noseworthy"/>
        <s v="jared Bergsma"/>
        <s v="Patrick Whissel"/>
        <s v="Keerthi Muppala"/>
        <s v="Zuhaib Siddi"/>
        <s v="Steven Mcleod"/>
        <s v="Megan Monahan"/>
        <s v="Cole Churchward"/>
        <s v="Andre Barker"/>
        <s v="David Taylor"/>
        <s v="Sachin Mcwan"/>
        <s v="Emma Thomson"/>
        <s v="Zach Earle "/>
        <s v="Alyssa Brown"/>
        <s v="Steven Holden"/>
        <s v="Matthew Shannon"/>
        <s v="Christian Van Beek"/>
        <s v="Matthew Wootten"/>
        <s v="Natisha D'Amato"/>
        <s v="Dhruv Patel"/>
        <s v="Ravikumar Asodariya"/>
        <s v="Brad McKinnon"/>
        <s v="Justin Mills"/>
        <s v="Adam Kucukcapraz"/>
        <s v="Chaithan Reddy"/>
        <s v="Tien Dinh"/>
        <s v="Jainish Patel"/>
        <s v="Abhilash Koneru"/>
        <s v="Manpreet Kaur"/>
        <s v="Emil Eldhose"/>
        <s v="Amandeep "/>
        <s v="Diya Shrestha"/>
        <s v="Shivam Masaon"/>
        <s v="Camilo Acosta"/>
        <s v="Pedro Batista"/>
        <s v="Rajan Tyagi"/>
        <s v="Mayank Sharma"/>
        <s v="Erica Borges Teixeira"/>
        <s v="Animesh Joshi"/>
        <s v="Simran Dhingra"/>
        <s v="Hadi Servat"/>
        <s v="Darshita Patel"/>
        <s v="Evan Hample"/>
        <s v="Nazimul Islam Syed"/>
        <s v="Alvira Narshidani"/>
        <s v="Hiroki Iizuka"/>
        <s v="Bhavna Panwar"/>
        <s v="Sagar Thapa"/>
        <s v="Anastasiia Nesterenko"/>
        <s v="Jonathan Letwin"/>
        <s v="Branden Shirriff"/>
        <s v="Abin Joy"/>
        <s v="Chu-Ting Chang"/>
        <s v="Caio Gasparine"/>
        <s v="Aashi Ramani"/>
        <s v="Anish Arora"/>
        <s v="Abdul Rahman Mohammed"/>
        <s v="Mehul Mukesh Shah"/>
        <s v="Arca Bozdag"/>
        <s v="Oghenekome Akpogume"/>
        <s v="Parth Singh"/>
        <s v="Darp Barot"/>
        <s v="Renu Bhandari "/>
        <s v="Jungeun Lim"/>
        <s v="Lihe Zhou"/>
        <s v="Isai Cabral Violante"/>
        <s v="Prashant Adhikari"/>
        <s v="Divyaa Shanmugam"/>
        <s v="TBD"/>
        <s v="Katie Lloyd"/>
        <s v="Jacob Muzzin"/>
        <s v="Jonathan Wilson"/>
        <s v="Monika Mione"/>
        <s v="Nicole McArthur"/>
        <s v="Alexandra Vergados"/>
        <s v="Alyssa McPherson"/>
        <s v="Amelia Dolsen"/>
        <s v="Amanda Miller"/>
        <s v="Isabelle Parker"/>
        <s v="Bala Prathima Gade"/>
        <s v="Gurminder Singh"/>
        <s v="Kalyan Lakshman Samavedam"/>
        <s v="Harmanjot Kaur"/>
        <s v="Akhil Das Pradeep Kumar"/>
        <s v="Shaik Meeran Semiyan Farook Ali"/>
        <s v="Aditi Sharma "/>
        <s v="Aditya Pidikiti"/>
        <s v="Rodrigo Navarro Argentin"/>
        <s v="Madison Charman"/>
        <s v="Chin Tsun Chou"/>
        <s v="Graeme Cannon"/>
        <s v="Justin Doran"/>
        <s v="Michael Monopoli"/>
        <s v="Aishwarya Parmar"/>
        <s v="Arun Praseetha Vijay"/>
        <s v="Apurva Abhang"/>
        <s v="Amisha Kazani"/>
        <s v="Rajat Arora"/>
        <s v="Jodi Richards "/>
        <s v="Shivawn Moorman "/>
        <s v="Deena Jose"/>
        <s v="Robert Routledge"/>
        <s v="Harshitha Reddy Dunthula"/>
        <s v="Aadya Agrawal"/>
        <s v="Bruno Andrade Pinto Simões"/>
        <s v="Althaf Muhammed Edathara"/>
        <s v="Chanchal Pareek"/>
        <s v="Ashish Sehgal"/>
        <s v="Nannu Elizabeth Joseph"/>
        <s v="Kashish Jhaveri"/>
        <s v="Ben Green"/>
        <s v="Nithin Venu"/>
        <s v="Dante Carlos"/>
        <s v="Adam Smith"/>
        <s v="Kritika Sharma"/>
        <s v="Aditya Tikendrabhai Patel"/>
        <s v="Nipin Dasani"/>
        <s v="Abhinandu"/>
        <s v="Sahiba Sachdeva"/>
        <s v="Abdul Mohammed"/>
        <s v="Arun Rithwin George"/>
        <s v="Divya Arora"/>
        <s v="Nethmi Ekneligoda"/>
        <s v="Ananth Goundar"/>
        <s v="Sarat Narendran"/>
        <s v="Rupinder Jeeet Singh"/>
        <s v="Lani Low"/>
        <s v="Yachao Xiong"/>
        <s v="Shaurukh Sayed"/>
        <s v="Aabhishek Kumar"/>
        <s v="Mehul Gshah"/>
        <s v="Nadine Proulx"/>
        <s v="Daniel Anzola"/>
        <s v="Akhilesh Paulraj"/>
        <s v="Sumitkumar Patel"/>
        <s v="Hiyori Todoroki "/>
        <s v="Gavin Bergsma"/>
        <s v="Jonathan Begg"/>
        <s v="Gladis Yareny Perez Lopez"/>
        <s v="Katherine Ash"/>
        <s v="Annath Madambillath Kadappuram"/>
        <s v="Alita Puthenpurakal Thomas"/>
        <s v="Himanshu Singh"/>
        <s v="Bawandeep &quot;Bawan&quot; Singh Saini"/>
        <s v="Nitish Jagirdar"/>
        <s v="Ali Langdon"/>
        <s v="Naveen Sellappan Selvaraju"/>
        <s v="Prajwal Katuwal &lt;Prajwal.Katuwal@MyGeorgian.ca&gt;"/>
        <s v="Mohammad &quot;Moe&quot; Ayoub"/>
        <s v="Ashish Shankar Pandey"/>
        <s v="Love Kumar"/>
        <s v="Jagjyot Singh Sandhu"/>
        <s v="TBC"/>
        <s v="Olivia Syed &lt;Olivia.Syed@MyGeorgian.ca&gt;"/>
        <s v="Lilas Al Syoufi"/>
        <s v="Dayal Vijayan &lt;Dayal.Vijayan@MyGeorgian.ca&gt;"/>
        <s v="Jasleen "/>
        <s v="Jenisha Dineshbhai Thummar"/>
        <s v="Thamali Indika Srimali Fransis Hettige"/>
        <s v="Falak Ghoda"/>
        <s v="Binaya Gurung "/>
        <s v="Ambika Kashyap"/>
        <s v="Dixit Ohri"/>
        <s v="Jiyoung Sohn"/>
        <s v="Shivansh Desai"/>
        <s v="Adil Feroz"/>
        <s v="Karishma Sanam Shah"/>
        <s v="Favour Eforuoku"/>
        <s v="Ankur Singh"/>
        <s v="Abdullah Elhameen Elhaj Mohammad: Data Analyst_x000a__x000a_"/>
        <s v="Erik Steiner"/>
        <s v="Abiodun Awokunle"/>
        <s v="Abhishek Joshi"/>
        <s v="Dixit Ohri "/>
        <s v="Dylan Brandt "/>
        <s v="Nicolas Gonzalez"/>
        <s v="Austin Provencal"/>
        <s v="Emeka Thompson"/>
        <s v="Shashank Utpalkumar"/>
        <s v="Money Money"/>
        <s v="Abhishek Abhishek"/>
        <s v="MahelaLashane Abeysekera"/>
        <s v="Balarama Vasista Vythavya Dhavala"/>
        <s v="Rohan Sharma"/>
        <s v="Bibek Shrees"/>
        <s v="Aryaman Chaudhary"/>
        <s v="Idris Akinyemi"/>
        <s v="Neelanjna Chhabra"/>
        <s v="Ali Hemmati"/>
        <s v="Nikita Grebnev"/>
        <s v="Harpreet Kaur "/>
        <s v="Ankit Beniwal"/>
        <s v="Prabhjot Singh"/>
        <s v="Abiola Adeyemi"/>
        <s v="Brunilda Xhaferllari"/>
        <s v="Harsh Patel"/>
        <s v="Mit Chauhan"/>
        <s v="Aanchal Sharma"/>
        <s v="Hesham Muslih"/>
        <s v="Nurcin Eroglu"/>
        <s v="Nithaparan Francis"/>
        <s v="Atilla Acar"/>
        <s v="Mohanapriya JegatheeswaranElango"/>
        <s v="Rupesh Siva Teja Konakalla"/>
        <s v="Vijay Malhotra"/>
        <s v="Sylvia Karanja "/>
        <s v="Brittany Astop Ford"/>
        <s v="Jamie Eliot"/>
        <s v="Eric Ewert"/>
        <s v="Cailin Kelly"/>
        <s v="Rob Kerr"/>
        <s v="Amanda Lacasse"/>
        <s v="Brayden Lloyd"/>
        <s v="Rebecca Lynn"/>
        <s v="Stephanie Sabean"/>
        <s v="Nick VanDalen"/>
        <s v="Tam Vo"/>
        <s v="Mallory Kropf"/>
        <s v="Venkata Phanindra Bojedla"/>
        <s v="Johnson Le"/>
        <s v="Manvir Singh Bathh"/>
        <s v="Jerri-Lynne Smith"/>
        <s v="Adam Shafeek"/>
        <s v="Denise Boyd"/>
        <s v="N/A"/>
        <s v="Abdullah Abdullah Elhameen Elhaj Mohammad: Data Analyst_x000a__x000a_" u="1"/>
        <s v=" Dixit Ohri" u="1"/>
        <s v="Yachao Xiang" u="1"/>
      </sharedItems>
    </cacheField>
    <cacheField name="Student #2" numFmtId="0">
      <sharedItems containsBlank="1" count="204">
        <s v="Hiroki Iizuka"/>
        <s v="Caroline Oliveira Gomes"/>
        <s v="Yuliia Barvinko"/>
        <m/>
        <s v="Sameeksha Arora"/>
        <s v="Reginald Lewis"/>
        <s v="Eldho Kurian"/>
        <s v="MD Omar Faruk"/>
        <s v="Vijay Madadi"/>
        <s v="Pragya Gurung"/>
        <s v="Angel Kurien"/>
        <s v="Komal Dahlya"/>
        <s v="Soumya Goel"/>
        <s v="Inyang Ekanem"/>
        <s v="Akhil Mohan Mohan"/>
        <s v="Sharon Maria Jacob"/>
        <s v="Sharon Kadalickal Shaji"/>
        <s v="Daniel Anzola Marin"/>
        <s v="Nicole Lacher"/>
        <s v="Sarah McKeown"/>
        <s v="Dhanya Girija Sarma"/>
        <s v="Rajnikant Patel"/>
        <s v="Shannon Forward"/>
        <s v="Deljo Dominic Madathikandam"/>
        <s v="Connor Macinnis"/>
        <s v="Hyoryung Lee"/>
        <s v="Aphia Ann Mathew"/>
        <s v="Ujjwala Lahoti"/>
        <s v="Sachin Mcwan"/>
        <s v="Bryan Bracken"/>
        <s v="Yachao (Eric) Xiong"/>
        <s v="Nick Noseworthy"/>
        <s v="Robert Kerr"/>
        <s v="Kevin Speare"/>
        <s v="Tyler McRae"/>
        <s v="Schevene Singh"/>
        <s v="Marcus Remonde"/>
        <s v="Drake Esdon_x000a_"/>
        <s v="Anara Ferguson "/>
        <s v="AbdulKadir Zakin"/>
        <s v="Sai Bhargavi Kurra"/>
        <s v="Sakesh Yarra"/>
        <s v="Param Jarlwala"/>
        <s v="Amit Rao Dusi"/>
        <s v="Akshay Zacharia"/>
        <s v="Emmanuel Cyriac"/>
        <s v="Arvind Jayachandran"/>
        <s v="Olaitan Fagbuyi"/>
        <s v="Diksha Diksha"/>
        <s v="Tarulatha Venkatesh"/>
        <s v="Eduardo Aramizu"/>
        <s v="Chitresh Sharma"/>
        <s v="Ibrahim Lanre Akinsanya"/>
        <s v="Dorukhan Çolak"/>
        <s v="Tim Zeng"/>
        <s v="Meltem Ficici"/>
        <s v="Dipal Babubhai Prajapati"/>
        <s v="Pratik Patel"/>
        <s v="Vikram Chander Gorrepati"/>
        <s v="Austin Provencal"/>
        <s v="Alvira Narshidani"/>
        <s v="Kaveesha.Jayawardena Pathiranage"/>
        <s v="reva konstantyn"/>
        <s v="Noah Wilson"/>
        <s v="Yachao Xiong"/>
        <s v="Karthik Suresh"/>
        <s v="Lori Pham"/>
        <s v="Prathit Desai"/>
        <s v="Manan Ajitbhai Bhavsar"/>
        <s v="Harnishaben Lad"/>
        <s v="Kostandinos Mehilli"/>
        <s v="Sahil Kumar Grover"/>
        <s v="Aykut Yucegun"/>
        <s v="Valentine Nimahire"/>
        <s v="Priyangka Ganesan"/>
        <s v="Jordan Carbone"/>
        <s v="Shiwani Rani"/>
        <s v="Sihui Tao"/>
        <s v="Lokesh Yadav"/>
        <s v="Sereena Kiddoe"/>
        <s v="Dang Khoa Nguyen"/>
        <s v="Priscilla Samson Joseph Dcrus"/>
        <s v="Manpreet Kaur"/>
        <s v="Kaviraj Singh Jon"/>
        <s v="Kanav Arora"/>
        <s v="Jagpreet Singh Alisese Arzoo Gurudatta_x000a_"/>
        <s v="Sargun Singh Walia"/>
        <s v="Sofiya Raju"/>
        <s v="Ankiti Sharma"/>
        <s v="Nilok Dhimal"/>
        <s v="Albin Baby"/>
        <s v="Kesha Doshi"/>
        <s v="Stephen Ly"/>
        <s v="Jacinta Francis Gonsalves_x000a_"/>
        <s v="Palak Pandya"/>
        <s v="Surabhi Rawat"/>
        <s v="Vineeth Potharaju"/>
        <s v="Saumya Paliwal"/>
        <s v="Venkat Mynepalli"/>
        <s v="Arya Babu"/>
        <s v="Mary Jaddu"/>
        <s v="Mostafizur Rahman"/>
        <s v="Ankita Singh"/>
        <s v="Nikhil Patel"/>
        <s v="Bisina Kalarikkal Varghese"/>
        <s v="Pedro Athayde Filho"/>
        <s v="Junseob Noh"/>
        <s v="Sony Varghese"/>
        <s v="Sreelakshmi Babulal"/>
        <s v="Hitanshu Puri"/>
        <s v="Ansu Augustine"/>
        <s v="Pavel Sazonov"/>
        <s v="Chakradhar Mettupalli"/>
        <s v="Shreeya Bindra"/>
        <s v="Lindsay Hunter "/>
        <s v="Nehal Singh Sawhney"/>
        <s v="Aditya Dave"/>
        <s v="Sandeep Kour"/>
        <s v="Ali Langdon"/>
        <s v="Ayushi Jain"/>
        <s v="Rahul Chittanoori"/>
        <s v="Mohit Mendi"/>
        <s v="Harika Reddy Baireddy"/>
        <s v="Elif Yilmaz"/>
        <s v="Thecla Oreme"/>
        <s v="Mubassara Nizamli Siddiquim"/>
        <s v="Surya Tammana"/>
        <s v="Harshkumar - harshpatel24895@gmail.com"/>
        <s v="Sukhpreet Singh"/>
        <s v="Andrea Franco"/>
        <s v="Steven Caird"/>
        <s v="Emilie Ah-fock"/>
        <s v="Muskaan karwal"/>
        <s v="Saini Avi"/>
        <s v="Fenali Shah"/>
        <s v="Nirmalbhai Patel"/>
        <s v="Noah Pantuso "/>
        <s v="trevor Hood"/>
        <s v="Jestin Kaniyodickal Jacob"/>
        <s v="Manuel Rodriguez Pineros"/>
        <s v="Mohana Siddhartha Tripuraneni"/>
        <s v="Gurvinder Singh Singh"/>
        <s v="Priyansh Tiwari"/>
        <s v="James Murney"/>
        <s v="Hadi Servat"/>
        <s v="Ron Volis"/>
        <s v="Prakash Gurung "/>
        <s v="Deepali Sharma"/>
        <s v="Shivam Masaon"/>
        <s v="Prashanth Reddy Kolla"/>
        <s v="Magda Montagnese"/>
        <s v="Lekshmi Rajendran"/>
        <s v="Kelvin Jose Pinto"/>
        <s v="Xinglin Peng"/>
        <s v="Osahon Ighodaro"/>
        <s v="Karish Thangarajah"/>
        <s v="Dikshit Raj Devarajan"/>
        <s v="Meenu Rajan"/>
        <s v="Nnenna Grace G Alphonsus"/>
        <s v="Amrit Kaur"/>
        <s v="Komal Shah"/>
        <s v="Taiwo Obalola"/>
        <s v="Janina Cortez"/>
        <s v="Tomasz Szumski: Developer"/>
        <s v="Mehulkumar Bhatt"/>
        <s v="Bright Idemudia"/>
        <s v="Anika Rana"/>
        <s v="Jared bergsma"/>
        <s v="Claudio RamaldesMendonca"/>
        <s v="Thi Minh Ha Le"/>
        <s v="Umoboho Oboho "/>
        <s v="Arjan Singh Bajwa"/>
        <s v="Madhuri Sharma"/>
        <s v="Rajharini Krishnasamy"/>
        <s v="SankarRam Parthasarathy2"/>
        <s v="Priyanka Lakkireddy"/>
        <s v="BinodRaj Gaire"/>
        <s v="Francis Ikem"/>
        <s v="Harmilap Singh Dhaliwal"/>
        <s v="Ravi Gandhi Arul"/>
        <s v="Yijun Jiang"/>
        <s v="Monika Alapati"/>
        <s v="ArmaanMoyez Kerosenewala"/>
        <s v="Shaochen Du"/>
        <s v="Vahit E. Dinc"/>
        <s v="Ayush Sharma"/>
        <s v="Mehmet Genc"/>
        <s v="Himanshu Limbasiya"/>
        <s v="BrijeshHitendrakumar Gadhavi"/>
        <s v="Qays Al-HajMohammad"/>
        <s v="Harpreet Harpreet"/>
        <s v="Sarthak Acharya"/>
        <s v="Belphy Baby"/>
        <s v="Angeliki King"/>
        <s v="Venkata Lakshmi Lokesh Grandhe"/>
        <s v="Dinesh Panjeta"/>
        <s v="Sarah Long"/>
        <s v="Cara Swalwell"/>
        <s v="Almedana Serodio"/>
        <s v="Habtamu Sanbata Nagawo"/>
        <s v="Omar Al-Ziri"/>
        <s v="Manas Kale"/>
        <s v="Jeffer Tian"/>
        <s v="Carmen Coleman Rijos"/>
      </sharedItems>
    </cacheField>
    <cacheField name="Student #3" numFmtId="0">
      <sharedItems containsBlank="1" count="170">
        <s v="Jayateja Kusam"/>
        <s v="Gurman Singh"/>
        <s v="Panchal Harsh"/>
        <m/>
        <s v="Jasmeen Kaur"/>
        <s v="Gurjit Singh"/>
        <s v="Elisha Mathew"/>
        <s v="Ngoc Tuan Nguyen"/>
        <s v="Arneet Kaur"/>
        <s v="Rachel (Jihye) Lee"/>
        <s v="Fazel Ahmed Yunus Ahmed"/>
        <s v="Lakshit Mendiratta"/>
        <s v="Disha Chudasama"/>
        <s v="Neenu Sam"/>
        <s v="Jeff Yip"/>
        <s v="Anjali Kaushik"/>
        <s v="Jemi James"/>
        <s v="Nathan Tully Campeau"/>
        <s v="Teenuk Tomin"/>
        <s v="Kartik Ashok Nagras"/>
        <s v="Jacqueline Mary Mathew"/>
        <s v="Sinoj Sixtus"/>
        <s v="Ketan Rana"/>
        <s v="David Taylor"/>
        <s v="Dojin Kwon"/>
        <s v="Sharon Parekaden Antony"/>
        <s v="Bharat Wadhawan"/>
        <s v="Abhinav Sharma"/>
        <s v="Alvira Narshidani"/>
        <s v="Shyla Grantmyre"/>
        <s v="Jemin Suvagiya_x000a_"/>
        <s v="Mehmet Ali Aydin"/>
        <s v="Yogesh Vohra"/>
        <s v="Sushant Nepal"/>
        <s v="Supreet Kaur Saini"/>
        <s v="Ravanth Polkampally"/>
        <s v="Nuthan Peddapurapu"/>
        <s v="John Joju"/>
        <s v="Rajat Khanna"/>
        <s v="Sasin Chand Pradhan"/>
        <s v="Manish Saharawat"/>
        <s v="Ramya Sivanpunniyam"/>
        <s v="Zhen (Dennis) Li"/>
        <s v="Jigar Patel"/>
        <s v="Sohail Ahmed Kazi"/>
        <s v="Nishank Sitaula"/>
        <s v="Navjot Kaur"/>
        <s v="Jyoti"/>
        <s v="Ann Maria Reji"/>
        <s v="NirmalBhai Patel"/>
        <s v="Noah Wilson"/>
        <s v="Surya Tammana"/>
        <s v="Tzu-Chiao Tseng"/>
        <s v="Hadi Servat"/>
        <s v="Hailee piotrowski"/>
        <s v="Kevin Toms"/>
        <s v="Yiping Zou"/>
        <s v="Paula Arantes Raposo"/>
        <s v="Yaosheng Chen"/>
        <s v="Sumitkumar Patel"/>
        <s v="Rahul Avula"/>
        <s v="Piyush Arun Singh"/>
        <s v="Nazimul lslam Syed"/>
        <s v="Vikram Chander Gorrepati"/>
        <s v="Rashid Ali Maliyakkal"/>
        <s v="Keyhan Teymouri"/>
        <s v="Shiya Sriharan"/>
        <s v="Tanaaz Riyaz Makani"/>
        <s v="Ravi Rana"/>
        <s v="Satish Karki"/>
        <s v="Venkata Shanmukh Kancharla"/>
        <s v="Susmita Das Sumi"/>
        <s v="Pranav Sharma"/>
        <s v="Kavya Methill"/>
        <s v="Prerna Sharma"/>
        <s v="Jose Cesar Ozaki"/>
        <s v="Tuğrul Göktaş"/>
        <s v="Srishti Bhatia"/>
        <s v="Prajwal Acharya"/>
        <s v="Prakash Gurung"/>
        <s v="Deep Bhatt"/>
        <s v="Hayden Nichol"/>
        <s v="Max Greenaway"/>
        <s v="Clare Mitchell"/>
        <s v="Taylor Borwn"/>
        <s v="Shea Moothedath Babu"/>
        <s v="Karan Rana"/>
        <s v="Tajinder Kaur"/>
        <s v="Kajalben Patel"/>
        <s v="Revanth Polkampally"/>
        <s v="Harish Ankala"/>
        <s v="Sathish Sulur Parthasarathi"/>
        <s v="Dayal Vijayan"/>
        <s v="Varaprudhvi Kandala"/>
        <s v="Elton Lionel Monteiro"/>
        <s v="Prajwal Katuwal"/>
        <s v="Priyanka Garg"/>
        <s v="Krishnapriya Sarojam"/>
        <s v="Abdelrahman Tealab"/>
        <s v="Pasupulati Srihitha"/>
        <s v="Loknath Pokarel"/>
        <s v="Saba Sultana"/>
        <s v="Thanmai Kanaparthi"/>
        <s v="Vishal Mishra"/>
        <s v="Tanupreet Kaur"/>
        <s v="Sonali Kashyap"/>
        <s v="Kishan Patel"/>
        <s v="Vrunda Patel"/>
        <s v="Leonardo Muzi"/>
        <s v="Zhe Gao"/>
        <s v="Srikanth Chowdary Thumati"/>
        <s v="Yashwanth Paranthaman"/>
        <s v="Zishanali Murji"/>
        <s v="Archana Ramakrishnan"/>
        <s v="Muskaan Karwal"/>
        <s v="Tyler Giles"/>
        <s v="Rupinderjeet - rupinderjeetsingh199@gmail.com"/>
        <s v="Jeshan Chhabra"/>
        <s v="Branden Shirriff"/>
        <s v="Aksh"/>
        <s v="Rinkal Vavadiya"/>
        <s v="Swarnim Sharma"/>
        <s v="Monish Khopkar"/>
        <s v="Kaelan Doucette"/>
        <s v="Pravesh Giri"/>
        <s v="Sai Sandeep Kuchupudi"/>
        <s v="Sudipa Nag"/>
        <s v="Paula Sinclair"/>
        <s v="Tianheng &quot;Michael&quot; Su"/>
        <s v="Tejaskumar &quot;Tejas&quot; Ashokbhai Patel"/>
        <s v="Sukhpreet Singh"/>
        <s v="Sidharth Sharma"/>
        <s v="Manav Sethi"/>
        <s v="Vishal Harshadkumar Panchal"/>
        <s v="Sarah Court "/>
        <s v="Rajdeep Kaur"/>
        <s v="Meet Nilesh Patel"/>
        <s v="Yash Daiya"/>
        <s v="Sucheta Karande"/>
        <s v="Piyush Sharma"/>
        <s v="Gaganpreet Singh"/>
        <s v="Piyush Tyagi"/>
        <s v="Bikram Chopra"/>
        <s v="Simran Bhangu "/>
        <s v="Mehmet Ozan Kaya"/>
        <s v="Sophie N. Kellman: Business Analyst"/>
        <s v="Shrijan Karki"/>
        <s v="Tunde (Babatunde) Obatayo"/>
        <s v="Bhumin Shah"/>
        <s v="Umoboho Oboho "/>
        <s v="Harminder Kaur"/>
        <s v="Sundus Chaudhry"/>
        <s v="Sweta Bipinkumar Patel"/>
        <s v="Jingya Huang"/>
        <s v="Mukesh Kumar"/>
        <s v="Rutu Dahyabhai Patel"/>
        <s v="Yuxin Liu"/>
        <s v=" "/>
        <s v="Smit Patel"/>
        <s v="TaniyaJarnailSingh Dadiyal"/>
        <s v="Aniket Patel"/>
        <s v="JalpaPremjibhai Lakhani"/>
        <s v="Pulikt Yadav"/>
        <s v="VinayChandraprakash Shukla"/>
        <s v="Kartik Kartik"/>
        <s v="Clancy Francisbhai Macwan"/>
        <s v="Misam Ali Rashid Ali Shaikh"/>
        <s v="Shirin Sajjadi"/>
        <s v="Ankita Sharma"/>
        <s v="Alexandra Murdoch"/>
      </sharedItems>
    </cacheField>
    <cacheField name="Student #4" numFmtId="0">
      <sharedItems containsBlank="1" count="97">
        <m/>
        <s v="Nihal Singh"/>
        <s v="Singh Abhay"/>
        <s v="Abhishek Pachorkar"/>
        <s v="Kishan Patel"/>
        <s v="Jishnu Padmakumar"/>
        <s v="Sudipta Basak"/>
        <s v="Gurbakhash Singh"/>
        <s v="Tincy Annie Joseph"/>
        <s v="Merlin Mathews"/>
        <s v="Hetal Parmar"/>
        <s v="Rohan Raj Pendalwar"/>
        <s v="Margaryta Pronina"/>
        <s v="Jayadev Venugopal"/>
        <s v="Wesley Prokopchuk"/>
        <s v="Aakash Jangra"/>
        <s v="Jasim Shafeek"/>
        <s v="Rohit Shrikrishna Karmudi"/>
        <s v="Elena Pendrakovskaia"/>
        <s v="Shivabalan Balasubramanian"/>
        <s v="Dikshanta Raj Baral"/>
        <s v="Hiroki Iizuka"/>
        <s v="Drake Edson"/>
        <s v="Mehul Shah_x000a_"/>
        <s v="Ufuk Sarac"/>
        <s v="Suryadevara Gopala Krishna"/>
        <s v="Bikalpa Pantha"/>
        <s v="Vishnu Valiyaveettil Anil"/>
        <s v="Vamsi Muppiri"/>
        <s v="Jael Beryl Ruth"/>
        <s v="Sarat Narendran"/>
        <s v="Roja Priya Jayarman"/>
        <s v="Yeonhwa Chu"/>
        <s v="Zishanali Murji"/>
        <s v="Reyhan Kumluk"/>
        <s v="Luis Augusto Dutra Grisolia"/>
        <s v="Sushil Sharma"/>
        <s v="Tram Mai Thi Bich"/>
        <s v="Pratik Brajendranath Shukla"/>
        <s v="Jayoung Kim"/>
        <s v="Adem Can Gülday"/>
        <s v="Aiswarya Mohanan"/>
        <s v="Branden Shirriff"/>
        <s v="Vikram Chander Gorrepati"/>
        <s v="Ann Maria Johnson"/>
        <s v="Alvira Narshidani"/>
        <s v="Jack vanegdom"/>
        <s v="Sumit Kumar"/>
        <s v="Umutcan Asutlu"/>
        <s v="Shivansh Gupta"/>
        <s v="Saeed Amiri"/>
        <s v="Sonal Raghuvanshi"/>
        <s v="Rotem Shviro-Elfassi"/>
        <s v="Tarun Kumar Punna"/>
        <s v="Rupesh KC"/>
        <s v="Jay Kalal"/>
        <s v="Johanna Simpson"/>
        <s v="Padmava Tibentahelram Chandavani"/>
        <s v="Niharika Devli"/>
        <s v="Megan Nahuis"/>
        <s v="Abhilash Koneru"/>
        <s v="Yoga Galhenage"/>
        <s v="Sharvil Solanki"/>
        <s v="Sukanya Culliparambil Mohanan"/>
        <s v="Vijay Kumar Sanapala"/>
        <s v="Shakeeb Sharief Syed"/>
        <s v="Sreelakshmi Babulal"/>
        <s v="Shivani Panchal"/>
        <s v="Minta Thomas"/>
        <s v="Chai-Ying Ho"/>
        <s v="Preet Shah"/>
        <s v="Manas Kale"/>
        <s v="Deepthi Chilikuri"/>
        <s v="Delroy Dennie"/>
        <s v="Ronitt"/>
        <s v="Rowena Johnson"/>
        <s v="Surya Tammana"/>
        <s v="Jinou &quot;George&quot; Yu"/>
        <s v="Sonali Jain"/>
        <s v="Venkata Shanmukh Kancharla"/>
        <s v="Yamini Bhaskar"/>
        <s v="Aykut Yucegun"/>
        <s v="Tiffany Yao"/>
        <s v="Monil Mayur Modi"/>
        <s v="Priyangka Ganesan"/>
        <s v="Ashish Sehgal "/>
        <s v="Harpreet Singh"/>
        <s v="Simrandeep Kaur"/>
        <s v="Pargat Singh"/>
        <s v="Riaaben Nileshkumar Patel"/>
        <s v="Amanda Granic"/>
        <s v="Lynda Day"/>
        <s v="Sangeetha Jayachandran"/>
        <s v="Jhon Villa Ramirez"/>
        <s v="Keerthy Raaj Shanmugam"/>
        <s v=" "/>
        <s v="Ayodele Yeye"/>
      </sharedItems>
    </cacheField>
    <cacheField name="Student #5" numFmtId="0">
      <sharedItems containsBlank="1" count="28">
        <m/>
        <s v="Öykü Basaran"/>
        <s v="Harshmeer Singh"/>
        <s v="Mohammed Gedik"/>
        <s v="Sandra Rajan"/>
        <s v="Bhupinder Singh Yadav"/>
        <s v="Vamshi Mani Rashukachula"/>
        <s v="Rohini Rohini"/>
        <s v="Akshay Vijay"/>
        <s v="Alghin Wilson"/>
        <s v="Bakul Manchada"/>
        <s v="Yingwen Yu"/>
        <s v="Sagar Thapa"/>
        <s v="Dhvanit Merchant"/>
        <s v="Vineeth Potharaju"/>
        <s v="Drake Esdon"/>
        <s v="Umoboho Oboho"/>
        <s v="Shirin Sajjadi"/>
        <s v="Samantha Bagg"/>
        <s v="Kanchan Rani"/>
        <s v="Sara Khodayari"/>
        <s v="Salah Kareem"/>
        <s v="Gunpreet Kaur"/>
        <s v="Anthoney Radley"/>
        <s v="Manish Saharawat"/>
        <s v="Nirmalbhai Patel"/>
        <s v="Arca Bozdag"/>
        <s v="Lynda Day"/>
      </sharedItems>
    </cacheField>
    <cacheField name="Student #6" numFmtId="0">
      <sharedItems containsBlank="1" count="6">
        <m/>
        <s v="Juan Rivera Delgadillo"/>
        <s v="Davinder Hara"/>
        <s v="Michael Roussel"/>
        <s v="Yachao Xiong"/>
        <s v="Sukhpreet Singh"/>
      </sharedItems>
    </cacheField>
    <cacheField name="Student #7" numFmtId="0">
      <sharedItems containsBlank="1" count="6">
        <m/>
        <s v="Apoorva Arora"/>
        <s v="Rinkal Vavadiya"/>
        <s v="Vikram Chander Gorrepati"/>
        <s v="Debmoy Chakraborty"/>
        <s v="Sereena  Kiddoe"/>
      </sharedItems>
    </cacheField>
    <cacheField name="Student #8" numFmtId="0">
      <sharedItems containsBlank="1" count="3">
        <m/>
        <s v="Arjun Chopra"/>
        <s v="Mary Sonia Ippu "/>
      </sharedItems>
    </cacheField>
    <cacheField name="Student #9" numFmtId="0">
      <sharedItems containsBlank="1" count="2">
        <m/>
        <s v="Jill Patel"/>
      </sharedItems>
    </cacheField>
    <cacheField name="Student #10" numFmtId="0">
      <sharedItems containsBlank="1" count="2">
        <m/>
        <s v="Riya Kanani"/>
      </sharedItems>
    </cacheField>
    <cacheField name="Student #11" numFmtId="0">
      <sharedItems containsNonDate="0" containsString="0" containsBlank="1"/>
    </cacheField>
    <cacheField name="Student #12" numFmtId="0">
      <sharedItems containsNonDate="0" containsString="0" containsBlank="1"/>
    </cacheField>
    <cacheField name="Student #13" numFmtId="0">
      <sharedItems containsNonDate="0" containsString="0" containsBlank="1"/>
    </cacheField>
    <cacheField name="Student #14" numFmtId="0">
      <sharedItems containsNonDate="0" containsString="0" containsBlank="1"/>
    </cacheField>
    <cacheField name="Student #15" numFmtId="0">
      <sharedItems containsNonDate="0" containsString="0" containsBlank="1"/>
    </cacheField>
    <cacheField name="Student #16" numFmtId="0">
      <sharedItems containsNonDate="0" containsString="0" containsBlank="1"/>
    </cacheField>
    <cacheField name="Student #17" numFmtId="0">
      <sharedItems containsNonDate="0" containsString="0" containsBlank="1"/>
    </cacheField>
    <cacheField name="Student #18" numFmtId="0">
      <sharedItems containsBlank="1"/>
    </cacheField>
    <cacheField name="Student #19" numFmtId="0">
      <sharedItems containsNonDate="0" containsString="0" containsBlank="1"/>
    </cacheField>
    <cacheField name="Student #20" numFmtId="0">
      <sharedItems containsNonDate="0" containsString="0" containsBlank="1"/>
    </cacheField>
    <cacheField name="Students (previous years)" numFmtId="0">
      <sharedItems containsBlank="1"/>
    </cacheField>
    <cacheField name="Project Status" numFmtId="0">
      <sharedItems containsBlank="1" count="11">
        <s v="completed"/>
        <s v="Cancelled"/>
        <s v="in progress"/>
        <s v="Delayed (COVID-19)"/>
        <s v="Duplicate - Additional Partner"/>
        <s v="In Development"/>
        <s v="Suspended"/>
        <s v="Waiting for sign-off"/>
        <s v="Delayed"/>
        <s v="In Discussion"/>
        <m/>
      </sharedItems>
    </cacheField>
    <cacheField name="Activity Fiscal Year" numFmtId="0">
      <sharedItems containsBlank="1" count="5">
        <s v="2019/20"/>
        <s v="2018/19"/>
        <s v="2020/21"/>
        <s v="2021/22"/>
        <m/>
      </sharedItems>
    </cacheField>
    <cacheField name="PRF Fiscal Year" numFmtId="0">
      <sharedItems containsBlank="1"/>
    </cacheField>
    <cacheField name="PRF Received" numFmtId="0">
      <sharedItems containsDate="1" containsBlank="1" containsMixedTypes="1" minDate="2019-02-24T00:00:00" maxDate="2019-03-26T00:00:00"/>
    </cacheField>
    <cacheField name="Proposal Sent to Client" numFmtId="0">
      <sharedItems containsNonDate="0" containsString="0" containsBlank="1"/>
    </cacheField>
    <cacheField name="CA sent to Client" numFmtId="0">
      <sharedItems containsNonDate="0" containsString="0" containsBlank="1"/>
    </cacheField>
    <cacheField name="CA Signed Date" numFmtId="0">
      <sharedItems containsNonDate="0" containsString="0" containsBlank="1"/>
    </cacheField>
    <cacheField name="Project Activities Start Date" numFmtId="0">
      <sharedItems containsNonDate="0" containsString="0" containsBlank="1"/>
    </cacheField>
    <cacheField name="Project Activities End Date" numFmtId="0">
      <sharedItems containsNonDate="0" containsString="0" containsBlank="1"/>
    </cacheField>
    <cacheField name="Project Completed Date" numFmtId="0">
      <sharedItems containsNonDate="0" containsString="0" containsBlank="1"/>
    </cacheField>
    <cacheField name="Reason for cancellation" numFmtId="0">
      <sharedItems containsBlank="1"/>
    </cacheField>
    <cacheField name="Column2" numFmtId="0">
      <sharedItems containsNonDate="0" containsString="0" containsBlank="1"/>
    </cacheField>
    <cacheField name="Total Project Budget (no HST) ($)" numFmtId="0">
      <sharedItems containsString="0" containsBlank="1" containsNumber="1" containsInteger="1" minValue="0" maxValue="155836"/>
    </cacheField>
    <cacheField name="Project Cash Budget ($)" numFmtId="44">
      <sharedItems containsString="0" containsBlank="1" containsNumber="1" containsInteger="1" minValue="0" maxValue="103890"/>
    </cacheField>
    <cacheField name="Funding Agency Cash Contribution ($)" numFmtId="0">
      <sharedItems containsString="0" containsBlank="1" containsNumber="1" containsInteger="1" minValue="613" maxValue="77918"/>
    </cacheField>
    <cacheField name="Company - Cash Contribution ($)" numFmtId="0">
      <sharedItems containsString="0" containsBlank="1" containsNumber="1" containsInteger="1" minValue="0" maxValue="25972"/>
    </cacheField>
    <cacheField name="Company - Inkind Contribution ($)" numFmtId="0">
      <sharedItems containsString="0" containsBlank="1" containsNumber="1" containsInteger="1" minValue="613" maxValue="51946"/>
    </cacheField>
    <cacheField name="Georgian - Cash Contribution ($)" numFmtId="0">
      <sharedItems containsString="0" containsBlank="1" containsNumber="1" containsInteger="1" minValue="7140" maxValue="8000"/>
    </cacheField>
    <cacheField name="Georgian - Inkind Contribution ($)" numFmtId="0">
      <sharedItems containsString="0" containsBlank="1" containsNumber="1" containsInteger="1" minValue="6000" maxValue="6000"/>
    </cacheField>
    <cacheField name="Funding Agency" numFmtId="0">
      <sharedItems containsBlank="1"/>
    </cacheField>
    <cacheField name="Funding Agency '#1" numFmtId="0">
      <sharedItems containsBlank="1"/>
    </cacheField>
    <cacheField name="Funding Agency '#2" numFmtId="0">
      <sharedItems containsBlank="1"/>
    </cacheField>
    <cacheField name="Funding Agency '#3" numFmtId="0">
      <sharedItems containsNonDate="0" containsString="0" containsBlank="1"/>
    </cacheField>
    <cacheField name=" " numFmtId="0">
      <sharedItems containsNonDate="0" containsString="0" containsBlank="1"/>
    </cacheField>
    <cacheField name="Status Update Date" numFmtId="0">
      <sharedItems containsNonDate="0" containsDate="1" containsString="0" containsBlank="1" minDate="2020-03-01T00:00:00" maxDate="2020-11-13T00:00:00"/>
    </cacheField>
    <cacheField name="Notes" numFmtId="0">
      <sharedItems containsBlank="1" longText="1"/>
    </cacheField>
    <cacheField name="Next Step" numFmtId="0">
      <sharedItems containsNonDate="0" containsString="0" containsBlank="1"/>
    </cacheField>
    <cacheField name="`" numFmtId="0">
      <sharedItems containsNonDate="0" containsString="0" containsBlank="1"/>
    </cacheField>
    <cacheField name=" Reported To" numFmtId="0">
      <sharedItems containsNonDate="0" containsString="0" containsBlank="1"/>
    </cacheField>
    <cacheField name="Mentored" numFmtId="0">
      <sharedItems containsNonDate="0" containsString="0" containsBlank="1"/>
    </cacheField>
    <cacheField name="Revenue" numFmtId="0">
      <sharedItems containsNonDate="0" containsString="0" containsBlank="1"/>
    </cacheField>
    <cacheField name="Awareness Session " numFmtId="0">
      <sharedItems containsNonDate="0" containsString="0" containsBlank="1"/>
    </cacheField>
    <cacheField name="Equipment Access" numFmtId="0">
      <sharedItems containsNonDate="0" containsString="0" containsBlank="1"/>
    </cacheField>
    <cacheField name="Pre - Assessment" numFmtId="0">
      <sharedItems containsNonDate="0" containsString="0" containsBlank="1"/>
    </cacheField>
    <cacheField name="Follow - up" numFmtId="0">
      <sharedItems containsNonDate="0" containsString="0" containsBlank="1"/>
    </cacheField>
    <cacheField name="Full Engagement" numFmtId="0">
      <sharedItems containsNonDate="0" containsString="0" containsBlank="1"/>
    </cacheField>
    <cacheField name="Follow-Up" numFmtId="0">
      <sharedItems containsNonDate="0" containsString="0" containsBlank="1"/>
    </cacheField>
    <cacheField name="Notes for Next Year" numFmtId="0">
      <sharedItems containsNonDate="0" containsString="0" containsBlank="1"/>
    </cacheField>
    <cacheField name="Collaboration Agreement Status" numFmtId="0">
      <sharedItems containsBlank="1"/>
    </cacheField>
    <cacheField name="End date" numFmtId="0">
      <sharedItems containsNonDate="0" containsString="0" containsBlank="1"/>
    </cacheField>
    <cacheField name="CA Status" numFmtId="0">
      <sharedItems containsBlank="1"/>
    </cacheField>
    <cacheField name="Invoicing Status" numFmtId="0">
      <sharedItems containsBlank="1"/>
    </cacheField>
    <cacheField name="-" numFmtId="0">
      <sharedItems containsNonDate="0" containsString="0" containsBlank="1"/>
    </cacheField>
    <cacheField name="BOG Score Card Fall 2016" numFmtId="0">
      <sharedItems containsNonDate="0" containsString="0" containsBlank="1"/>
    </cacheField>
    <cacheField name="Column1"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a Ray" refreshedDate="44694.616069444448" createdVersion="6" refreshedVersion="6" minRefreshableVersion="3" recordCount="76" xr:uid="{00000000-000A-0000-FFFF-FFFF01000000}">
  <cacheSource type="worksheet">
    <worksheetSource ref="A1:AD88" sheet="Proposals"/>
  </cacheSource>
  <cacheFields count="27">
    <cacheField name="Number" numFmtId="0">
      <sharedItems/>
    </cacheField>
    <cacheField name="Granting agency" numFmtId="0">
      <sharedItems containsBlank="1" count="52">
        <s v="SSHRC"/>
        <s v="CFI-CIIF"/>
        <s v="ORF-CIIF"/>
        <s v="HEQCO"/>
        <s v="The Ministry: Treasury Board Secretariat - Local Poverty Reduction Fund (MOHLTC)"/>
        <s v="ONCAT - Research Proposals"/>
        <s v="OHCRIF (MTCU)"/>
        <s v="SSHRC Aboriginal Peoples KS Grant"/>
        <s v="RTO/ERO Foundation: Geriatrics Research &amp; Training at Post-Secondary Institutions"/>
        <s v="Ontario Centre for Workforce Innovation (OCWI) Research and Innovation Fund"/>
        <s v="NRC IRAP CTO"/>
        <s v="eCAMPUS Ontario"/>
        <s v="NSERC ARTI"/>
        <s v="NSERC Connect"/>
        <s v="OCE VEBTA"/>
        <s v="OCE/CONII"/>
        <s v="ONCAT - Pathway Proposal"/>
        <s v="ONCAT - Innovation Proposal"/>
        <s v="SSHRC Insight Development Grant"/>
        <s v="OCE VIP1"/>
        <s v="NSERC ARD"/>
        <s v="MOHLTC - HSRF"/>
        <s v="MOHLTC - Nursing"/>
        <s v="MoT HIIFP"/>
        <s v="OCE VEB"/>
        <s v="NSERC Engage"/>
        <s v="OCE CARDF Stream 2 (CVTA)"/>
        <s v="OCE CARDF Stream 1 (CSSTP)"/>
        <s v="NSERC BUILD Innovation Enhancement"/>
        <s v="SSHRC CCSIF"/>
        <s v="OCE VIP2"/>
        <s v="OCE VIP 1"/>
        <s v="HCM Inc."/>
        <s v="Ontario Research Fund - Research Excellence (Round 10)"/>
        <s v="NSERC Covid-19 CCSIF"/>
        <s v="Ontario Research Fund - Covid-19"/>
        <s v="OCE VIP"/>
        <s v="Tricouncil RSF"/>
        <s v="NSERC Covid-19 Supplement"/>
        <s v="CFI-CIIF Exceptional Opportunities COVID-19 Fund"/>
        <s v="NSERC CCI CCSIF"/>
        <s v="NSERC EDI"/>
        <s v="NRCan"/>
        <s v="OCI VIP"/>
        <s v="WeRPN"/>
        <s v="NSERC ARTP"/>
        <s v="eCampus"/>
        <s v="NSERC Mobilize"/>
        <s v="CICan Living Lab"/>
        <s v="Mitacs BSI"/>
        <s v="Future Skills Centre"/>
        <m/>
      </sharedItems>
    </cacheField>
    <cacheField name="Link to another proposal" numFmtId="0">
      <sharedItems containsBlank="1"/>
    </cacheField>
    <cacheField name="Title" numFmtId="0">
      <sharedItems containsBlank="1" count="64">
        <s v="Georgian's Centre for Social Entrepreneurship: Developing Social Entrepreneurial Skills and_x000a_Mindsets in Students and Community Partners"/>
        <s v="Micro-Grid Demonstration Project"/>
        <s v="Aboriginal learning"/>
        <s v="TBD (subject is to showcase and evaluate innovative, local, community-driven solutions to poverty - with a focus on preventing or lifting people out of poverty)"/>
        <s v="A Promising and Innovative Practice to Facilitate the Creation of Optimal Transfer Pathways"/>
        <s v="Strategies to improve rates of engagement, graduation and labour market participation of Ontario college students in co-operative education programs."/>
        <s v="Standardization of assessment of language skills (TBC)"/>
        <s v="Proactive Advanced Care Planning (Title TBC)"/>
        <s v="Employment supports for participants displaying signs, symptons and/or diagnoses of mental health issues (Title TBC)"/>
        <s v="On-Track Program: HBEC/CARI"/>
        <s v="[the Online Course Development Program (OCDP) that has been developed to support faculty throughout the online course design and development process. ]"/>
        <s v="Automation and Robotics"/>
        <s v="Manufacturers Event"/>
        <s v="Wastewater management"/>
        <s v="VEBTA"/>
        <s v="IIC Grant"/>
        <s v="Development of a Seamless Degree Pathway for Mechanical and Electrical Engineering Technician / Technology Diploma Students in Ontario"/>
        <s v="WILPower: A unique work-integrated learning model that optimizes workplace learning outcomes for pathway opportunities."/>
        <s v="College Sector Impacts on the Social Economy: Improving SocioEconomic_x000a_Conditions in Canada's Local and Regional Communities"/>
        <s v="Phase 2 "/>
        <s v="Automation and straws"/>
        <s v="Product development"/>
        <s v="Advancing Community Outcomes through Rural Networking (ACORN): Locally Supported System Reform for a Healthier Future"/>
        <s v="Implementation of nursing scope of practice (INSCOPe): Organizational strategies that achieve positive impact."/>
        <s v="Use of halophytes to remediate road salt from soil along Ontario’s provincial highways. (#4)"/>
        <s v="Non-Destruction Testing of Laminated Elastomeric Bearings (#25)"/>
        <s v="Georgian College VEB 2017-18"/>
        <s v="Development of yeast treatment capabilities of a novel wastewater purification system for the microbrewery industry."/>
        <s v="Georgian College CVTA"/>
        <s v="Competitive Smart Manufacturing (CSM) Program at Georgian College"/>
        <s v="Adapting an novel bioplastic for compression molding"/>
        <s v="Sweet Charity"/>
        <s v="Jayne's Cottages"/>
        <s v="Georgian Bay Biomed"/>
        <s v="Georgian College CVTA 2019-20"/>
        <s v="HCM-Georgian Research Partnership: Robotics and Vision"/>
        <s v="Competitive Smart Manufacturing: Digital Transformation for Economic Growth in Central Ontario"/>
        <s v="Effects of Covid-19 on Healthcare Providers: Opportunities for Education and Support (ECHOES)"/>
        <s v="Mindfulness to Combat Health Care Worker Burnout during COVID-19: Evaluating a 4-week tailored program."/>
        <s v="Life in and beyond COVID-19: Supportive programming for the LGBTQ+ community."/>
        <s v="Parents Working from Home During the COVID-19 Crisis: Practical Solutions to Increase Economic Productivity and Ensure Quality Care for Children"/>
        <s v="SmartCRITICAL™: A connected critical environment with increasing importance for_x000a_manufacturing in the COVID-19 era."/>
        <s v="Turning Data into Crucial Insights: Using artificial intelligent methods to tailor data analytic applications to the end user."/>
        <s v="Georgian College of Applied Arts &amp; Technology"/>
        <s v="Central Paining"/>
        <s v=" NSERC COVID-19 supplement to support trainees and research"/>
        <s v="Quench Buggy"/>
        <s v="Mobile monitoring system"/>
        <s v="Cheelcare"/>
        <s v="ECHOES"/>
        <s v="Mindfullness"/>
        <s v="EDI Capacity Building"/>
        <s v="DEMOCRASI"/>
        <s v="Beaver Rock Filter-Embedding and Filling Equipment"/>
        <s v="Smart Specialization in Non-Metro Canadian Regions"/>
        <s v="Optimizing Scope and Collaboration: The utilization of early warning systems by Registered Practical Nurses to detect changes in client status."/>
        <s v="Accelerating Digital Advantage: Supporting SMEs to thrive in a postpandemic_x000a_world through adoption of digital strategies."/>
        <s v="VLS Digital Capacptu - Targeted Suports"/>
        <s v="Georgian College - Supporting sustainable, inclusive growth through_x000a_partner-led applied research and innovation."/>
        <s v="Georgian College Microgrid Living Lab"/>
        <s v="Development of User Onboard Processes"/>
        <s v="XR technolgy in teaching and learning for Experiential Learning"/>
        <m/>
        <s v="TBD" u="1"/>
      </sharedItems>
    </cacheField>
    <cacheField name="Project Budget" numFmtId="0">
      <sharedItems containsBlank="1" containsMixedTypes="1" containsNumber="1" minValue="4234" maxValue="37923790.9705"/>
    </cacheField>
    <cacheField name="Funding Agency request" numFmtId="0">
      <sharedItems containsString="0" containsBlank="1" containsNumber="1" minValue="0" maxValue="18180074.675499998"/>
    </cacheField>
    <cacheField name="Industry Cash Contribution" numFmtId="0">
      <sharedItems containsString="0" containsBlank="1" containsNumber="1" containsInteger="1" minValue="0" maxValue="3130000"/>
    </cacheField>
    <cacheField name="Georgian Cash Contribustion" numFmtId="0">
      <sharedItems containsString="0" containsBlank="1" containsNumber="1" containsInteger="1" minValue="0" maxValue="6977700"/>
    </cacheField>
    <cacheField name="Other Cash" numFmtId="0">
      <sharedItems containsString="0" containsBlank="1" containsNumber="1" containsInteger="1" minValue="0" maxValue="4740000"/>
    </cacheField>
    <cacheField name="Industry In-kind" numFmtId="0">
      <sharedItems containsBlank="1" containsMixedTypes="1" containsNumber="1" containsInteger="1" minValue="0" maxValue="7460320"/>
    </cacheField>
    <cacheField name="Georgian College In-Kind" numFmtId="0">
      <sharedItems containsString="0" containsBlank="1" containsNumber="1" containsInteger="1" minValue="0" maxValue="1857153"/>
    </cacheField>
    <cacheField name="Other In-kind" numFmtId="0">
      <sharedItems containsString="0" containsBlank="1" containsNumber="1" containsInteger="1" minValue="0" maxValue="0"/>
    </cacheField>
    <cacheField name="Overhead allowance" numFmtId="0">
      <sharedItems containsBlank="1" containsMixedTypes="1" containsNumber="1" minValue="0" maxValue="2870775.1004999997"/>
    </cacheField>
    <cacheField name="Project lead" numFmtId="0">
      <sharedItems containsBlank="1"/>
    </cacheField>
    <cacheField name="Submission Date" numFmtId="0">
      <sharedItems containsDate="1" containsBlank="1" containsMixedTypes="1" minDate="2015-03-09T00:00:00" maxDate="2020-07-09T00:00:00"/>
    </cacheField>
    <cacheField name="Submission Academic Year" numFmtId="0">
      <sharedItems containsBlank="1"/>
    </cacheField>
    <cacheField name="Awarded Fiscal Year" numFmtId="0">
      <sharedItems containsBlank="1" count="9">
        <s v="2015/16"/>
        <s v="2016/17"/>
        <s v="2017/18"/>
        <s v="TBD"/>
        <s v="2018/19"/>
        <s v="2020/21"/>
        <s v="N/A"/>
        <s v="2021/22"/>
        <m/>
      </sharedItems>
    </cacheField>
    <cacheField name="Activity Fiscal Year" numFmtId="0">
      <sharedItems containsBlank="1"/>
    </cacheField>
    <cacheField name="Status" numFmtId="0">
      <sharedItems containsBlank="1"/>
    </cacheField>
    <cacheField name="Result" numFmtId="0">
      <sharedItems containsBlank="1" count="6">
        <s v="Unsuccesful"/>
        <s v="Successful"/>
        <s v="Cancelled"/>
        <s v="Pending"/>
        <s v="N/A"/>
        <m/>
      </sharedItems>
    </cacheField>
    <cacheField name="Results date" numFmtId="0">
      <sharedItems containsNonDate="0" containsDate="1" containsString="0" containsBlank="1" minDate="2016-08-03T00:00:00" maxDate="2017-03-24T00:00:00"/>
    </cacheField>
    <cacheField name="Other Participant-1" numFmtId="0">
      <sharedItems containsBlank="1"/>
    </cacheField>
    <cacheField name="Other Participant-2" numFmtId="0">
      <sharedItems containsBlank="1"/>
    </cacheField>
    <cacheField name="Other Participant-3" numFmtId="0">
      <sharedItems containsBlank="1"/>
    </cacheField>
    <cacheField name="Student-1" numFmtId="0">
      <sharedItems containsBlank="1"/>
    </cacheField>
    <cacheField name="Student-2" numFmtId="0">
      <sharedItems containsBlank="1"/>
    </cacheField>
    <cacheField name="Total for BoG" numFmtId="0" formula="'Funding Agency request'+'Industry Cash Contribution'+'Industry In-kind'"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a Ray" refreshedDate="44883.451615972219" createdVersion="6" refreshedVersion="6" minRefreshableVersion="3" recordCount="671" xr:uid="{00000000-000A-0000-FFFF-FFFF00000000}">
  <cacheSource type="worksheet">
    <worksheetSource name="Table2"/>
  </cacheSource>
  <cacheFields count="96">
    <cacheField name="Project #" numFmtId="0">
      <sharedItems containsBlank="1" count="1203">
        <s v="GEO 725"/>
        <s v="GEO 726"/>
        <s v="GEO 727"/>
        <s v="GEO 728"/>
        <s v="GEO 729"/>
        <s v="GEO 730"/>
        <s v="GEO 731"/>
        <s v="GEO 732"/>
        <s v="GEO 733"/>
        <s v="GEO 734"/>
        <s v="GEO 735"/>
        <s v="GEO 736"/>
        <s v="GEO 737"/>
        <s v="GEO 738"/>
        <s v="GEO 739"/>
        <s v="GEO 740"/>
        <s v="GEO 741"/>
        <s v="GEO 742"/>
        <s v="GEO 743"/>
        <s v="GEO 744"/>
        <s v="GEO 745"/>
        <s v="GEO 746"/>
        <s v="GEO 747"/>
        <s v="GEO 748"/>
        <s v="GEO 749"/>
        <s v="GEO 750"/>
        <s v="GEO 751"/>
        <s v="GEO 752"/>
        <s v="GEO 753"/>
        <s v="GEO 754"/>
        <s v="GEO 755"/>
        <s v="GEO 756"/>
        <s v="GEO 757"/>
        <s v="GEO 758"/>
        <s v="GEO 759"/>
        <s v="GEO 760"/>
        <s v="GEO 761"/>
        <s v="GEO 762"/>
        <s v="GEO 763"/>
        <s v="GEO 764"/>
        <s v="GEO 765"/>
        <s v="GEO 766"/>
        <s v="GEO 767"/>
        <s v="GEO 768"/>
        <s v="GEO 769"/>
        <s v="GEO 770"/>
        <s v="GEO 771"/>
        <s v="GEO 772"/>
        <s v="GEO 773"/>
        <s v="GEO 774"/>
        <s v="GEO 775"/>
        <s v="GEO 776"/>
        <s v="GEO 777"/>
        <s v="GEO 778"/>
        <s v="GEO 779"/>
        <s v="GEO 780"/>
        <s v="GEO 781"/>
        <s v="GEO 782"/>
        <s v="GEO 783"/>
        <s v="GEO 784"/>
        <s v="GEO 785"/>
        <s v="GEO 786"/>
        <s v="GEO 787"/>
        <s v="GEO 788"/>
        <s v="GEO 789"/>
        <s v="GEO 790"/>
        <s v="GEO 791"/>
        <s v="GEO 792"/>
        <s v="GEO 793"/>
        <s v="GEO 794"/>
        <s v="GEO 795"/>
        <s v="GEO 796"/>
        <s v="GEO 797"/>
        <s v="GEO 798"/>
        <s v="GEO 799"/>
        <s v="GEO 800"/>
        <s v="GEO 801"/>
        <s v="GEO 802"/>
        <s v="GEO 803"/>
        <s v="GEO 804"/>
        <s v="GEO 805"/>
        <s v="GEO 806"/>
        <s v="GEO 807"/>
        <s v="GEO 808"/>
        <s v="GEO 809"/>
        <s v="GEO 810"/>
        <s v="GEO 811"/>
        <s v="GEO 812"/>
        <s v="GEO 813"/>
        <s v="GEO 814"/>
        <s v="GEO 815"/>
        <s v="GEO 816"/>
        <s v="GEO 817"/>
        <s v="GEO 818"/>
        <s v="GEO 819"/>
        <s v="GEO 820"/>
        <s v="GEO 821"/>
        <s v="GEO 822"/>
        <s v="GEO 823"/>
        <s v="GEO 824"/>
        <s v="GEO 825"/>
        <s v="GEO 826"/>
        <s v="GEO 827"/>
        <s v="GEO 828"/>
        <s v="GEO 829"/>
        <s v="GEO 830"/>
        <s v="GEO 831"/>
        <s v="GEO 832"/>
        <s v="GEO 833"/>
        <s v="GEO 834"/>
        <s v="GEO 835"/>
        <s v="GEO 836"/>
        <s v="GEO 837"/>
        <s v="GEO 838"/>
        <s v="GEO 839"/>
        <s v="GEO 840"/>
        <s v="GEO 841"/>
        <s v="GEO 842"/>
        <s v="GEO 843"/>
        <s v="GEO 844"/>
        <s v="GEO 845"/>
        <s v="GEO 846"/>
        <s v="GEO 847"/>
        <s v="GEO 848"/>
        <s v="GEO 849"/>
        <s v="GEO 851"/>
        <s v="GEO 852"/>
        <s v="GEO 853"/>
        <s v="GEO 854"/>
        <s v="GEO 855"/>
        <s v="GEO 856"/>
        <s v="GEO 857"/>
        <s v="GEO 858"/>
        <s v="GEO 859"/>
        <s v="GEO 860"/>
        <s v="GEO 861"/>
        <s v="GEO 862"/>
        <s v="GEO 863"/>
        <s v="GEO 864"/>
        <s v="GEO 865"/>
        <s v="GEO 866"/>
        <s v="GEO 867"/>
        <s v="GEO 868"/>
        <s v="GEO 869"/>
        <s v="GEO 870"/>
        <s v="GEO 871"/>
        <s v="GEO 872"/>
        <s v="GEO 873"/>
        <s v="GEO 874"/>
        <s v="GEO 875"/>
        <s v="GEO 876"/>
        <s v="GEO 877"/>
        <s v="GEO 878"/>
        <s v="GEO 879"/>
        <s v="GEO 880"/>
        <s v="GEO 881"/>
        <s v="GEO 882"/>
        <s v="GEO 883"/>
        <s v="GEO 884"/>
        <s v="GEO 885"/>
        <s v="GEO 886"/>
        <s v="GEO 887"/>
        <s v="GEO 888"/>
        <s v="GEO 889"/>
        <s v="GEO 890"/>
        <s v="GEO 891"/>
        <s v="GEO 892"/>
        <s v="GEO 893"/>
        <s v="GEO 894"/>
        <s v="GEO 895"/>
        <s v="GEO 896"/>
        <s v="GEO 897"/>
        <s v="GEO 898"/>
        <s v="GEO 899"/>
        <s v="GEO 900"/>
        <s v="GEO 901"/>
        <s v="GEO 902"/>
        <s v="GEO 903"/>
        <s v="GEO 904"/>
        <s v="GEO 905"/>
        <s v="GEO 906"/>
        <s v="GEO 907"/>
        <s v="GEO 908"/>
        <s v="GEO 909"/>
        <s v="GEO 910"/>
        <s v="GEO 911"/>
        <s v="GEO 912"/>
        <s v="GEO 913"/>
        <s v="GEO 914"/>
        <s v="GEO 915"/>
        <s v="GEO 916"/>
        <s v="GEO 917"/>
        <s v="GEO 918"/>
        <s v="GEO 919"/>
        <s v="GEO 920"/>
        <s v="GEO 921"/>
        <s v="GEO 922"/>
        <s v="GEO 923"/>
        <s v="GEO 924"/>
        <s v="GEO 925"/>
        <s v="GEO 926"/>
        <s v="GEO 927"/>
        <s v="GEO 928"/>
        <s v="GEO 929"/>
        <s v="GEO 930"/>
        <s v="GEO 931"/>
        <s v="GEO 932"/>
        <s v="GEO 933"/>
        <s v="GEO 934"/>
        <s v="GEO 935"/>
        <s v="GEO 936"/>
        <s v="GEO 937"/>
        <s v="GEO 938"/>
        <s v="GEO 939"/>
        <s v="GEO 940"/>
        <s v="GEO 941"/>
        <s v="GEO 942"/>
        <s v="GEO 943"/>
        <s v="GEO 944"/>
        <s v="GEO 945"/>
        <s v="GEO 946"/>
        <s v="GEO 947"/>
        <s v="GEO 948"/>
        <s v="GEO 949"/>
        <s v="GEO 950"/>
        <s v="GEO 951"/>
        <s v="GEO 952"/>
        <s v="GEO 953"/>
        <s v="GEO 954"/>
        <s v="GEO 955"/>
        <s v="GEO 956"/>
        <s v="GEO 957"/>
        <s v="GEO 958"/>
        <s v="GEO 959"/>
        <s v="GEO 960"/>
        <s v="GEO 961"/>
        <s v="GEO 962"/>
        <s v="GEO 963"/>
        <s v="GEO 964"/>
        <s v="GEO 965"/>
        <s v="GEO 966"/>
        <s v="GEO 967"/>
        <s v="GEO 968"/>
        <s v="GEO 969"/>
        <s v="GEO 970"/>
        <s v="GEO 971"/>
        <s v="GEO 972"/>
        <s v="GEO 973"/>
        <s v="GEO 974"/>
        <s v="GEO 975"/>
        <s v="GEO 976"/>
        <s v="GEO 977"/>
        <s v="GEO 978"/>
        <s v="GEO 979"/>
        <s v="GEO 980"/>
        <s v="GEO 981"/>
        <s v="GEO 982"/>
        <s v="GEO 983"/>
        <s v="GEO 984"/>
        <s v="GEO 985"/>
        <s v="GEO 986"/>
        <s v="GEO 987"/>
        <s v="GEO 988"/>
        <s v="GEO 989"/>
        <s v="GEO 990"/>
        <s v="GEO 991"/>
        <s v="GEO 992"/>
        <s v="GEO 993"/>
        <s v="GEO 994"/>
        <s v="GEO 995"/>
        <s v="GEO 996"/>
        <s v="GEO 997"/>
        <s v="GEO 998"/>
        <s v="GEO 999"/>
        <s v="GEO 1000"/>
        <s v="GEO 1001"/>
        <s v="GEO 1002"/>
        <s v="GEO 1003"/>
        <s v="GEO 1004"/>
        <s v="GEO 1005"/>
        <s v="GEO 1006"/>
        <s v="GEO 1007"/>
        <s v="GEO 1008"/>
        <s v="GEO 1009"/>
        <s v="GEO 1010"/>
        <s v="GEO 1011"/>
        <s v="GEO 1012"/>
        <s v="GEO 1013"/>
        <s v="GEO 1014"/>
        <s v="GEO 1015"/>
        <s v="GEO 1016"/>
        <s v="GEO 1017"/>
        <s v="GEO 1018"/>
        <s v="GEO 1019"/>
        <s v="GEO 1020"/>
        <s v="GEO 1021"/>
        <s v="GEO 1022"/>
        <s v="GEO 1023"/>
        <s v="GEO 1024"/>
        <s v="GEO 1025"/>
        <s v="GEO 1026"/>
        <s v="GEO 1027"/>
        <s v="GEO 1028"/>
        <s v="GEO 1029"/>
        <s v="GEO 1030"/>
        <s v="GEO 1031"/>
        <s v="GEO 1032"/>
        <s v="GEO 1033"/>
        <s v="GEO 1034"/>
        <s v="GEO 1035"/>
        <s v="GEO 1036"/>
        <s v="GEO 1037"/>
        <s v="GEO 1038"/>
        <s v="GEO 1039"/>
        <s v="GEO 1040"/>
        <s v="GEO 1041"/>
        <s v="GEO 1042"/>
        <s v="GEO 1043"/>
        <s v="GEO 1044"/>
        <s v="GEO 1045"/>
        <s v="GEO 1046"/>
        <s v="GEO 1047"/>
        <s v="GEO 1048"/>
        <s v="GEO 1049"/>
        <s v="GEO 1050"/>
        <s v="GEO 1051"/>
        <s v="GEO 1052"/>
        <s v="GEO 1053"/>
        <s v="GEO 1054"/>
        <s v="GEO 1055"/>
        <s v="GEO 1056"/>
        <s v="GEO 1057"/>
        <s v="GEO 1058"/>
        <s v="GEO 1059"/>
        <s v="GEO 1060"/>
        <s v="GEO 1061"/>
        <s v="GEO 1062"/>
        <s v="GEO 1063"/>
        <s v="GEO 1064"/>
        <s v="GEO 1065"/>
        <s v="GEO 1066"/>
        <s v="GEO 1067"/>
        <s v="GEO 1068"/>
        <s v="GEO 1069"/>
        <s v="GEO 1070"/>
        <s v="GEO 1071"/>
        <s v="GEO 1072"/>
        <s v="GEO 1073"/>
        <s v="GEO 1074"/>
        <s v="GEO 1075"/>
        <s v="GEO 1076"/>
        <s v="GEO 1077"/>
        <s v="GEO 1078"/>
        <s v="GEO 1079"/>
        <s v="GEO 1080"/>
        <s v="GEO 1081"/>
        <s v="GEO 1082"/>
        <s v="GEO 1083"/>
        <s v="GEO 1084"/>
        <s v="GEO 1085"/>
        <s v="GEO 1086"/>
        <s v="GEO 1087"/>
        <s v="GEO 1088"/>
        <s v="GEO 1089"/>
        <s v="GEO 1090"/>
        <s v="GEO 1091"/>
        <s v="GEO 1092"/>
        <s v="GEO 1093"/>
        <s v="GEO 1094"/>
        <s v="GEO 1095"/>
        <s v="GEO 1096"/>
        <s v="GEO 1097"/>
        <s v="GEO 1098"/>
        <s v="GEO 1099"/>
        <s v="GEO 1100"/>
        <s v="GEO 1101"/>
        <s v="GEO 1102"/>
        <s v="GEO 1103"/>
        <s v="GEO 1104"/>
        <s v="GEO 1105"/>
        <s v="GEO 1106"/>
        <s v="GEO 1107"/>
        <s v="GEO 1108"/>
        <s v="GEO 1109"/>
        <s v="GEO 1110"/>
        <s v="GEO 1111"/>
        <s v="GEO 1112"/>
        <s v="GEO 1113"/>
        <s v="GEO 1114"/>
        <s v="GEO 1115"/>
        <s v="GEO 1116"/>
        <s v="GEO 1117"/>
        <s v="GEO 1118"/>
        <s v="GEO 1119"/>
        <s v="GEO 1120"/>
        <s v="GEO 1121"/>
        <s v="GEO 1122"/>
        <s v="GEO 1123"/>
        <s v="GEO 1124"/>
        <s v="GEO 1125"/>
        <s v="GEO 1126"/>
        <s v="GEO 1127"/>
        <s v="GEO 1128"/>
        <s v="GEO 1129"/>
        <s v="GEO 1130"/>
        <s v="GEO 1131"/>
        <s v="GEO 1132"/>
        <s v="GEO 1133"/>
        <s v="GEO 1134"/>
        <s v="GEO 1135"/>
        <s v="GEO 1136"/>
        <s v="GEO 1137"/>
        <s v="GEO 1138"/>
        <s v="GEO 1139"/>
        <s v="GEO 1140"/>
        <s v="GEO 1141"/>
        <s v="GEO 1142"/>
        <s v="GEO 1143"/>
        <s v="GEO 1144"/>
        <s v="GEO 1145"/>
        <s v="GEO 1146"/>
        <s v="GEO 1147"/>
        <s v="GEO 1148"/>
        <s v="GEO 1149"/>
        <s v="GEO 1150"/>
        <s v="GEO 1151"/>
        <s v="GEO 1152"/>
        <s v="GEO 1153"/>
        <s v="GEO 1154"/>
        <s v="GEO 1155"/>
        <s v="GEO 1156"/>
        <s v="GEO 1157"/>
        <s v="GEO 1158"/>
        <s v="GEO 1159"/>
        <s v="GEO 1160"/>
        <s v="GEO 1161"/>
        <s v="GEO 1162"/>
        <s v="GEO 1163"/>
        <s v="GEO 1164"/>
        <s v="GEO 1165"/>
        <s v="GEO 1166"/>
        <s v="GEO 1167"/>
        <s v="GEO 1168"/>
        <s v="GEO 1169"/>
        <s v="GEO 1170"/>
        <s v="GEO 1171"/>
        <s v="GEO 1172"/>
        <s v="GEO 1173"/>
        <s v="GEO 1174"/>
        <s v="GEO 1175"/>
        <s v="GEO 1176"/>
        <s v="GEO 1177"/>
        <s v="GEO 1178"/>
        <s v="GEO 1179"/>
        <s v="GEO 1180"/>
        <s v="GEO 1181"/>
        <s v="GEO 1182"/>
        <s v="GEO 1183"/>
        <s v="GEO 1184"/>
        <s v="GEO 1185"/>
        <s v="GEO 1186"/>
        <s v="GEO 1187"/>
        <s v="GEO 1188"/>
        <s v="GEO 1189"/>
        <s v="GEO 1190"/>
        <s v="GEO 1191"/>
        <s v="GEO 1192"/>
        <s v="GEO 1194"/>
        <s v="GEO 1195"/>
        <s v="GEO 1196"/>
        <s v="GEO 1197"/>
        <s v="GEO 1198"/>
        <s v="GEO 1199"/>
        <s v="GEO 1200"/>
        <s v="GEO 1201"/>
        <s v="GEO 1202"/>
        <s v="GEO 1203"/>
        <s v="GEO 1204"/>
        <s v="GEO 1205"/>
        <s v="GEO 1206"/>
        <s v="GEO 1207"/>
        <s v="GEO 1208"/>
        <s v="GEO 1209"/>
        <s v="GEO 1210"/>
        <s v="GEO 1211"/>
        <s v="GEO 1212"/>
        <s v="GEO 1213"/>
        <s v="GEO 1214"/>
        <s v="GEO 1215"/>
        <s v="GEO 1216"/>
        <s v="GEO 1217"/>
        <s v="GEO 1218"/>
        <s v="GEO 1219"/>
        <s v="GEO 1220"/>
        <s v="GEO 1221"/>
        <s v="GEO 1222"/>
        <s v="GEO 1223"/>
        <s v="GEO 1224"/>
        <s v="GEO 1225"/>
        <s v="GEO 1226"/>
        <s v="GEO 1227"/>
        <s v="GEO 1228"/>
        <s v="GEO 1229"/>
        <s v="GEO 1230"/>
        <s v="GEO 1231"/>
        <s v="GEO 1232"/>
        <s v="GEO 1233"/>
        <s v="GEO 1234"/>
        <s v="GEO 1235"/>
        <s v="GEO 1236"/>
        <s v="GEO 1237"/>
        <s v="GEO 1238"/>
        <s v="GEO 1239"/>
        <s v="GEO 1240"/>
        <s v="GEO 1241"/>
        <s v="GEO 1242"/>
        <s v="GEO 1243"/>
        <s v="GEO 1244"/>
        <s v="GEO 1245"/>
        <s v="GEO 1246"/>
        <s v="GEO 1247"/>
        <s v="GEO 1248"/>
        <s v="GEO 1249"/>
        <s v="GEO 1250"/>
        <s v="GEO 1251"/>
        <s v="GEO 1252"/>
        <s v="GEO 1253"/>
        <s v="GEO 1254"/>
        <s v="GEO 1255"/>
        <s v="GEO 1256"/>
        <s v="GEO 1257"/>
        <s v="GEO 1258"/>
        <s v="GEO 1259"/>
        <s v="GEO 1260"/>
        <s v="GEO 1261"/>
        <s v="GEO 1262"/>
        <s v="GEO 1263"/>
        <s v="GEO 1264"/>
        <s v="GEO 1265"/>
        <s v="GEO 1266"/>
        <s v="GEO 1267"/>
        <s v="GEO 1268 "/>
        <s v="GEO 1271"/>
        <s v="GEO 1270"/>
        <s v="GEO 1362"/>
        <s v="GEO 1272"/>
        <s v="GEO 1273"/>
        <s v="GEO 1274"/>
        <s v="GEO 1275"/>
        <s v="GEO 1276"/>
        <s v="GEO 1277"/>
        <s v="GEO 1278"/>
        <s v="GEO 1279"/>
        <s v="GEO 1280"/>
        <s v="GEO 1281"/>
        <s v="GEO 1282"/>
        <s v="GEO 1283"/>
        <s v="GEO 1284"/>
        <s v="GEO 1285"/>
        <s v="GEO 1286"/>
        <s v="GEO 1287"/>
        <s v="GEO 1288"/>
        <s v="GEO 1289"/>
        <s v="GEO 1290"/>
        <s v="GEO 1291"/>
        <s v="GEO 1292"/>
        <s v="GEO 1293"/>
        <s v="GEO 1294"/>
        <s v="GEO 1295"/>
        <s v="GEO 1296"/>
        <s v="GEO 1297"/>
        <s v="GEO 1298"/>
        <s v="GEO 1299"/>
        <s v="GEO 1300"/>
        <s v="GEO 1301"/>
        <s v="GEO 1302"/>
        <s v="GEO 1303"/>
        <s v="GEO 1304"/>
        <s v="GEO 1305"/>
        <s v="GEO 1306"/>
        <s v="GEO 1307"/>
        <s v="GEO 1308"/>
        <s v="GEO 1309"/>
        <s v="GEO 1310"/>
        <s v="GEO 1311"/>
        <s v="GEO 1312"/>
        <s v="GEO 1313"/>
        <s v="GEO 1314"/>
        <s v="GEO 1315"/>
        <s v="GEO 1316"/>
        <s v="GEO 1317"/>
        <s v="GEO 1318"/>
        <s v="GEO 1319"/>
        <s v="GEO 1320"/>
        <s v="GEO 1321"/>
        <s v="GEO 1322"/>
        <s v="GEO 1323"/>
        <s v="GEO 1324"/>
        <s v="GEO 1325"/>
        <s v="GEO 1326"/>
        <s v="GEO 1327"/>
        <s v="GEO 1328"/>
        <s v="GEO 1329"/>
        <s v="GEO 1330"/>
        <s v="GEO 1331"/>
        <s v="GEO 1332"/>
        <s v="GEO 1333"/>
        <s v="GEO 1334"/>
        <s v="GEO 1335"/>
        <s v="GEO 1336"/>
        <s v="GEO 1337"/>
        <s v="GEO 1338"/>
        <s v="GEO 1339"/>
        <s v="GEO 1340"/>
        <s v="GEO 1341"/>
        <s v="GEO 1342"/>
        <s v="GEO 1343"/>
        <s v="GEO 1344"/>
        <s v="GEO 1345"/>
        <s v="GEO 1346"/>
        <s v="GEO 1347"/>
        <s v="GEO 1348"/>
        <s v="GEO 1349"/>
        <s v="GEO 1350"/>
        <s v="GEO 1351"/>
        <s v="GEO 1352"/>
        <s v="GEO 1353"/>
        <s v="GEO 1354"/>
        <s v="GEO 1355"/>
        <s v="GEO 1356"/>
        <s v="GEO 1357"/>
        <s v="GEO 1358"/>
        <s v="GEO 1359"/>
        <s v="GEO 1360"/>
        <s v="GEO 1361"/>
        <s v="GEO 1363"/>
        <s v="GEO 1370"/>
        <s v="GEO 1364"/>
        <s v="GEO 1365"/>
        <s v="GEO 1368"/>
        <s v="GEO 1369"/>
        <s v="GEO 1371"/>
        <s v="GEO 1366"/>
        <s v="GEO 1367"/>
        <s v="GEO 1269"/>
        <s v="GEO 1372"/>
        <s v="GEO 1373"/>
        <s v="GEO 1374"/>
        <s v="GEO 1375"/>
        <s v="GEO 1376"/>
        <s v="GEO 1377"/>
        <s v="GEO 1378"/>
        <s v="GEO 1379"/>
        <s v="GEO 1380"/>
        <s v="GEO 1381"/>
        <s v="GEO 1382"/>
        <s v="GEO 1383"/>
        <s v="GEO 1384"/>
        <s v="GEO 1385"/>
        <s v="GEO 1386"/>
        <s v="GEO 1387"/>
        <s v="GEO 1388"/>
        <s v="GEO 1389"/>
        <s v="GEO 1390"/>
        <s v="GEO 1391"/>
        <s v="GEO 1392"/>
        <s v="GEO 1393"/>
        <s v="GEO 1394"/>
        <s v="GEO 1395"/>
        <s v="GEO 1396"/>
        <s v="GEO 1397"/>
        <m u="1"/>
        <s v="GEO 196" u="1"/>
        <s v="GEO 197" u="1"/>
        <s v="GEO 290" u="1"/>
        <s v="GEO 291" u="1"/>
        <s v="GEO 292" u="1"/>
        <s v="GEO 293" u="1"/>
        <s v="GEO 173" u="1"/>
        <s v="GEO 294" u="1"/>
        <s v="GEO 174" u="1"/>
        <s v="GEO 295" u="1"/>
        <s v="GEO 296" u="1"/>
        <s v="GEO 297" u="1"/>
        <s v="GEO 177" u="1"/>
        <s v="GEO 390" u="1"/>
        <s v="GEO 298" u="1"/>
        <s v="GEO 270" u="1"/>
        <s v="GEO 178" u="1"/>
        <s v="GEO 391" u="1"/>
        <s v="GEO 299" u="1"/>
        <s v="GEO 271" u="1"/>
        <s v="GEO 392" u="1"/>
        <s v="GEO 272" u="1"/>
        <s v="GEO 393" u="1"/>
        <s v="GEO 273" u="1"/>
        <s v="GEO 394" u="1"/>
        <s v="GEO 274" u="1"/>
        <s v="GEO 395" u="1"/>
        <s v="GEO 275" u="1"/>
        <s v="GEO 396" u="1"/>
        <s v="GEO 276" u="1"/>
        <s v="GEO 156" u="1"/>
        <s v="GEO 397" u="1"/>
        <s v="GEO 277" u="1"/>
        <s v="GEO 490" u="1"/>
        <s v="GEO 157" u="1"/>
        <s v="GEO 398" u="1"/>
        <s v="GEO 370" u="1"/>
        <s v="GEO 278" u="1"/>
        <s v="GEO 250" u="1"/>
        <s v="GEO 491" u="1"/>
        <s v="GEO 158" u="1"/>
        <s v="GEO 399" u="1"/>
        <s v="GEO 371" u="1"/>
        <s v="GEO 279" u="1"/>
        <s v="GEO 251" u="1"/>
        <s v="GEO 492" u="1"/>
        <s v="GEO 372" u="1"/>
        <s v="GEO 252" u="1"/>
        <s v="GEO 493" u="1"/>
        <s v="GEO 373" u="1"/>
        <s v="GEO 253" u="1"/>
        <s v="GEO 494" u="1"/>
        <s v="GEO 374" u="1"/>
        <s v="GEO 254" u="1"/>
        <s v="GEO 495" u="1"/>
        <s v="GEO 375" u="1"/>
        <s v="GEO 255" u="1"/>
        <s v="GEO 496" u="1"/>
        <s v="GEO 376" u="1"/>
        <s v="GEO 256" u="1"/>
        <s v="GEO 497" u="1"/>
        <s v="GEO 377" u="1"/>
        <s v="GEO 590" u="1"/>
        <s v="GEO 257" u="1"/>
        <s v="GEO 498" u="1"/>
        <s v="GEO 470" u="1"/>
        <s v="GEO 378" u="1"/>
        <s v="GEO 350" u="1"/>
        <s v="GEO 591" u="1"/>
        <s v="GEO 258" u="1"/>
        <s v="GEO 499" u="1"/>
        <s v="GEO 230" u="1"/>
        <s v="GEO 471" u="1"/>
        <s v="GEO 379" u="1"/>
        <s v="GEO 351" u="1"/>
        <s v="GEO 592" u="1"/>
        <s v="GEO 259" u="1"/>
        <s v="GEO 231" u="1"/>
        <s v="GEO 472" u="1"/>
        <s v="GEO 352" u="1"/>
        <s v="GEO 593" u="1"/>
        <s v="GEO 232" u="1"/>
        <s v="GEO 473" u="1"/>
        <s v="GEO 353" u="1"/>
        <s v="GEO 594" u="1"/>
        <s v="GEO 233" u="1"/>
        <s v="GEO 474" u="1"/>
        <s v="GEO 354" u="1"/>
        <s v="GEO 595" u="1"/>
        <s v="GEO 475" u="1"/>
        <s v="GEO 355" u="1"/>
        <s v="GEO 596" u="1"/>
        <s v="GEO 235" u="1"/>
        <s v="GEO 476" u="1"/>
        <s v="GEO 356" u="1"/>
        <s v="GEO 597" u="1"/>
        <s v="GEO 236" u="1"/>
        <s v="GEO 477" u="1"/>
        <s v="GEO 690" u="1"/>
        <s v="GEO 357" u="1"/>
        <s v="GEO 598" u="1"/>
        <s v="GEO 570" u="1"/>
        <s v="GEO 237" u="1"/>
        <s v="GEO 478" u="1"/>
        <s v="GEO 450" u="1"/>
        <s v="GEO 691" u="1"/>
        <s v="GEO 358" u="1"/>
        <s v="GEO 599" u="1"/>
        <s v="GEO 330" u="1"/>
        <s v="GEO 571" u="1"/>
        <s v="GEO 238" u="1"/>
        <s v="GEO 479" u="1"/>
        <s v="GEO 210" u="1"/>
        <s v="GEO 451" u="1"/>
        <s v="GEO 692" u="1"/>
        <s v="GEO 359" u="1"/>
        <s v="GEO 331" u="1"/>
        <s v="GEO 572" u="1"/>
        <s v="GEO 239" u="1"/>
        <s v="GEO 211" u="1"/>
        <s v="GEO 452" u="1"/>
        <s v="GEO 693" u="1"/>
        <s v="GEO 332" u="1"/>
        <s v="GEO 573" u="1"/>
        <s v="GEO 212" u="1"/>
        <s v="GEO 453" u="1"/>
        <s v="GEO 694" u="1"/>
        <s v="GEO 333" u="1"/>
        <s v="GEO 574" u="1"/>
        <s v="GEO 213" u="1"/>
        <s v="GEO 454" u="1"/>
        <s v="GEO 695" u="1"/>
        <s v="GEO 334" u="1"/>
        <s v="GEO 575" u="1"/>
        <s v="GEO 214" u="1"/>
        <s v="GEO 455" u="1"/>
        <s v="GEO 696" u="1"/>
        <s v="GEO 335" u="1"/>
        <s v="GEO 576" u="1"/>
        <s v="GEO 215" u="1"/>
        <s v="GEO 456" u="1"/>
        <s v="GEO 697" u="1"/>
        <s v="GEO 336" u="1"/>
        <s v="GEO 216" u="1"/>
        <s v="GEO 457" u="1"/>
        <s v="GEO 698" u="1"/>
        <s v="GEO 670" u="1"/>
        <s v="GEO 337" u="1"/>
        <s v="GEO 578" u="1"/>
        <s v="GEO 550" u="1"/>
        <s v="GEO 217" u="1"/>
        <s v="GEO 458" u="1"/>
        <s v="GEO 699" u="1"/>
        <s v="GEO 430" u="1"/>
        <s v="GEO 671" u="1"/>
        <s v="GEO 338" u="1"/>
        <s v="GEO 579" u="1"/>
        <s v="GEO 310" u="1"/>
        <s v="GEO 551" u="1"/>
        <s v="GEO 459" u="1"/>
        <s v="GEO 431" u="1"/>
        <s v="GEO 672" u="1"/>
        <s v="GEO 339" u="1"/>
        <s v="GEO 311" u="1"/>
        <s v="GEO 552" u="1"/>
        <s v="GEO 219" u="1"/>
        <s v="GEO 432" u="1"/>
        <s v="GEO 673" u="1"/>
        <s v="GEO 312" u="1"/>
        <s v="GEO 553" u="1"/>
        <s v="GEO 674" u="1"/>
        <s v="GEO 313" u="1"/>
        <s v="GEO 554" u="1"/>
        <s v="GEO 434" u="1"/>
        <s v="GEO 675" u="1"/>
        <s v="GEO 314" u="1"/>
        <s v="GEO 555" u="1"/>
        <s v="GEO 435" u="1"/>
        <s v="GEO 676" u="1"/>
        <s v="GEO 315" u="1"/>
        <s v="GEO 556" u="1"/>
        <s v="GEO 436" u="1"/>
        <s v="GEO 677" u="1"/>
        <s v="GEO 316" u="1"/>
        <s v="GEO 557" u="1"/>
        <s v="GEO 437" u="1"/>
        <s v="GEO 678" u="1"/>
        <s v="GEO 650" u="1"/>
        <s v="GEO 317" u="1"/>
        <s v="GEO 558" u="1"/>
        <s v="GEO 530" u="1"/>
        <s v="GEO 438" u="1"/>
        <s v="GEO 679" u="1"/>
        <s v="GEO 410" u="1"/>
        <s v="GEO 651" u="1"/>
        <s v="GEO 318" u="1"/>
        <s v="GEO 559" u="1"/>
        <s v="GEO 531" u="1"/>
        <s v="GEO 439" u="1"/>
        <s v="GEO 411" u="1"/>
        <s v="GEO 652" u="1"/>
        <s v="GEO 319" u="1"/>
        <s v="GEO 532" u="1"/>
        <s v="GEO 412" u="1"/>
        <s v="GEO 653" u="1"/>
        <s v="GEO 533" u="1"/>
        <s v="GEO 413" u="1"/>
        <s v="GEO 654" u="1"/>
        <s v="GEO 534" u="1"/>
        <s v="GEO 414" u="1"/>
        <s v="GEO 655" u="1"/>
        <s v="GEO 535" u="1"/>
        <s v="GEO 415" u="1"/>
        <s v="GEO 656" u="1"/>
        <s v="GEO 536" u="1"/>
        <s v="GEO 416" u="1"/>
        <s v="GEO 657" u="1"/>
        <s v="GEO 537" u="1"/>
        <s v="GEO 417" u="1"/>
        <s v="GEO 658" u="1"/>
        <s v="GEO 538" u="1"/>
        <s v="GEO 510" u="1"/>
        <s v="GEO 418" u="1"/>
        <s v="GEO 659" u="1"/>
        <s v="GEO 631" u="1"/>
        <s v="GEO 539" u="1"/>
        <s v="GEO 511" u="1"/>
        <s v="GEO 419" u="1"/>
        <s v="GEO 632" u="1"/>
        <s v="GEO 512" u="1"/>
        <s v="GEO 633" u="1"/>
        <s v="GEO 513" u="1"/>
        <s v="GEO 634" u="1"/>
        <s v="GEO 514" u="1"/>
        <s v="GEO 635" u="1"/>
        <s v="GEO 515" u="1"/>
        <s v="GEO 636" u="1"/>
        <s v="GEO 516" u="1"/>
        <s v="GEO 637" u="1"/>
        <s v="GEO 517" u="1"/>
        <s v="GEO 638" u="1"/>
        <s v="GEO 610" u="1"/>
        <s v="GEO 518" u="1"/>
        <s v="GEO 639" u="1"/>
        <s v="GEO 519" u="1"/>
        <s v="GEO 612" u="1"/>
        <s v="GEO 613" u="1"/>
        <s v="GEO 614" u="1"/>
        <s v="GEO 615" u="1"/>
        <s v="GEO 616" u="1"/>
        <s v="GEO 617" u="1"/>
        <s v="GEO 710" u="1"/>
        <s v="GEO 618" u="1"/>
        <s v="GEO 711" u="1"/>
        <s v="GEO 619" u="1"/>
        <s v="GEO 712" u="1"/>
        <s v="GEO 713" u="1"/>
        <s v="GEO 714" u="1"/>
        <s v="GEO 715" u="1"/>
        <s v="GEO 716" u="1"/>
        <s v="GEO 717" u="1"/>
        <s v="GEO 718" u="1"/>
        <s v="GEO 719" u="1"/>
        <s v="GEO 187" u="1"/>
        <s v="GEO 280" u="1"/>
        <s v="GEO 160" u="1"/>
        <s v="GEO 281" u="1"/>
        <s v="GEO 282" u="1"/>
        <s v="GEO 162" u="1"/>
        <s v="GEO 163" u="1"/>
        <s v="GEO 284" u="1"/>
        <s v="GEO 164" u="1"/>
        <s v="GEO 285" u="1"/>
        <s v="GEO 286" u="1"/>
        <s v="GEO 287" u="1"/>
        <s v="GEO 380" u="1"/>
        <s v="GEO 288" u="1"/>
        <s v="GEO 260" u="1"/>
        <s v="GEO 381" u="1"/>
        <s v="GEO 289" u="1"/>
        <s v="GEO 261" u="1"/>
        <s v="GEO 169" u="1"/>
        <s v="GEO 382" u="1"/>
        <s v="GEO 262" u="1"/>
        <s v="GEO 263" u="1"/>
        <s v="GEO 384" u="1"/>
        <s v="GEO 264" u="1"/>
        <s v="GEO 385" u="1"/>
        <s v="GEO 265" u="1"/>
        <s v="GEO 386" u="1"/>
        <s v="GEO 266" u="1"/>
        <s v="GEO 387" u="1"/>
        <s v="GEO 267" u="1"/>
        <s v="GEO 480" u="1"/>
        <s v="GEO 388" u="1"/>
        <s v="GEO 360" u="1"/>
        <s v="GEO 268" u="1"/>
        <s v="GEO 240" u="1"/>
        <s v="GEO 481" u="1"/>
        <s v="GEO 389" u="1"/>
        <s v="GEO 361" u="1"/>
        <s v="GEO 269" u="1"/>
        <s v="GEO 241" u="1"/>
        <s v="GEO 482" u="1"/>
        <s v="GEO 362" u="1"/>
        <s v="GEO 242" u="1"/>
        <s v="GEO 483" u="1"/>
        <s v="GEO 363" u="1"/>
        <s v="GEO 243" u="1"/>
        <s v="GEO 484" u="1"/>
        <s v="GEO 364" u="1"/>
        <s v="GEO 244" u="1"/>
        <s v="GEO 485" u="1"/>
        <s v="GEO 365" u="1"/>
        <s v="GEO 245" u="1"/>
        <s v="GEO 486" u="1"/>
        <s v="GEO 366" u="1"/>
        <s v="GEO 246" u="1"/>
        <s v="GEO 487" u="1"/>
        <s v="GEO 367" u="1"/>
        <s v="GEO 580" u="1"/>
        <s v="GEO 247" u="1"/>
        <s v="GEO 488" u="1"/>
        <s v="GEO 460" u="1"/>
        <s v="GEO 368" u="1"/>
        <s v="GEO 340" u="1"/>
        <s v="GEO 581" u="1"/>
        <s v="GEO 248" u="1"/>
        <s v="GEO 489" u="1"/>
        <s v="GEO 220" u="1"/>
        <s v="GEO 461" u="1"/>
        <s v="GEO 369" u="1"/>
        <s v="GEO 341" u="1"/>
        <s v="GEO 582" u="1"/>
        <s v="GEO 249" u="1"/>
        <s v="GEO 221" u="1"/>
        <s v="GEO 462" u="1"/>
        <s v="GEO 342" u="1"/>
        <s v="GEO 583" u="1"/>
        <s v="GEO 222" u="1"/>
        <s v="GEO 463" u="1"/>
        <s v="GEO 343" u="1"/>
        <s v="GEO 584" u="1"/>
        <s v="GEO 223" u="1"/>
        <s v="GEO 464" u="1"/>
        <s v="GEO 344" u="1"/>
        <s v="GEO 585" u="1"/>
        <s v="GEO 224" u="1"/>
        <s v="GEO 465" u="1"/>
        <s v="GEO 345" u="1"/>
        <s v="GEO 586" u="1"/>
        <s v="GEO 225" u="1"/>
        <s v="GEO 466" u="1"/>
        <s v="GEO 346" u="1"/>
        <s v="GEO 587" u="1"/>
        <s v="GEO 226" u="1"/>
        <s v="GEO 467" u="1"/>
        <s v="GEO 680" u="1"/>
        <s v="GEO 347" u="1"/>
        <s v="GEO 588" u="1"/>
        <s v="GEO 560" u="1"/>
        <s v="GEO 227" u="1"/>
        <s v="GEO 468" u="1"/>
        <s v="GEO 440" u="1"/>
        <s v="GEO 681" u="1"/>
        <s v="GEO 348" u="1"/>
        <s v="GEO 589" u="1"/>
        <s v="GEO 320" u="1"/>
        <s v="GEO 561" u="1"/>
        <s v="GEO 228" u="1"/>
        <s v="GEO 469" u="1"/>
        <s v="GEO 200" u="1"/>
        <s v="GEO 441" u="1"/>
        <s v="GEO 682" u="1"/>
        <s v="GEO 349" u="1"/>
        <s v="GEO 321" u="1"/>
        <s v="GEO 562" u="1"/>
        <s v="GEO 229" u="1"/>
        <s v="GEO 201" u="1"/>
        <s v="GEO 442" u="1"/>
        <s v="GEO 683" u="1"/>
        <s v="GEO 322" u="1"/>
        <s v="GEO 563" u="1"/>
        <s v="GEO 443" u="1"/>
        <s v="GEO 684" u="1"/>
        <s v="GEO 323" u="1"/>
        <s v="GEO 564" u="1"/>
        <s v="GEO 444" u="1"/>
        <s v="GEO 685" u="1"/>
        <s v="GEO 324" u="1"/>
        <s v="GEO 565" u="1"/>
        <s v="GEO 204" u="1"/>
        <s v="GEO 445" u="1"/>
        <s v="GEO 686" u="1"/>
        <s v="GEO 325" u="1"/>
        <s v="GEO 566" u="1"/>
        <s v="GEO 446" u="1"/>
        <s v="GEO 687" u="1"/>
        <s v="GEO 326" u="1"/>
        <s v="GEO 567" u="1"/>
        <s v="GEO 206" u="1"/>
        <s v="GEO 447" u="1"/>
        <s v="GEO 688" u="1"/>
        <s v="GEO 660" u="1"/>
        <s v="GEO 327" u="1"/>
        <s v="GEO 568" u="1"/>
        <s v="GEO 540" u="1"/>
        <s v="GEO 207" u="1"/>
        <s v="GEO 448" u="1"/>
        <s v="GEO 689" u="1"/>
        <s v="GEO 420" u="1"/>
        <s v="GEO 661" u="1"/>
        <s v="GEO 328" u="1"/>
        <s v="GEO 569" u="1"/>
        <s v="GEO 300" u="1"/>
        <s v="GEO 541" u="1"/>
        <s v="GEO 208" u="1"/>
        <s v="GEO 449" u="1"/>
        <s v="GEO 421" u="1"/>
        <s v="GEO 662" u="1"/>
        <s v="GEO 329" u="1"/>
        <s v="GEO 301" u="1"/>
        <s v="GEO 542" u="1"/>
        <s v="GEO 209" u="1"/>
        <s v="GEO 422" u="1"/>
        <s v="GEO 663" u="1"/>
        <s v="GEO 302" u="1"/>
        <s v="GEO 543" u="1"/>
        <s v="GEO 423" u="1"/>
        <s v="GEO 664" u="1"/>
        <s v="GEO 303" u="1"/>
        <s v="GEO 544" u="1"/>
        <s v="GEO 424" u="1"/>
        <s v="GEO 665" u="1"/>
        <s v="GEO 304" u="1"/>
        <s v="GEO 545" u="1"/>
        <s v="GEO 425" u="1"/>
        <s v="GEO 666" u="1"/>
        <s v="GEO 305" u="1"/>
        <s v="GEO 546" u="1"/>
        <s v="GEO 426" u="1"/>
        <s v="GEO 667" u="1"/>
        <s v="GEO 306" u="1"/>
        <s v="GEO 547" u="1"/>
        <s v="GEO 427" u="1"/>
        <s v="GEO 668" u="1"/>
        <s v="GEO 640" u="1"/>
        <s v="GEO 307" u="1"/>
        <s v="GEO 548" u="1"/>
        <s v="GEO 520" u="1"/>
        <s v="GEO 428" u="1"/>
        <s v="GEO 669" u="1"/>
        <s v="GEO 400" u="1"/>
        <s v="GEO 641" u="1"/>
        <s v="GEO 308" u="1"/>
        <s v="GEO 549" u="1"/>
        <s v="GEO 521" u="1"/>
        <s v="GEO 429" u="1"/>
        <s v="GEO 401" u="1"/>
        <s v="GEO 642" u="1"/>
        <s v="GEO 309" u="1"/>
        <s v="GEO 522" u="1"/>
        <s v="GEO 402" u="1"/>
        <s v="GEO 643" u="1"/>
        <s v="GEO 523" u="1"/>
        <s v="GEO 403" u="1"/>
        <s v="GEO 644" u="1"/>
        <s v="GEO 524" u="1"/>
        <s v="GEO 404" u="1"/>
        <s v="GEO 645" u="1"/>
        <s v="GEO 525" u="1"/>
        <s v="GEO 405" u="1"/>
        <s v="GEO 646" u="1"/>
        <s v="GEO 526" u="1"/>
        <s v="GEO 406" u="1"/>
        <s v="GEO 647" u="1"/>
        <s v="GEO 527" u="1"/>
        <s v="GEO 407" u="1"/>
        <s v="GEO 648" u="1"/>
        <s v="GEO 620" u="1"/>
        <s v="GEO 528" u="1"/>
        <s v="GEO 500" u="1"/>
        <s v="GEO 408" u="1"/>
        <s v="GEO 649" u="1"/>
        <s v="GEO 621" u="1"/>
        <s v="GEO 529" u="1"/>
        <s v="GEO 501" u="1"/>
        <s v="GEO 409" u="1"/>
        <s v="Geo 622" u="1"/>
        <s v="GEO 502" u="1"/>
        <s v="GEO 623" u="1"/>
        <s v="GEO 503" u="1"/>
        <s v="GEO 624" u="1"/>
        <s v="GEO 504" u="1"/>
        <s v="GEO 625" u="1"/>
        <s v="GEO 505" u="1"/>
        <s v="GEO 626" u="1"/>
        <s v="GEO 506" u="1"/>
        <s v="GEO 627" u="1"/>
        <s v="GEO 507" u="1"/>
        <s v="GEO 720" u="1"/>
        <s v="GEO 628" u="1"/>
        <s v="GEO 600" u="1"/>
        <s v="GEO 508" u="1"/>
        <s v="GEO 721" u="1"/>
        <s v="GEO 629" u="1"/>
        <s v="GEO 601" u="1"/>
        <s v="GEO 509" u="1"/>
        <s v="GEO 722" u="1"/>
        <s v="GEO 602" u="1"/>
        <s v="GEO 723" u="1"/>
        <s v="GEO 603" u="1"/>
        <s v="GEO 724" u="1"/>
        <s v="GEO 604" u="1"/>
        <s v="GEO 605" u="1"/>
        <s v="GEO 606" u="1"/>
        <s v="GEO 607" u="1"/>
        <s v="GEO 700" u="1"/>
        <s v="GEO 608" u="1"/>
        <s v="GEO 701" u="1"/>
        <s v="GEO 609" u="1"/>
        <s v="GEO 702" u="1"/>
        <s v="GEO 703" u="1"/>
        <s v="GEO 704" u="1"/>
        <s v="GEO 705" u="1"/>
        <s v="GEO 706" u="1"/>
        <s v="GEO 707" u="1"/>
        <s v="GEO 708" u="1"/>
        <s v="GEO 709" u="1"/>
        <s v="GEO 190" u="1"/>
        <s v="GEO 193" u="1"/>
      </sharedItems>
    </cacheField>
    <cacheField name="GEO" numFmtId="0">
      <sharedItems containsSemiMixedTypes="0" containsString="0" containsNumber="1" containsInteger="1" minValue="156" maxValue="1397" count="1202">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71"/>
        <n v="1270"/>
        <n v="1362"/>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3"/>
        <n v="1370"/>
        <n v="1364"/>
        <n v="1365"/>
        <n v="1368"/>
        <n v="1369"/>
        <n v="1371"/>
        <n v="1366"/>
        <n v="1367"/>
        <n v="1269"/>
        <n v="1372"/>
        <n v="1373"/>
        <n v="1374"/>
        <n v="1375"/>
        <n v="1376"/>
        <n v="1377"/>
        <n v="1378"/>
        <n v="1379"/>
        <n v="1380"/>
        <n v="1381"/>
        <n v="1382"/>
        <n v="1383"/>
        <n v="1384"/>
        <n v="1385"/>
        <n v="1386"/>
        <n v="1387"/>
        <n v="1388"/>
        <n v="1389"/>
        <n v="1390"/>
        <n v="1391"/>
        <n v="1392"/>
        <n v="1393"/>
        <n v="1394"/>
        <n v="1395"/>
        <n v="1396"/>
        <n v="1397"/>
        <n v="582" u="1"/>
        <n v="517" u="1"/>
        <n v="482" u="1"/>
        <n v="417" u="1"/>
        <n v="352" u="1"/>
        <n v="287" u="1"/>
        <n v="239" u="1"/>
        <n v="713" u="1"/>
        <n v="174" u="1"/>
        <n v="648" u="1"/>
        <n v="583" u="1"/>
        <n v="518" u="1"/>
        <n v="450" u="1"/>
        <n v="385" u="1"/>
        <n v="320" u="1"/>
        <n v="223" u="1"/>
        <n v="714" u="1"/>
        <n v="649" u="1"/>
        <n v="158" u="1"/>
        <n v="584" u="1"/>
        <n v="519" u="1"/>
        <n v="483" u="1"/>
        <n v="418" u="1"/>
        <n v="353" u="1"/>
        <n v="288" u="1"/>
        <n v="207" u="1"/>
        <n v="715" u="1"/>
        <n v="650" u="1"/>
        <n v="585" u="1"/>
        <n v="520" u="1"/>
        <n v="451" u="1"/>
        <n v="386" u="1"/>
        <n v="321" u="1"/>
        <n v="256" u="1"/>
        <n v="716" u="1"/>
        <n v="651" u="1"/>
        <n v="586" u="1"/>
        <n v="521" u="1"/>
        <n v="484" u="1"/>
        <n v="419" u="1"/>
        <n v="354" u="1"/>
        <n v="289" u="1"/>
        <n v="240" u="1"/>
        <n v="717" u="1"/>
        <n v="652" u="1"/>
        <n v="587" u="1"/>
        <n v="522" u="1"/>
        <n v="452" u="1"/>
        <n v="387" u="1"/>
        <n v="322" u="1"/>
        <n v="257" u="1"/>
        <n v="224" u="1"/>
        <n v="718" u="1"/>
        <n v="653" u="1"/>
        <n v="588" u="1"/>
        <n v="523" u="1"/>
        <n v="485" u="1"/>
        <n v="420" u="1"/>
        <n v="355" u="1"/>
        <n v="290" u="1"/>
        <n v="208" u="1"/>
        <n v="719" u="1"/>
        <n v="654" u="1"/>
        <n v="589" u="1"/>
        <n v="524" u="1"/>
        <n v="453" u="1"/>
        <n v="388" u="1"/>
        <n v="323" u="1"/>
        <n v="258" u="1"/>
        <n v="720" u="1"/>
        <n v="655" u="1"/>
        <n v="590" u="1"/>
        <n v="525" u="1"/>
        <n v="486" u="1"/>
        <n v="421" u="1"/>
        <n v="356" u="1"/>
        <n v="291" u="1"/>
        <n v="241" u="1"/>
        <n v="721" u="1"/>
        <n v="656" u="1"/>
        <n v="591" u="1"/>
        <n v="526" u="1"/>
        <n v="454" u="1"/>
        <n v="389" u="1"/>
        <n v="324" u="1"/>
        <n v="259" u="1"/>
        <n v="225" u="1"/>
        <n v="722" u="1"/>
        <n v="657" u="1"/>
        <n v="160" u="1"/>
        <n v="592" u="1"/>
        <n v="527" u="1"/>
        <n v="487" u="1"/>
        <n v="422" u="1"/>
        <n v="357" u="1"/>
        <n v="292" u="1"/>
        <n v="209" u="1"/>
        <n v="723" u="1"/>
        <n v="658" u="1"/>
        <n v="593" u="1"/>
        <n v="528" u="1"/>
        <n v="455" u="1"/>
        <n v="390" u="1"/>
        <n v="325" u="1"/>
        <n v="260" u="1"/>
        <n v="193" u="1"/>
        <n v="724" u="1"/>
        <n v="659" u="1"/>
        <n v="594" u="1"/>
        <n v="529" u="1"/>
        <n v="488" u="1"/>
        <n v="423" u="1"/>
        <n v="358" u="1"/>
        <n v="293" u="1"/>
        <n v="242" u="1"/>
        <n v="177" u="1"/>
        <n v="660" u="1"/>
        <n v="595" u="1"/>
        <n v="530" u="1"/>
        <n v="456" u="1"/>
        <n v="391" u="1"/>
        <n v="326" u="1"/>
        <n v="261" u="1"/>
        <n v="226" u="1"/>
        <n v="661" u="1"/>
        <n v="596" u="1"/>
        <n v="531" u="1"/>
        <n v="489" u="1"/>
        <n v="424" u="1"/>
        <n v="359" u="1"/>
        <n v="294" u="1"/>
        <n v="210" u="1"/>
        <n v="662" u="1"/>
        <n v="597" u="1"/>
        <n v="532" u="1"/>
        <n v="457" u="1"/>
        <n v="392" u="1"/>
        <n v="327" u="1"/>
        <n v="262" u="1"/>
        <n v="663" u="1"/>
        <n v="598" u="1"/>
        <n v="533" u="1"/>
        <n v="490" u="1"/>
        <n v="425" u="1"/>
        <n v="360" u="1"/>
        <n v="295" u="1"/>
        <n v="243" u="1"/>
        <n v="178" u="1"/>
        <n v="664" u="1"/>
        <n v="599" u="1"/>
        <n v="534" u="1"/>
        <n v="458" u="1"/>
        <n v="393" u="1"/>
        <n v="328" u="1"/>
        <n v="263" u="1"/>
        <n v="227" u="1"/>
        <n v="665" u="1"/>
        <n v="162" u="1"/>
        <n v="600" u="1"/>
        <n v="535" u="1"/>
        <n v="491" u="1"/>
        <n v="426" u="1"/>
        <n v="361" u="1"/>
        <n v="296" u="1"/>
        <n v="211" u="1"/>
        <n v="666" u="1"/>
        <n v="601" u="1"/>
        <n v="536" u="1"/>
        <n v="459" u="1"/>
        <n v="394" u="1"/>
        <n v="329" u="1"/>
        <n v="264" u="1"/>
        <n v="667" u="1"/>
        <n v="602" u="1"/>
        <n v="537" u="1"/>
        <n v="492" u="1"/>
        <n v="427" u="1"/>
        <n v="362" u="1"/>
        <n v="297" u="1"/>
        <n v="244" u="1"/>
        <n v="668" u="1"/>
        <n v="603" u="1"/>
        <n v="538" u="1"/>
        <n v="460" u="1"/>
        <n v="395" u="1"/>
        <n v="330" u="1"/>
        <n v="265" u="1"/>
        <n v="228" u="1"/>
        <n v="669" u="1"/>
        <n v="163" u="1"/>
        <n v="604" u="1"/>
        <n v="539" u="1"/>
        <n v="493" u="1"/>
        <n v="428" u="1"/>
        <n v="363" u="1"/>
        <n v="298" u="1"/>
        <n v="212" u="1"/>
        <n v="670" u="1"/>
        <n v="605" u="1"/>
        <n v="540" u="1"/>
        <n v="461" u="1"/>
        <n v="396" u="1"/>
        <n v="331" u="1"/>
        <n v="266" u="1"/>
        <n v="196" u="1"/>
        <n v="671" u="1"/>
        <n v="606" u="1"/>
        <n v="541" u="1"/>
        <n v="494" u="1"/>
        <n v="429" u="1"/>
        <n v="364" u="1"/>
        <n v="299" u="1"/>
        <n v="245" u="1"/>
        <n v="672" u="1"/>
        <n v="607" u="1"/>
        <n v="542" u="1"/>
        <n v="462" u="1"/>
        <n v="397" u="1"/>
        <n v="332" u="1"/>
        <n v="267" u="1"/>
        <n v="229" u="1"/>
        <n v="673" u="1"/>
        <n v="164" u="1"/>
        <n v="608" u="1"/>
        <n v="543" u="1"/>
        <n v="495" u="1"/>
        <n v="430" u="1"/>
        <n v="365" u="1"/>
        <n v="300" u="1"/>
        <n v="213" u="1"/>
        <n v="674" u="1"/>
        <n v="609" u="1"/>
        <n v="544" u="1"/>
        <n v="463" u="1"/>
        <n v="398" u="1"/>
        <n v="333" u="1"/>
        <n v="268" u="1"/>
        <n v="197" u="1"/>
        <n v="675" u="1"/>
        <n v="610" u="1"/>
        <n v="545" u="1"/>
        <n v="496" u="1"/>
        <n v="431" u="1"/>
        <n v="366" u="1"/>
        <n v="301" u="1"/>
        <n v="246" u="1"/>
        <n v="676" u="1"/>
        <n v="546" u="1"/>
        <n v="464" u="1"/>
        <n v="399" u="1"/>
        <n v="334" u="1"/>
        <n v="269" u="1"/>
        <n v="230" u="1"/>
        <n v="677" u="1"/>
        <n v="612" u="1"/>
        <n v="547" u="1"/>
        <n v="497" u="1"/>
        <n v="432" u="1"/>
        <n v="367" u="1"/>
        <n v="302" u="1"/>
        <n v="214" u="1"/>
        <n v="678" u="1"/>
        <n v="613" u="1"/>
        <n v="548" u="1"/>
        <n v="465" u="1"/>
        <n v="400" u="1"/>
        <n v="335" u="1"/>
        <n v="270" u="1"/>
        <n v="679" u="1"/>
        <n v="614" u="1"/>
        <n v="549" u="1"/>
        <n v="498" u="1"/>
        <n v="368" u="1"/>
        <n v="303" u="1"/>
        <n v="247" u="1"/>
        <n v="680" u="1"/>
        <n v="615" u="1"/>
        <n v="550" u="1"/>
        <n v="466" u="1"/>
        <n v="401" u="1"/>
        <n v="336" u="1"/>
        <n v="271" u="1"/>
        <n v="231" u="1"/>
        <n v="681" u="1"/>
        <n v="616" u="1"/>
        <n v="551" u="1"/>
        <n v="499" u="1"/>
        <n v="434" u="1"/>
        <n v="369" u="1"/>
        <n v="304" u="1"/>
        <n v="215" u="1"/>
        <n v="682" u="1"/>
        <n v="617" u="1"/>
        <n v="552" u="1"/>
        <n v="467" u="1"/>
        <n v="402" u="1"/>
        <n v="337" u="1"/>
        <n v="272" u="1"/>
        <n v="683" u="1"/>
        <n v="618" u="1"/>
        <n v="553" u="1"/>
        <n v="500" u="1"/>
        <n v="435" u="1"/>
        <n v="370" u="1"/>
        <n v="305" u="1"/>
        <n v="248" u="1"/>
        <n v="684" u="1"/>
        <n v="619" u="1"/>
        <n v="554" u="1"/>
        <n v="468" u="1"/>
        <n v="403" u="1"/>
        <n v="338" u="1"/>
        <n v="273" u="1"/>
        <n v="232" u="1"/>
        <n v="685" u="1"/>
        <n v="620" u="1"/>
        <n v="555" u="1"/>
        <n v="501" u="1"/>
        <n v="436" u="1"/>
        <n v="371" u="1"/>
        <n v="306" u="1"/>
        <n v="216" u="1"/>
        <n v="686" u="1"/>
        <n v="621" u="1"/>
        <n v="556" u="1"/>
        <n v="469" u="1"/>
        <n v="404" u="1"/>
        <n v="339" u="1"/>
        <n v="274" u="1"/>
        <n v="200" u="1"/>
        <n v="687" u="1"/>
        <n v="622" u="1"/>
        <n v="557" u="1"/>
        <n v="502" u="1"/>
        <n v="437" u="1"/>
        <n v="372" u="1"/>
        <n v="307" u="1"/>
        <n v="249" u="1"/>
        <n v="688" u="1"/>
        <n v="623" u="1"/>
        <n v="558" u="1"/>
        <n v="470" u="1"/>
        <n v="405" u="1"/>
        <n v="340" u="1"/>
        <n v="275" u="1"/>
        <n v="233" u="1"/>
        <n v="689" u="1"/>
        <n v="624" u="1"/>
        <n v="559" u="1"/>
        <n v="503" u="1"/>
        <n v="438" u="1"/>
        <n v="373" u="1"/>
        <n v="308" u="1"/>
        <n v="217" u="1"/>
        <n v="690" u="1"/>
        <n v="625" u="1"/>
        <n v="560" u="1"/>
        <n v="471" u="1"/>
        <n v="406" u="1"/>
        <n v="341" u="1"/>
        <n v="276" u="1"/>
        <n v="201" u="1"/>
        <n v="691" u="1"/>
        <n v="626" u="1"/>
        <n v="561" u="1"/>
        <n v="504" u="1"/>
        <n v="439" u="1"/>
        <n v="374" u="1"/>
        <n v="309" u="1"/>
        <n v="250" u="1"/>
        <n v="692" u="1"/>
        <n v="627" u="1"/>
        <n v="562" u="1"/>
        <n v="472" u="1"/>
        <n v="407" u="1"/>
        <n v="342" u="1"/>
        <n v="277" u="1"/>
        <n v="693" u="1"/>
        <n v="169" u="1"/>
        <n v="628" u="1"/>
        <n v="563" u="1"/>
        <n v="505" u="1"/>
        <n v="440" u="1"/>
        <n v="375" u="1"/>
        <n v="310" u="1"/>
        <n v="694" u="1"/>
        <n v="629" u="1"/>
        <n v="564" u="1"/>
        <n v="473" u="1"/>
        <n v="408" u="1"/>
        <n v="343" u="1"/>
        <n v="278" u="1"/>
        <n v="695" u="1"/>
        <n v="565" u="1"/>
        <n v="506" u="1"/>
        <n v="441" u="1"/>
        <n v="376" u="1"/>
        <n v="311" u="1"/>
        <n v="251" u="1"/>
        <n v="696" u="1"/>
        <n v="631" u="1"/>
        <n v="566" u="1"/>
        <n v="474" u="1"/>
        <n v="409" u="1"/>
        <n v="344" u="1"/>
        <n v="279" u="1"/>
        <n v="235" u="1"/>
        <n v="697" u="1"/>
        <n v="632" u="1"/>
        <n v="567" u="1"/>
        <n v="507" u="1"/>
        <n v="442" u="1"/>
        <n v="377" u="1"/>
        <n v="312" u="1"/>
        <n v="219" u="1"/>
        <n v="698" u="1"/>
        <n v="633" u="1"/>
        <n v="568" u="1"/>
        <n v="475" u="1"/>
        <n v="410" u="1"/>
        <n v="345" u="1"/>
        <n v="280" u="1"/>
        <n v="699" u="1"/>
        <n v="634" u="1"/>
        <n v="569" u="1"/>
        <n v="508" u="1"/>
        <n v="443" u="1"/>
        <n v="378" u="1"/>
        <n v="313" u="1"/>
        <n v="252" u="1"/>
        <n v="187" u="1"/>
        <n v="700" u="1"/>
        <n v="635" u="1"/>
        <n v="570" u="1"/>
        <n v="476" u="1"/>
        <n v="411" u="1"/>
        <n v="346" u="1"/>
        <n v="281" u="1"/>
        <n v="236" u="1"/>
        <n v="701" u="1"/>
        <n v="636" u="1"/>
        <n v="571" u="1"/>
        <n v="509" u="1"/>
        <n v="444" u="1"/>
        <n v="379" u="1"/>
        <n v="314" u="1"/>
        <n v="220" u="1"/>
        <n v="702" u="1"/>
        <n v="637" u="1"/>
        <n v="572" u="1"/>
        <n v="477" u="1"/>
        <n v="412" u="1"/>
        <n v="347" u="1"/>
        <n v="282" u="1"/>
        <n v="204" u="1"/>
        <n v="703" u="1"/>
        <n v="638" u="1"/>
        <n v="573" u="1"/>
        <n v="510" u="1"/>
        <n v="445" u="1"/>
        <n v="380" u="1"/>
        <n v="315" u="1"/>
        <n v="253" u="1"/>
        <n v="704" u="1"/>
        <n v="639" u="1"/>
        <n v="574" u="1"/>
        <n v="478" u="1"/>
        <n v="413" u="1"/>
        <n v="348" u="1"/>
        <n v="237" u="1"/>
        <n v="705" u="1"/>
        <n v="640" u="1"/>
        <n v="575" u="1"/>
        <n v="511" u="1"/>
        <n v="446" u="1"/>
        <n v="381" u="1"/>
        <n v="316" u="1"/>
        <n v="221" u="1"/>
        <n v="706" u="1"/>
        <n v="641" u="1"/>
        <n v="156" u="1"/>
        <n v="576" u="1"/>
        <n v="479" u="1"/>
        <n v="414" u="1"/>
        <n v="349" u="1"/>
        <n v="284" u="1"/>
        <n v="707" u="1"/>
        <n v="642" u="1"/>
        <n v="512" u="1"/>
        <n v="447" u="1"/>
        <n v="382" u="1"/>
        <n v="317" u="1"/>
        <n v="254" u="1"/>
        <n v="708" u="1"/>
        <n v="643" u="1"/>
        <n v="578" u="1"/>
        <n v="513" u="1"/>
        <n v="480" u="1"/>
        <n v="415" u="1"/>
        <n v="350" u="1"/>
        <n v="285" u="1"/>
        <n v="238" u="1"/>
        <n v="709" u="1"/>
        <n v="173" u="1"/>
        <n v="644" u="1"/>
        <n v="579" u="1"/>
        <n v="514" u="1"/>
        <n v="448" u="1"/>
        <n v="318" u="1"/>
        <n v="222" u="1"/>
        <n v="710" u="1"/>
        <n v="645" u="1"/>
        <n v="157" u="1"/>
        <n v="580" u="1"/>
        <n v="515" u="1"/>
        <n v="481" u="1"/>
        <n v="416" u="1"/>
        <n v="351" u="1"/>
        <n v="286" u="1"/>
        <n v="206" u="1"/>
        <n v="711" u="1"/>
        <n v="646" u="1"/>
        <n v="581" u="1"/>
        <n v="516" u="1"/>
        <n v="449" u="1"/>
        <n v="384" u="1"/>
        <n v="319" u="1"/>
        <n v="255" u="1"/>
        <n v="190" u="1"/>
        <n v="712" u="1"/>
        <n v="647" u="1"/>
      </sharedItems>
    </cacheField>
    <cacheField name="Company" numFmtId="0">
      <sharedItems containsBlank="1" count="698">
        <s v="Larway Transportation"/>
        <s v="MetaVRse"/>
        <s v="Kevin Shaw"/>
        <s v="Megan Kirk"/>
        <s v="Nottawasaga Valley Conservation Authority"/>
        <s v="Georgian College - IT Department"/>
        <s v="Georgian College - IT Deparment"/>
        <s v="Intelect Dynamics"/>
        <s v="VRScheduler"/>
        <s v="Georgian College - RIS F"/>
        <s v="Baycrest "/>
        <s v="Busch Systems"/>
        <s v="Barrie Chamber of Commerce"/>
        <s v="Electric Vehicle Society"/>
        <s v="Rural Ontario Medical Program"/>
        <s v="Camphill"/>
        <s v="Georgian College"/>
        <s v="DeafBlind Ontario"/>
        <s v="Luuma"/>
        <s v="Ainley Group"/>
        <s v="Rural Ontario Medical Program "/>
        <s v="Global Botanical/Health4All Products LTD."/>
        <s v="TritonFoils"/>
        <s v="OneSmartWorld"/>
        <s v="Parklane Landscapes "/>
        <s v="CA FILTER LTD"/>
        <s v="Source One Financial"/>
        <s v="Republic Live"/>
        <s v="Aurora"/>
        <s v="Prevail Business Consulting "/>
        <s v="Synaptive"/>
        <s v="Training Flow Technologies "/>
        <s v="Stethour Ltd. "/>
        <s v="Molded Precision Components"/>
        <s v="ESC Environmental Systems Corporation"/>
        <s v="R&amp;M Plastic Products"/>
        <s v="Good Green Earth Company "/>
        <s v="Honda of Canada Manufacturing Inc."/>
        <s v="B. M. ROSS AND ASSOCIATES LIMITED"/>
        <s v="GBS CIDP"/>
        <s v="City of Barrie"/>
        <s v="Town of Bradford Waste Water"/>
        <s v="Accent Tooling"/>
        <s v="Severn Sound Environmental Association"/>
        <s v="Lake Simcoe and Region CA"/>
        <s v="Henry Bernick Centre"/>
        <s v="Nature Conservancy of Canada"/>
        <s v="Barriston LLP "/>
        <s v="Local Leaf Inc."/>
        <s v="Ministry of the Environment and Climate Change_x000a_"/>
        <s v="My Smart Cocoon "/>
        <s v="Massive Insights"/>
        <s v="Wolf Steel/Napoleon"/>
        <s v="Citizen Information Group"/>
        <s v="Dental Department"/>
        <s v="Sidney Kirkpatrick"/>
        <s v="Softserve"/>
        <s v="Tangerine"/>
        <s v="Georgian College - R&amp;I Department"/>
        <s v="Vassoff Music"/>
        <s v="Household Liquidators"/>
        <s v="Star Group"/>
        <s v="Nvidia"/>
        <s v="Diginsights"/>
        <s v="Mortgauges"/>
        <s v="SCDSB"/>
        <s v="County of Simcoe"/>
        <s v="MediPharm Lab"/>
        <s v="Jayne's Cottages"/>
        <s v="2374441 Ontario Inc (Joe Jalvis)"/>
        <s v="Wilshire Works"/>
        <s v="Crucial Logics "/>
        <s v="BMO (Bank of Montreal)"/>
        <s v="Over the Bridge"/>
        <s v="Intransigense Corporation"/>
        <s v="Nelson Monteiro "/>
        <s v="Electril Motor Coil Co"/>
        <s v="Canplas"/>
        <s v="Junglewood Inc"/>
        <s v="ESC Environmental Systems Corporation "/>
        <s v="Georgian College - HBEC"/>
        <s v="MetaVRse "/>
        <s v="MUUVER "/>
        <s v="ROMP "/>
        <s v="Smart Government "/>
        <s v="Georgian College - Weather Station "/>
        <s v="PYROC"/>
        <s v="Viclyn Industries"/>
        <s v="Credit Valley Conservation"/>
        <s v="Toronto and Region Conservation Authority"/>
        <s v="Dougall Canal Management Board"/>
        <s v="Town of Innisfil "/>
        <s v="Aurora "/>
        <s v="KnowMe"/>
        <s v="Airo.Life"/>
        <s v="ArmanCH.Inc"/>
        <s v="EcoTech Windows &amp; Doors"/>
        <s v="STI Conveyor Systems"/>
        <s v="Green Like Us"/>
        <s v="Furniture Bank"/>
        <s v="Stratagem"/>
        <s v="Speebly"/>
        <s v="Bruce Power"/>
        <s v="Community Living Dufferin"/>
        <s v="Stand UP"/>
        <s v="360kids"/>
        <s v="Georgian Auto Show"/>
        <s v="Green Prescription"/>
        <s v="Ontario Social Service Workers Association"/>
        <s v="Sweet Charity"/>
        <s v="Family TLC"/>
        <s v="Truebase"/>
        <s v="GPO "/>
        <s v="CORFinancial "/>
        <s v="Cyberworks"/>
        <s v="GTAA"/>
        <s v="South Shore Bible Church"/>
        <s v="Terragen Solar"/>
        <s v="Julia Researching Database"/>
        <s v="Webster International Inc."/>
        <s v="GC - Jonathan Gladstone"/>
        <s v="Canadian Evaluation Society - Ontario Chapter"/>
        <s v="Heartland Institute"/>
        <s v="Central Painting"/>
        <s v="Surge ERP Consulting"/>
        <s v="9302204 Canada Inc._x000a_Cheelcare Inc."/>
        <s v="R&amp;I - iCo-op"/>
        <s v="HBEC"/>
        <s v="Hockey Net Canada Inc"/>
        <s v="Garaga"/>
        <s v="ZF TRW"/>
        <s v="Waypoint Center for Mental Health Care"/>
        <s v="Generous Spaces Ministries"/>
        <s v="Personal proposal to Ministry of Ontario"/>
        <s v="Vrism Innovations"/>
        <s v="Lakeland Holding"/>
        <s v="Moore Packaging"/>
        <s v="Vetta Nordic SPA"/>
        <s v="Tarpin Lumber "/>
        <s v="Havlar"/>
        <s v="FSD Robotics"/>
        <s v="Warren Tkachuk"/>
        <s v="RJ Burnsides and Associates"/>
        <s v="SAFE International"/>
        <s v="Ministry of the Environment and Climate Change"/>
        <s v="Ontario Pork Producers_x000a_"/>
        <s v="EcoGreen"/>
        <s v="National Marketplace"/>
        <s v="True North Log"/>
        <s v="Remote Buddy "/>
        <s v="Cory-Lynne Styles"/>
        <s v="YMCA - Barrie"/>
        <s v="Mohammad Ayoub"/>
        <s v="Siva Creative"/>
        <s v="JAP Innogy"/>
        <s v="Virtual Platform for Indigenous Art"/>
        <s v="Royal Victoria Regional health Center"/>
        <s v="CMHA Simcoe"/>
        <s v="IPEX inc"/>
        <s v="InitioNova"/>
        <s v="EcoGreen "/>
        <s v="InnScience"/>
        <s v="Objection Co"/>
        <s v="Sairyo Events"/>
        <s v="dataEX"/>
        <s v="Beaver Rock Roastery "/>
        <s v="Trout Unlimited "/>
        <s v="Safe Quiet Lake"/>
        <s v="Bayshore HealthCare"/>
        <s v="360TIG"/>
        <s v="Dev Centre House - IRELAND"/>
        <s v="Sunsniffer - GERMANY"/>
        <s v="Quench Buggy "/>
        <s v="NexFlow Corp."/>
        <s v="YMCA of Simcoe/Muskoka "/>
        <s v="Linear Transfer Automation Inc."/>
        <s v="Safesump"/>
        <s v="Factify"/>
        <s v="Source One Financial Corp."/>
        <s v="Payments Canada"/>
        <s v="Georgian College "/>
        <s v="InnScience Labs Inc."/>
        <s v="Rogers Communication"/>
        <s v="City of Barrie, Barrie Fire and Emergency Service "/>
        <s v="Green Valley Farm"/>
        <s v="Salon Vita"/>
        <m/>
        <s v="The Stratagem Group "/>
        <s v="ParseHub"/>
        <s v="Objection Co."/>
        <s v="SAE Inc."/>
        <s v="Teresa Snelgrove"/>
        <s v="Sharing Economy"/>
        <s v="Toronto Festival of Arts, Culture and Creativity"/>
        <s v="SoftServe Technology Services Canada Inc."/>
        <s v="VOA Canada"/>
        <s v="Base Borden"/>
        <s v="Kidd Operations"/>
        <s v="Good Green Earth Company"/>
        <s v="Township of Oro Medonte"/>
        <s v="Barrie Police Service"/>
        <s v="Greenock Beef"/>
        <s v="Women and Children’s Shelter of Barrie"/>
        <s v="iCAN Interactive"/>
        <s v="TC Energy Corporation"/>
        <s v="Zip Trailers Inc"/>
        <s v="Ashoka Canada"/>
        <s v="Kesar Foods Inc."/>
        <s v="Tempo Plastic Inc."/>
        <s v="OHANA  (Airo.Life)"/>
        <s v="Astren"/>
        <s v="Beenova AI"/>
        <s v="Innovation 360"/>
        <s v="Old Strathcona Youth Society"/>
        <s v="Payments.ca"/>
        <s v="St. Clare's Multifaith Housing Society"/>
        <s v="Synergy 320 LLC"/>
        <s v="Georgian College, Barrie"/>
        <s v="Bison and Bird "/>
        <s v="Lyle Wood"/>
        <s v="Blackstone Energy Services Inc."/>
        <s v="Alphavima Technologies Inc"/>
        <s v="Peoples Party Canada"/>
        <s v="PureFog Canada Inc"/>
        <s v="Honda Canada Manufacturing"/>
        <s v="Brockmann &amp; Company"/>
        <s v="Sebastian Vasoff"/>
        <s v="Ubineer"/>
        <s v="Glendor Inc"/>
        <s v="CIBC"/>
        <s v="City of Orillia"/>
        <s v="Global Healthy Living Foundation "/>
        <s v="The Big Leaf"/>
        <s v="Grab My Bag"/>
        <s v="YMCA"/>
        <s v="CMHA"/>
        <s v="CrowdDoing"/>
        <s v="Privacy Request"/>
        <s v="Vince Marketing"/>
        <s v="Nerivon Corporation"/>
        <s v="Gridd XYZ Inc"/>
        <s v="Empower Simcoe"/>
        <s v="Brotech Precision CNC Inc."/>
        <s v="Cayce Universe"/>
        <s v="York University"/>
        <s v="SAS Institute (Canada) Inc"/>
        <s v="Opsware Data Inc."/>
        <s v="David Ainsworth Campaign"/>
        <s v="ProPensity - Life Tracker"/>
        <s v="Massive Insights Inc."/>
        <s v="Luminato Festival Toronto"/>
        <s v="Sairyo"/>
        <s v="The Corporation of the City of Orillia"/>
        <s v="RVH"/>
        <s v="The Transparency Company DBA Objection.co LLC"/>
        <s v="Rapid Enterprises Site Visit"/>
        <s v="Agnora limited"/>
        <s v="Georgian College - CCSI"/>
        <s v="Mac Zelazny"/>
        <s v="Sound Environmental Association"/>
        <s v="Commercial License Holder"/>
        <s v="Gary Crowell"/>
        <s v="Simcoe Country District School Board"/>
        <s v="Arc Skis and Boards Limited"/>
        <s v="Reed Supplies Canada"/>
        <s v="Metrohomes"/>
        <s v="Georgian College - HSCS"/>
        <s v="Promly"/>
        <s v="Wild Encounters Ltd."/>
        <s v="IndiGrowth Health &amp; Wellness "/>
        <s v="BGDISC (Bruce Grey Data Information Sharing Collaborative)"/>
        <s v="Solv4x Inc"/>
        <s v="Sebastian Vasoff Photography"/>
        <s v="Lunge Systems"/>
        <s v="NURO Corp"/>
        <s v="Simcoe Health and Emergency Services"/>
        <s v="Canadian Astronomical Society"/>
        <s v="Matt Koller - Simcoe County Mountain Bike Club"/>
        <s v="Furniture Bank - Barrie"/>
        <s v="Audrey Bayens"/>
        <s v="Sarah Hunt - Georgian College"/>
        <s v="Mira Ray - Director, Research and Innovation"/>
        <s v="Georgian College - SSP"/>
        <s v="Bayshore Specialty Rx Ltd"/>
        <s v="Ada Analytics"/>
        <s v="Wall Street Options"/>
        <s v="The Civic Engagement Initiative"/>
        <s v="Webster International"/>
        <s v="Huronia Community Foundation"/>
        <s v="CrowdDoing - Prevention Derivatives"/>
        <s v="Sharon Bonner Consulting"/>
        <s v="OMNINVENTION"/>
        <s v="ebb&amp;flo"/>
        <s v="Spot App - Mitacs"/>
        <s v="Honda"/>
        <s v="Propensity"/>
        <s v="Skinopathy"/>
        <s v="Tarpin Lumber &amp; Trust "/>
        <s v="XpertVR"/>
        <s v="Hakili"/>
        <s v="The Protestant Separate School Board of the town of Penetanguishene"/>
        <s v="Central Ontario of Broadcasting"/>
        <s v="Ariel Dimond"/>
        <s v="YMCA Simcoe Muskok"/>
        <s v="MIC at Bruce County "/>
        <s v="SAIRYŌ "/>
        <s v="Canadian Mental Health Association, Simcoe County Branch"/>
        <s v="Northlake Financial"/>
        <s v="Part Shops Canada Ltd"/>
        <s v="Harvest Performance"/>
        <s v="project:Human City"/>
        <s v="Urban Value Corner Store "/>
        <s v="TrulyFree"/>
        <s v="Solv4x Inc "/>
        <s v="MySpray Therapeutics/Soul Biotech"/>
        <s v="The BC Centre for Aquatic Health Sciences"/>
        <s v="OSMH"/>
        <s v="Okanagan College"/>
        <s v="Grey County/Georgian Bluffs Municipality" u="1"/>
        <s v="SEBD Inc. " u="1"/>
        <s v="INTERNAL - HRAC Program" u="1"/>
        <s v="Siva Creative - Analytics" u="1"/>
        <s v="Toronto Entertainment District Business Improvement Area (TEDBIA)" u="1"/>
        <s v="New Path Therapy" u="1"/>
        <s v="Nottawasaga Watershed (2)" u="1"/>
        <s v="M-Cubed " u="1"/>
        <s v="NPD Products Ltd-Behind the Bench" u="1"/>
        <s v="R&amp;I" u="1"/>
        <s v="AAA" u="1"/>
        <s v="Larway – Trade Research Automation and Market Analysis (2)" u="1"/>
        <s v="Direct Energy - Green Energy (Electricity) Reinvestment Project" u="1"/>
        <s v="Szego Materials Engineering" u="1"/>
        <s v="INTERNAL - Engineering Technology" u="1"/>
        <s v="Rural EV Study (NSERC)" u="1"/>
        <s v="INTERNAL - Kuka Robotics" u="1"/>
        <s v="Nottawasaga" u="1"/>
        <s v="Spine - Personal Library Solutions" u="1"/>
        <s v="Dalikoo" u="1"/>
        <s v="Christine Buckley &amp; Associates" u="1"/>
        <s v="One More Story" u="1"/>
        <s v="Georgian College - RIS F - #2020/21-050" u="1"/>
        <s v="Surface Engineering Solutions" u="1"/>
        <s v="Wepackit Machinery" u="1"/>
        <s v="Peony and Plumb" u="1"/>
        <s v="Marketing Co-Pilot" u="1"/>
        <s v="The Networking Effect" u="1"/>
        <s v="HumanScope" u="1"/>
        <s v="YMCA - Barrie - Data Analisys " u="1"/>
        <s v="Georgian College - RIS F - #2020/21-046" u="1"/>
        <s v="Verico The Mortgage Wellness Group Ltd." u="1"/>
        <s v="PYROC Training Technologies – J.A.D.I.E. (2)" u="1"/>
        <s v="Canadian Mental Health Association of Simcoe County" u="1"/>
        <s v="Global Sustainable Solutions" u="1"/>
        <s v="Royal Victoria Regional Health Centre" u="1"/>
        <s v="Ontario Social Service Workers Association_x000a_" u="1"/>
        <s v="Georgian College - RIS F - #2020/21-048" u="1"/>
        <s v="The Grolay Corporation Limited" u="1"/>
        <s v="Medatech" u="1"/>
        <s v="dataEX - Data Analysis and Visualization " u="1"/>
        <s v="SGC Bike" u="1"/>
        <s v="Wamoozle Inc. " u="1"/>
        <s v="Golden Touch Inventions Inc." u="1"/>
        <s v="Georigan College - CCSI" u="1"/>
        <s v="Crofters" u="1"/>
        <s v="Skies Unlimited" u="1"/>
        <s v="On the Water Designs" u="1"/>
        <s v="Ella Coutoure Inc." u="1"/>
        <s v="GoldCo International Inc." u="1"/>
        <s v="Neuro Reset Inc. " u="1"/>
        <s v="Georgian College - Analytics and Web traffic" u="1"/>
        <s v="Simcoe of County" u="1"/>
        <s v="Environmental and Power Solutions Inc." u="1"/>
        <s v="CIG Bump Trax (4)" u="1"/>
        <s v="Austen Air" u="1"/>
        <s v="Cubeit Portable Storage " u="1"/>
        <s v="County of Simcoe - EDO Office" u="1"/>
        <s v="The DOT Directory" u="1"/>
        <s v="Ron Clarke - Wall System" u="1"/>
        <s v="Larway" u="1"/>
        <s v="Integrated sustainable and environmental services ISES " u="1"/>
        <s v="Georgian Weather Station " u="1"/>
        <s v="Syntrek Inc. " u="1"/>
        <s v="Igneious Media" u="1"/>
        <s v="Simcoe county " u="1"/>
        <s v="Digit8 Media" u="1"/>
        <s v="College Coders" u="1"/>
        <s v="YMS" u="1"/>
        <s v="Earth Treks" u="1"/>
        <s v="Barrie Community Foundation" u="1"/>
        <s v="Georgian College - International Centre " u="1"/>
        <s v="Research and Innovation department" u="1"/>
        <s v="Waypoint Cente for Mental Health Care" u="1"/>
        <s v="Citizen Information Group – Transpoertatin Services (3)" u="1"/>
        <s v="Citizen Information Group – Transportation Services (3)" u="1"/>
        <s v="Mobile Wrench" u="1"/>
        <s v="Beaver Rock Roastery" u="1"/>
        <s v="Toronto Police Service" u="1"/>
        <s v="Focused Ambition" u="1"/>
        <s v="Flow Filters " u="1"/>
        <s v="Georgian College - Marketing and Communications" u="1"/>
        <s v="Aerolytics Inc " u="1"/>
        <s v="Bob Minhas (entrepreneur)" u="1"/>
        <s v="Rocco Ricci" u="1"/>
        <s v="National Marketplace – Website Launch" u="1"/>
        <s v="Ontario Ministry of the Environmental and Climate Change" u="1"/>
        <s v="Anthonty Rigitano" u="1"/>
        <s v="Over the Bidge_x000a_" u="1"/>
        <s v="Simcoe Student Rental Marketing &amp; Investment Inc." u="1"/>
        <s v="ECONSE" u="1"/>
        <s v="Ag-Nav" u="1"/>
        <s v="Industrial Filter Manufacturing Limited" u="1"/>
        <s v="Ontario Social Service Worker Association" u="1"/>
        <s v="Georgian College - Institutional Research" u="1"/>
        <s v="Green Island Mushroom Farm Inc." u="1"/>
        <s v="Sigma Molding" u="1"/>
        <s v="Hydro One" u="1"/>
        <s v="Iouri Besperstov" u="1"/>
        <s v="City of Barrie - Data Sharing and API" u="1"/>
        <s v="Eco Insulation Franchising Inc. " u="1"/>
        <s v="Ripple Farms" u="1"/>
        <s v="2165319 Ontario Corp. D.B.A.   New Earth Trading- Intimate Earth" u="1"/>
        <s v="Always Bearded" u="1"/>
        <s v="Georgian College - Student Services" u="1"/>
        <s v="Kevin Vance " u="1"/>
        <s v="Larche Media" u="1"/>
        <s v="Bendaer Sports Inc._Racket" u="1"/>
        <s v="Scriberbase Inc." u="1"/>
        <s v="National Marketplace (2) " u="1"/>
        <s v="Interspec Systems" u="1"/>
        <s v="Beaver Rock Roaster" u="1"/>
        <s v="EcoGreen Interactive Marketing – Website Launch" u="1"/>
        <s v="Thumb Bug" u="1"/>
        <s v="SAE Technologies Inc." u="1"/>
        <s v="9029508 Canada Incorporated " u="1"/>
        <s v="Power Stream_Emap Project_self funded" u="1"/>
        <s v="INTERNAL - Centre for Marine Training and Research" u="1"/>
        <s v="Image Dental Laboratory" u="1"/>
        <s v="Georgian College - Oral Health Clinics " u="1"/>
        <s v="Georgian College - RIS F - #2020/20-047" u="1"/>
        <s v="Jayne's Cottages-Phase II" u="1"/>
        <s v="Citizen Information Group – Private Policing (4)" u="1"/>
        <s v="Ken Kussen" u="1"/>
        <s v="Opilio Labs" u="1"/>
        <s v="Georgian College - IT" u="1"/>
        <s v="Waypoint Mental Health Centre" u="1"/>
        <s v="Simcoe-Muskoka Workforce Development Board" u="1"/>
        <s v="Call Group" u="1"/>
        <s v="KleerWorks" u="1"/>
        <s v="Aditum Health Inc." u="1"/>
        <s v="My Athletes Village" u="1"/>
        <s v="Wyeth Clarkson" u="1"/>
        <s v="Georgian College IT " u="1"/>
        <s v="Orillia Community Housing" u="1"/>
        <s v="EcoGreen - Website Build " u="1"/>
        <s v="CARI" u="1"/>
        <s v="Yetiware" u="1"/>
        <s v="ExoXeno Corp" u="1"/>
        <s v="Turtle backpack" u="1"/>
        <s v="Larway – SharePoint Implementation" u="1"/>
        <s v="Small Wonders Models" u="1"/>
        <s v="BOE System" u="1"/>
        <s v="Georgian College - RIS F - #2018/19-006" u="1"/>
        <s v="TranQool" u="1"/>
        <s v="Softwick" u="1"/>
        <s v="Cyberworks - Project 2: GUI Design" u="1"/>
        <s v="Signature Fine Foods" u="1"/>
        <s v="Self-Closing Catheter" u="1"/>
        <s v="Waypoint Cente for Mental Health Care_x000a_" u="1"/>
        <s v="MacLean Engineering (EKO Environmental) " u="1"/>
        <s v="CIG Transportation Service Improvement (3)" u="1"/>
        <s v="Molded Plastic Consulting Inc." u="1"/>
        <s v="Get Wired " u="1"/>
        <s v="Orillia Bylaw" u="1"/>
        <s v="HhS Consulting Group" u="1"/>
        <s v="InitioNova - Analytics " u="1"/>
        <s v="CarrXpert North American " u="1"/>
        <s v="Goan Racing" u="1"/>
        <s v="Internal-CSE" u="1"/>
        <s v="MobileGuard" u="1"/>
        <s v="NPD Products Ltd" u="1"/>
        <s v="Wes Havens (entrepreneur)" u="1"/>
        <s v="&quot;Straightstroke&quot;" u="1"/>
        <s v="The Nottawasaga Valley Conservation Authority" u="1"/>
        <s v="Daniel Moore " u="1"/>
        <s v="Powder Trap Co. " u="1"/>
        <s v="CIG - Train data processing" u="1"/>
        <s v="Georgian College Human Services – Remote Learning Survey Analysis" u="1"/>
        <s v="Global Earth Products" u="1"/>
        <s v="Concussion North Ltd" u="1"/>
        <s v="Royal Victoria Hospital Foundation" u="1"/>
        <s v="Georgian College International Centre " u="1"/>
        <s v="Princess Auto" u="1"/>
        <s v="Momotex" u="1"/>
        <s v="Colournow" u="1"/>
        <s v="Shoof" u="1"/>
        <s v="Ladder Buddy" u="1"/>
        <s v="Georgian College - RIS F -  #2020/21-049" u="1"/>
        <s v="Georgian Detailing " u="1"/>
        <s v="Ontario Farm Fresh Marketing Association" u="1"/>
        <s v="Mark Kiselman " u="1"/>
        <s v="Travis Francis (incorporation TBD)" u="1"/>
        <s v="City of Barrie - Invest Barrie" u="1"/>
        <s v="Wilshire Works. Inc. " u="1"/>
        <s v="Lyofresh Technologies " u="1"/>
        <s v="Georgian College - Interior Design" u="1"/>
        <s v="STI Engineering" u="1"/>
        <s v="Agema Hospitality Services Inc." u="1"/>
        <s v="Neeb Engineering" u="1"/>
        <s v="MacCom Inc." u="1"/>
        <s v="Georgian College - RIS F - #2019/20-042.2 (study amendment)" u="1"/>
        <s v="Urban Bitez Inc " u="1"/>
        <s v="The Fizo Project " u="1"/>
        <s v="Rock'n Garden Depot" u="1"/>
        <s v="Aerodynamic RV (Ron Clarke)" u="1"/>
        <s v="Crowned Eagle" u="1"/>
        <s v="MRT Automation" u="1"/>
        <s v="Blue Mountain Botanical Medicines Corp." u="1"/>
        <s v="2620121 Ontario Ltd. - Hot Box" u="1"/>
        <s v="t36B Inc." u="1"/>
        <s v="Ultimate Gear Organizer" u="1"/>
        <s v="CY-OP Inc. / Yhcrana Organics" u="1"/>
        <s v="Stratagem " u="1"/>
        <s v="Rod Huels" u="1"/>
        <s v="Ice Halo Ltd" u="1"/>
        <s v="Sir Banting Institue" u="1"/>
        <s v="University of Manitoba" u="1"/>
        <s v="Professional Universal Packaging" u="1"/>
        <s v="Fr8nex" u="1"/>
        <s v="Corey Myckan " u="1"/>
        <s v="Hope Haven" u="1"/>
        <s v="Barrie and Community Family Health Team (with UofT)" u="1"/>
        <s v="7523564 Canada Inc" u="1"/>
        <s v="CRS (Contractors Rental Supply) " u="1"/>
        <s v="Stratagem (2)" u="1"/>
        <s v="City of Barrie - Fire and Emergency Service" u="1"/>
        <s v="Stori" u="1"/>
        <s v="North Simcoe LHN" u="1"/>
        <s v="Innotech Safety Solutions Inc. " u="1"/>
        <s v="Kraive Nutrition" u="1"/>
        <s v="Sairyo Events – UX Predictive Analysis" u="1"/>
        <s v="IMTIF Inc." u="1"/>
        <s v="Trainer's Choice" u="1"/>
        <s v="Blaazin Software Consulting Inc." u="1"/>
        <s v="1580575 Ontario Ltd-Red Tulip" u="1"/>
        <s v="InnScience – Market Analysis" u="1"/>
        <s v="Atkinson International/EA Oxford" u="1"/>
        <s v="Nottawasaga Valley Conservation Authority – Flood Data (1)" u="1"/>
        <s v="Alectra" u="1"/>
        <s v="ECA Design Inc." u="1"/>
        <s v="Objection Co – Data Analysis and Visualization" u="1"/>
        <s v="Toronto Entertainment District Residents Association (TEDRA)" u="1"/>
        <s v="GTAA – Data project " u="1"/>
        <s v="Trout Unlimited - Stream Temperature Data" u="1"/>
        <s v="Evergreen Investigations" u="1"/>
        <s v="Citizen Information Group – Private Policing" u="1"/>
        <s v="Subit Sports" u="1"/>
        <s v="EF Educational tours" u="1"/>
        <s v="BroTech CNC" u="1"/>
        <s v="Toronto Hydro" u="1"/>
        <s v="The Granite Club" u="1"/>
        <s v="Sengi Corp" u="1"/>
        <s v="Georgian College - Enrolment " u="1"/>
        <s v="Krafteck Enterprises " u="1"/>
        <s v="Citizen Information Group " u="1"/>
        <s v="Rainorshine Save Energy" u="1"/>
        <s v="VIA Denmark" u="1"/>
        <s v="Vrism Innovations - Python Chatbot" u="1"/>
        <s v="Xclusense" u="1"/>
        <s v="Georgian College - RAP" u="1"/>
        <s v="Community Healthcare Consulting (a division of CarrMayers Inc.) " u="1"/>
        <s v="City of Barrie_x000a_Wastewater Department" u="1"/>
        <s v="Town of Bradford West Gwillimbury" u="1"/>
        <s v="Nottawasaga Valley Conservation Authority – Bioacoustics (6)" u="1"/>
        <s v="Barrie Ballroom Dance Club" u="1"/>
        <s v="MegaGlow LED Inc." u="1"/>
        <s v="Without Reservations" u="1"/>
        <s v="Blossomville" u="1"/>
        <s v="2620121 Ontario Ltd." u="1"/>
        <s v="Besify" u="1"/>
        <s v="Sterling Custom Kitchens" u="1"/>
        <s v="VALLEY AXE" u="1"/>
        <s v="TNR Doors" u="1"/>
        <s v="Amina Mohamed " u="1"/>
        <s v="Childrens' Treatment Network" u="1"/>
        <s v="Puressence Manufacturing Inc." u="1"/>
        <s v="Citizen Information Group – Bump Trax (5)" u="1"/>
        <s v="Career coach" u="1"/>
        <s v="Over the Bridge_x000a_" u="1"/>
        <s v="Pulsate Inc. " u="1"/>
        <s v="Beaver Rock Roastery Phase 2&amp;3" u="1"/>
        <s v="Severn Sound Environmental Association_x000a__x000a_" u="1"/>
        <s v="THS Industries" u="1"/>
        <s v="MetaVRse Virtual Reality_x000a_Productions Inc." u="1"/>
        <s v="Vulcan Heavy Industries" u="1"/>
        <s v="Atkinson International" u="1"/>
        <s v="Top Motion Mobility -  Kid Car" u="1"/>
        <s v="Township of Innisfil" u="1"/>
        <s v="Stratagem – Film, TV and Screen Resource Library (3)" u="1"/>
        <s v="Medistox" u="1"/>
        <s v="Avrocon" u="1"/>
        <s v="Paparartzy" u="1"/>
        <s v="Social Jibber Jabber " u="1"/>
        <s v="Matthew Heffer Woodworking and Furniture" u="1"/>
        <s v="Cofniciti" u="1"/>
        <s v="RV Toy Buddy" u="1"/>
        <s v="Apple Dental Ventures Inc" u="1"/>
        <s v="Local Leaf Inc.- Phase II" u="1"/>
        <s v="Mohammad Ayoub Mobile App" u="1"/>
        <s v="RM Products" u="1"/>
        <s v="Bruce County" u="1"/>
        <s v="Tembec" u="1"/>
        <s v="Übertüb Inc (Uber-tube) " u="1"/>
        <s v="Muniserv.ca" u="1"/>
        <s v="CMHA Simcoe – Automated Reporting" u="1"/>
        <s v="Pro-Craft" u="1"/>
        <s v="Citizen Information Group – Bump Trax" u="1"/>
        <s v="Fresh-A-Fare" u="1"/>
        <s v="Nottawasaga Valley Conservation Authority " u="1"/>
        <s v="EcoTech Automated Pricing CRM Web Application Improvements" u="1"/>
        <s v="INTERNAL - CICE" u="1"/>
        <s v="Not your Granny's Granola" u="1"/>
        <s v="Biminaawzogin Regional Aboriginal Women's Circle (BRAWC) " u="1"/>
        <s v="Avery Konda &amp; Kim Valiere" u="1"/>
        <s v="Canadian Evaluation Association" u="1"/>
        <s v="Global Botanical/Health4All Products LTD. Phase 2" u="1"/>
        <s v="Georgian RAP" u="1"/>
        <s v="Burl's Creek" u="1"/>
        <s v="Nottawasaga Valley Conservation Authority – Watershed Science Data (3)" u="1"/>
        <s v="Nottawasaga Bioacoustics (5) " u="1"/>
        <s v="Cyberworks - Project 3: Vehicle Safety Analysis" u="1"/>
        <s v="Pharmacy Technician Program Study- Health, Wellness and Sciences Centre" u="1"/>
        <s v="County of Simcoe - COVID-19 Survey" u="1"/>
        <s v="Beyond Covers" u="1"/>
        <s v="Georgian College Paramedic Program" u="1"/>
        <s v="Georgian College Oral Health Clinics " u="1"/>
        <s v="Camp Mini Yo We" u="1"/>
        <s v="Georgian College - Online Sales Analysis" u="1"/>
        <s v="Lexology-Gloom" u="1"/>
        <s v="Ignite Consulting Group" u="1"/>
        <s v="Steven Benoit" u="1"/>
        <s v="OPP" u="1"/>
        <s v="Murray Dale" u="1"/>
        <s v="AK Fitness" u="1"/>
        <s v="INTERNAL - CARI" u="1"/>
        <s v="Massage Rehab" u="1"/>
        <s v="VLDP Energy Sources " u="1"/>
        <s v="Andrew's Heating" u="1"/>
        <s v="The Faris Team" u="1"/>
        <s v="Lake Simcoe and Region Conservation Authority" u="1"/>
        <s v="Delia Automotive" u="1"/>
        <s v="Steamwhistle Brewery" u="1"/>
        <s v="3E Nano" u="1"/>
        <s v="Habitat for Humanity" u="1"/>
        <s v="Royal Canin" u="1"/>
        <s v="Avrocon+B58" u="1"/>
        <s v="WolfSteel/Napoleon" u="1"/>
        <s v="Southmedic" u="1"/>
        <s v="Town of Innisfil" u="1"/>
        <s v="Tollos Manufacturing" u="1"/>
        <s v="Champions of Butter" u="1"/>
        <s v="INTERNAL - MNRF" u="1"/>
        <s v="ei ei Eat" u="1"/>
        <s v="AgSeed Technology" u="1"/>
        <s v="Recover Water Tech Inc." u="1"/>
        <s v="PYROC (3) " u="1"/>
        <s v="Crooked Tree Fine Food Inc. " u="1"/>
        <s v="Township of Adjala-Tosorontio " u="1"/>
        <s v="Georgian College IT – Big Data Cluster and Data Analysis (5)" u="1"/>
        <s v="Edgar Casey" u="1"/>
        <s v="Bodi-Paddle" u="1"/>
        <s v="National Marketplace (2) - Web site build" u="1"/>
        <s v="Georgian Bay Biomedical" u="1"/>
        <s v="Wamoozle Inc. (Luuma)" u="1"/>
        <s v="Oro Medonte" u="1"/>
        <s v="SSHRC Insight Development Grant" u="1"/>
        <s v="Lake Simcoe Conservation Authority" u="1"/>
        <s v="BandFan Universe " u="1"/>
        <s v="TBD" u="1"/>
        <s v="Jebco" u="1"/>
        <s v="1580575 Ontario Ltd" u="1"/>
        <s v="MedTech" u="1"/>
        <s v="Cyberworks - Project 4: Anti-Hacking Countermeasures" u="1"/>
        <s v="Larway – Predictive Pricing Automation (2)" u="1"/>
        <s v="Lexology" u="1"/>
        <s v="Mobismart" u="1"/>
        <s v="High Eye Aerial Imaging" u="1"/>
        <s v="Abraham Olari" u="1"/>
        <s v="Antsey Inc. " u="1"/>
        <s v="Baycrest Health Sciences" u="1"/>
        <s v="FRE FRE First Responder Ekoskeleton" u="1"/>
        <s v="Sairyo Events – Live Streaming Geo-locating" u="1"/>
        <s v="Environics Research" u="1"/>
        <s v="Orillia Community Action Network (O-CAN)" u="1"/>
        <s v="Citizen Information Group – Transportation Service Improvement" u="1"/>
        <s v="GymNext" u="1"/>
        <s v="Toromont CAT" u="1"/>
        <s v="Georgian Weather Station (4) " u="1"/>
        <s v="Third Sector Publishing" u="1"/>
      </sharedItems>
    </cacheField>
    <cacheField name="Project Name" numFmtId="0">
      <sharedItems containsBlank="1" longText="1"/>
    </cacheField>
    <cacheField name="Summary of project" numFmtId="0">
      <sharedItems containsBlank="1" longText="1"/>
    </cacheField>
    <cacheField name="Project Category" numFmtId="0">
      <sharedItems containsBlank="1"/>
    </cacheField>
    <cacheField name="Link to Other Projects" numFmtId="0">
      <sharedItems containsBlank="1" containsMixedTypes="1" containsNumber="1" containsInteger="1" minValue="655" maxValue="1376"/>
    </cacheField>
    <cacheField name="Contact Name" numFmtId="0">
      <sharedItems containsBlank="1"/>
    </cacheField>
    <cacheField name="Contact Info" numFmtId="0">
      <sharedItems containsBlank="1"/>
    </cacheField>
    <cacheField name="Company Type" numFmtId="0">
      <sharedItems containsBlank="1"/>
    </cacheField>
    <cacheField name="Sector" numFmtId="0">
      <sharedItems containsBlank="1"/>
    </cacheField>
    <cacheField name="Sub sector" numFmtId="0">
      <sharedItems containsBlank="1"/>
    </cacheField>
    <cacheField name="Size" numFmtId="0">
      <sharedItems containsBlank="1"/>
    </cacheField>
    <cacheField name="HBEC Mentor" numFmtId="0">
      <sharedItems containsBlank="1"/>
    </cacheField>
    <cacheField name="Cohort" numFmtId="0">
      <sharedItems containsBlank="1" containsMixedTypes="1" containsNumber="1" containsInteger="1" minValue="0" maxValue="0"/>
    </cacheField>
    <cacheField name="Department List" numFmtId="1">
      <sharedItems containsBlank="1"/>
    </cacheField>
    <cacheField name="Dep #1" numFmtId="0">
      <sharedItems containsBlank="1"/>
    </cacheField>
    <cacheField name="Dep #2" numFmtId="0">
      <sharedItems containsBlank="1"/>
    </cacheField>
    <cacheField name="Program List" numFmtId="1">
      <sharedItems containsBlank="1"/>
    </cacheField>
    <cacheField name="Program #1" numFmtId="0">
      <sharedItems containsBlank="1" count="56">
        <s v="Big Data Analytics"/>
        <s v="Nursing"/>
        <s v="CCSI"/>
        <s v="RAPP"/>
        <s v="Electrical Engineering Technology"/>
        <s v="Mechanical Engineering Technology"/>
        <m/>
        <s v="Enviromental technologies"/>
        <s v="Computer programmer"/>
        <s v="Marine Technology"/>
        <s v="Environmental technology"/>
        <s v="Interactive Media - Web Design"/>
        <s v="Digital video"/>
        <s v="ENTY"/>
        <s v="Biotechnology"/>
        <s v="Social Service worker"/>
        <s v="Early Childhood Education"/>
        <s v="Community Integration Through Co-operative Education"/>
        <s v="EETY"/>
        <s v="Computer Programmer Analyst"/>
        <s v="Mobile app development"/>
        <s v="Libraries and Academic Success Centres"/>
        <s v="Liberal arts"/>
        <s v="Research and Innovation"/>
        <s v="Architectural Technology"/>
        <s v="health Sciences "/>
        <s v="CTL"/>
        <s v="Web Design"/>
        <s v="N/A"/>
        <s v="Child and Youthcare Worker"/>
        <s v="Artificial Intelligence"/>
        <s v="Business"/>
        <s v="Warren Tracz" u="1"/>
        <s v="CYCW" u="1"/>
        <s v="Indigenous Studies" u="1"/>
        <s v="Health Sciences - Pharm Tech" u="1"/>
        <s v="Mira Ray" u="1"/>
        <s v="Tim Krywulak" u="1"/>
        <s v="Jeff Jones" u="1"/>
        <s v="CARI" u="1"/>
        <s v="Police Studies" u="1"/>
        <s v="Howard Bloom" u="1"/>
        <s v="Multi-disciplinary" u="1"/>
        <s v="Business admin" u="1"/>
        <s v="Scott McCrindle" u="1"/>
        <s v="Market Study" u="1"/>
        <s v="HTR" u="1"/>
        <s v="Child and Youth Care " u="1"/>
        <s v="Dan Brooks" u="1"/>
        <s v="Eleanor Gittens" u="1"/>
        <s v="Wyeth" u="1"/>
        <s v="RAP" u="1"/>
        <s v="TBD" u="1"/>
        <s v="BDAT" u="1"/>
        <s v="Business - HRM" u="1"/>
        <s v="Health, Wellness and Sciences" u="1"/>
      </sharedItems>
    </cacheField>
    <cacheField name="Program #2" numFmtId="0">
      <sharedItems containsBlank="1"/>
    </cacheField>
    <cacheField name="Program #3" numFmtId="0">
      <sharedItems containsBlank="1"/>
    </cacheField>
    <cacheField name="Faculty List" numFmtId="0">
      <sharedItems containsBlank="1"/>
    </cacheField>
    <cacheField name="Faculty #1" numFmtId="0">
      <sharedItems containsBlank="1" count="69">
        <s v="Chris Dyck"/>
        <s v="Ian Drennan"/>
        <s v="Nicole Norris"/>
        <s v="Richard Rinaldo"/>
        <s v="Amir Baghaki"/>
        <s v="Jurgen Hierholzer"/>
        <m/>
        <s v="Murry MacDonald"/>
        <s v="Wayne Brown"/>
        <s v="Michael James"/>
        <s v="Nicole Barbato"/>
        <s v="Yvonne Chow"/>
        <s v="Metthew Heffer"/>
        <s v="Rich Freeman"/>
        <s v="N/A"/>
        <s v="Rhonda Bell-Allen"/>
        <s v="Brad Moore"/>
        <s v="Jaret Wright"/>
        <s v="Markus Wolski"/>
        <s v="Phillip Daniels"/>
        <s v="Gordon Dyck"/>
        <s v="Robert Skinner"/>
        <s v="Mike Zacharko"/>
        <s v="Eli Kane"/>
        <s v="Jonathan Gladstone "/>
        <s v="Saber Amini"/>
        <s v="Peter Brown"/>
        <s v="Sean Medorin"/>
        <s v="Hamid Dehkordi"/>
        <s v="Jacqueline Limoges"/>
        <s v="Stephanie Atthil"/>
        <s v="Adam Stibbards"/>
        <s v="Isabelle Deschamps"/>
        <s v="Megan Jordan"/>
        <s v="Tom Marazzo"/>
        <s v="Mark Rabey"/>
        <s v="Mohammad Reza Balouchstani"/>
        <s v="Hadi Hosseini"/>
        <s v="Sarah Hunter"/>
        <s v="Renée Ferguson"/>
        <s v="Leslie Nicholes"/>
        <s v="Scott McCrindle"/>
        <s v="Costan Boiangiu "/>
        <s v="No Faculty"/>
        <s v="Ross Bigelow"/>
        <s v="Jim Karagatzides"/>
        <s v="Mohammadreza BalouchestaniAsli"/>
        <s v="Alissa Bigelow"/>
        <s v="TBD"/>
        <s v="Danial Anzola"/>
        <s v="Ron Sky"/>
        <s v="Adam Bowman"/>
        <s v="Caio Gasparine "/>
        <s v="Thecla Oreme"/>
        <s v="Howard Bloom"/>
        <s v="Hemant Sangwan"/>
        <s v="Chrissy Deckers"/>
        <s v="Derek Roeleveld"/>
        <s v="Jaret write"/>
        <s v="Sanjeev Kumar"/>
        <s v="Amanda Clare"/>
        <s v="Tamara Hammond"/>
        <s v="Sara Hunter"/>
        <s v="Ron Skye, Tamara Hammond"/>
        <s v="Diego Carbajal"/>
        <s v="Richard Lambroff"/>
        <s v="Brunilda Xhaferllari"/>
        <s v="Magda Montagnese"/>
        <s v="Christine Thompson"/>
      </sharedItems>
    </cacheField>
    <cacheField name="Faculty #2" numFmtId="0">
      <sharedItems containsBlank="1" count="29">
        <s v="Gordon Dyck"/>
        <s v="Richard Lambroff"/>
        <m/>
        <s v="Kim Jagos"/>
        <s v="John Mcgrath"/>
        <s v="Ross Bigelow"/>
        <s v="Anara Ferguson"/>
        <s v="Yvonne Chow"/>
        <s v="Aakash Verma"/>
        <s v="Chris Dyck"/>
        <s v="Amanda Clare"/>
        <s v="Sara Lankshear"/>
        <s v="Deb Witmer"/>
        <s v="Molly Zariwny"/>
        <s v="Tom Marazzo"/>
        <s v="Michael Payne "/>
        <s v="Mary Spencer"/>
        <s v="Peter Brown"/>
        <s v="Tracy Mitchell-Ashley"/>
        <s v="Thecla Oreme"/>
        <s v="Brent Cotton"/>
        <s v="Diego Carbajal"/>
        <s v="Adam Stibbards"/>
        <s v="Mike Zacharko"/>
        <s v="Caio Gasparine "/>
        <s v="Tareq Salim"/>
        <s v="Brunilda Xhaferllari"/>
        <s v="Richard Rinaldo"/>
        <s v="Sanjeev Kumar"/>
      </sharedItems>
    </cacheField>
    <cacheField name="Faculty #3" numFmtId="0">
      <sharedItems containsBlank="1" count="7">
        <m/>
        <s v="Jacqueline Limoges"/>
        <s v="Ross Bigelow"/>
        <s v="Eli Kane"/>
        <s v="Michael Payne "/>
        <s v="Erin Gilchrist"/>
        <s v="Isabelle Deschamps"/>
      </sharedItems>
    </cacheField>
    <cacheField name="Faculty #4" numFmtId="0">
      <sharedItems containsNonDate="0" containsString="0" containsBlank="1" count="1">
        <m/>
      </sharedItems>
    </cacheField>
    <cacheField name="Faculty #5" numFmtId="0">
      <sharedItems containsNonDate="0" containsString="0" containsBlank="1" count="1">
        <m/>
      </sharedItems>
    </cacheField>
    <cacheField name="Total Students" numFmtId="0">
      <sharedItems containsNonDate="0" containsString="0" containsBlank="1"/>
    </cacheField>
    <cacheField name="Student List" numFmtId="1">
      <sharedItems/>
    </cacheField>
    <cacheField name="Student #1" numFmtId="0">
      <sharedItems containsBlank="1" count="460">
        <s v="Andrew Chen"/>
        <s v="Samyog Subedi"/>
        <s v="Mayank Singh Bisht"/>
        <m/>
        <s v="Ankita Bhagat"/>
        <s v="Jaskaran Singh"/>
        <s v="Rohit Krishnan Manoharan"/>
        <s v="Mohammad Marufur"/>
        <s v="Moinuddin Syed"/>
        <s v="Sonja Schweter"/>
        <s v="Manish Yadav"/>
        <s v="Kavya Methill"/>
        <s v="Hemani Dave"/>
        <s v="Kyle O'Keeffe"/>
        <s v="Heyaben Jagdishkumar Patel"/>
        <s v="Ann Maria Johnson"/>
        <s v="Dawn Sebastian"/>
        <s v="Teresa Pigott-Upshall"/>
        <s v="Steven Aeng"/>
        <s v="Anjali Anilkumar "/>
        <s v="Aparna Rajan Ekkattil"/>
        <s v="Nikita Patel"/>
        <s v="Brad Delong"/>
        <s v="Erin Youjin Lee"/>
        <s v="Umoboho Oboho "/>
        <s v="Nick Noseworthy"/>
        <s v="jared Bergsma"/>
        <s v="Patrick Whissel"/>
        <s v="Keerthi Muppala"/>
        <s v="Zuhaib Siddi"/>
        <s v="Steven Mcleod"/>
        <s v="Megan Monahan"/>
        <s v="Cole Churchward"/>
        <s v="Andre Barker"/>
        <s v="David Taylor"/>
        <s v="Sachin Mcwan"/>
        <s v="Emma Thomson"/>
        <s v="Zach Earle "/>
        <s v="Alyssa Brown"/>
        <s v="Steven Holden"/>
        <s v="Matthew Shannon"/>
        <s v="Christian Van Beek"/>
        <s v="Matthew Wootten"/>
        <s v="Natisha D'Amato"/>
        <s v="Dhruv Patel"/>
        <s v="Ravikumar Asodariya"/>
        <s v="Brad McKinnon"/>
        <s v="Justin Mills"/>
        <s v="Adam Kucukcapraz"/>
        <s v="Chaithan Reddy"/>
        <s v="Tien Dinh"/>
        <s v="Jainish Patel"/>
        <s v="Abhilash Koneru"/>
        <s v="Manpreet Kaur"/>
        <s v="Emil Eldhose"/>
        <s v="Amandeep "/>
        <s v="Diya Shrestha"/>
        <s v="Shivam Masaon"/>
        <s v="Camilo Acosta"/>
        <s v="Pedro Batista"/>
        <s v="Rajan Tyagi"/>
        <s v="Mayank Sharma"/>
        <s v="Erica Borges Teixeira"/>
        <s v="Animesh Joshi"/>
        <s v="Simran Dhingra"/>
        <s v="Hadi Servat"/>
        <s v="Darshita Patel"/>
        <s v="Evan Hample"/>
        <s v="Nazimul Islam Syed"/>
        <s v="Alvira Narshidani"/>
        <s v="Bhavna Panwar"/>
        <s v="Sagar Thapa"/>
        <s v="Anastasiia Nesterenko"/>
        <s v="Jonathan Letwin"/>
        <s v="Branden Shirriff"/>
        <s v="Abin Joy"/>
        <s v="Chu-Ting Chang"/>
        <s v="Caio Gasparine"/>
        <s v="Aashi Ramani"/>
        <s v="Anish Arora"/>
        <s v="Abdul Rahman Mohammed"/>
        <s v="Mehul Mukesh Shah"/>
        <s v="Arca Bozdag"/>
        <s v="Oghenekome Akpogume"/>
        <s v="Parth Singh"/>
        <s v="Darp Barot"/>
        <s v="Renu Bhandari "/>
        <s v="Jungeun Lim"/>
        <s v="Lihe Zhou"/>
        <s v="Isai Cabral Violante"/>
        <s v="Prashant Adhikari"/>
        <s v="Divyaa Shanmugam"/>
        <s v="TBD"/>
        <s v="Katie Lloyd"/>
        <s v="Jacob Muzzin"/>
        <s v="Jonathan Wilson"/>
        <s v="Monika Mione"/>
        <s v="Nicole McArthur"/>
        <s v="Alexandra Vergados"/>
        <s v="Alyssa McPherson"/>
        <s v="Amelia Dolsen"/>
        <s v="Amanda Miller"/>
        <s v="Isabelle Parker"/>
        <s v="Bala Prathima Gade"/>
        <s v="Gurminder Singh"/>
        <s v="Kalyan Lakshman Samavedam"/>
        <s v="Harmanjot Kaur"/>
        <s v="Akhil Das Pradeep Kumar"/>
        <s v="Shaik Meeran Semiyan Farook Ali"/>
        <s v="Aditi Sharma "/>
        <s v="Aditya Pidikiti"/>
        <s v="Rodrigo Navarro Argentin"/>
        <s v="Madison Charman"/>
        <s v="Chin Tsun Chou"/>
        <s v="Graeme Cannon"/>
        <s v="Justin Doran"/>
        <s v="Michael Monopoli"/>
        <s v="Aishwarya Parmar"/>
        <s v="Arun Praseetha Vijay"/>
        <s v="Apurva Abhang"/>
        <s v="Amisha Kazani"/>
        <s v="Rajat Arora"/>
        <s v="Jodi Richards "/>
        <s v="Shivawn Moorman "/>
        <s v="Deena Jose"/>
        <s v="Robert Routledge"/>
        <s v="Harshitha Reddy Dunthula"/>
        <s v="Aadya Agrawal"/>
        <s v="Bruno Andrade Pinto Simões"/>
        <s v="Althaf Muhammed Edathara"/>
        <s v="Chanchal Pareek"/>
        <s v="Ashish Sehgal"/>
        <s v="Nannu Elizabeth Joseph"/>
        <s v="Kashish Jhaveri"/>
        <s v="Ben Green"/>
        <s v="Nithin Venu"/>
        <s v="Dante Carlos"/>
        <s v="Adam Smith"/>
        <s v="Kritika Sharma"/>
        <s v="Aditya Tikendrabhai Patel"/>
        <s v="Nipin Dasani"/>
        <s v="Abhinandu"/>
        <s v="Sahiba Sachdeva"/>
        <s v="Abdul Mohammed"/>
        <s v="Arun Rithwin George"/>
        <s v="Divya Arora"/>
        <s v="Nethmi Ekneligoda"/>
        <s v="Ananth Goundar"/>
        <s v="Sarat Narendran"/>
        <s v="Rupinder Jeeet Singh"/>
        <s v="Lani Low"/>
        <s v="Yachao Xiong"/>
        <s v="Shaurukh Sayed"/>
        <s v="Aabhishek Kumar"/>
        <s v="Mehul Gshah"/>
        <s v="Gregory GavilanesHeredia"/>
        <s v="Akhilesh Paulraj"/>
        <s v="Sumitkumar Patel"/>
        <s v="Hiyori Todoroki "/>
        <s v="Gavin Bergsma"/>
        <s v="Jonathan Begg"/>
        <s v="Gladis Yareny Perez Lopez"/>
        <s v="Katherine Ash"/>
        <s v="Annath Madambillath Kadappuram"/>
        <s v="Alita Puthenpurakal Thomas"/>
        <s v="Himanshu Singh"/>
        <s v="Bawandeep &quot;Bawan&quot; Singh Saini"/>
        <s v="Nitish Jagirdar"/>
        <s v="Ali Langdon"/>
        <s v="Naveen Sellappan Selvaraju"/>
        <s v="Prajwal Katuwal &lt;Prajwal.Katuwal@MyGeorgian.ca&gt;"/>
        <s v="Mohammad &quot;Moe&quot; Ayoub"/>
        <s v="Ashish Shankar Pandey"/>
        <s v="Love Kumar"/>
        <s v="Jagjyot Singh Sandhu"/>
        <s v="TBC"/>
        <s v="Matthew Playne"/>
        <s v="Lilas Al Syoufi"/>
        <s v="Dayal Vijayan &lt;Dayal.Vijayan@MyGeorgian.ca&gt;"/>
        <s v="Jasleen "/>
        <s v="Jenisha Dineshbhai Thummar"/>
        <s v="Thamali Indika Srimali Fransis Hettige"/>
        <s v="Falak Ghoda"/>
        <s v="Binaya Gurung "/>
        <s v="Ambika Kashyap"/>
        <s v="Dixit Ohri"/>
        <s v="Jiyoung Sohn"/>
        <s v="Shivansh Desai"/>
        <s v="Adil Feroz"/>
        <s v="Karishma Sanam Shah"/>
        <s v="Favour Eforuoku"/>
        <s v="Ankur Singh"/>
        <s v="Abdullah Elhameen Elhaj Mohammad: Data Analyst_x000a__x000a_"/>
        <s v="Erik Steiner"/>
        <s v="Abiodun Awokunle"/>
        <s v="Abhishek Joshi"/>
        <s v="Dixit Ohri "/>
        <s v="Dylan Brandt "/>
        <s v="Gregory Gavilanes Heredia"/>
        <s v="Nicolas Gonzalez"/>
        <s v="Mckenzie Thayer"/>
        <s v="Emeka Thompson"/>
        <s v="Shashank Utpalkumar"/>
        <s v="Austin Provencal"/>
        <s v="Money Money"/>
        <s v="Abhishek Abhishek"/>
        <s v="MahelaLashane Abeysekera"/>
        <s v="Balarama Vasista Vythavya Dhavala"/>
        <s v="Rohan Sharma"/>
        <s v="Bibek Shrees"/>
        <s v="Aryaman Chaudhary"/>
        <s v="Idris Akinyemi"/>
        <s v="Neelanjna Chhabra"/>
        <s v="Ali Hemmati"/>
        <s v="Nikita Grebnev"/>
        <s v="Harpreet Kaur "/>
        <s v="Ankit Beniwal"/>
        <s v="Prabhjot Singh"/>
        <s v="Abiola Adeyemi"/>
        <s v="Brunilda Xhaferllari"/>
        <s v="Harsh Patel"/>
        <s v="Mit Chauhan"/>
        <s v="Aanchal Sharma"/>
        <s v="Hesham Muslih"/>
        <s v="Nurcin Eroglu"/>
        <s v="Nithaparan Francis"/>
        <s v="Atilla Acar"/>
        <s v="Mohanapriya JegatheeswaranElango"/>
        <s v="Rupesh Siva Teja Konakalla"/>
        <s v="Vijay Malhotra"/>
        <s v="Sylvia Karanja "/>
        <s v="Jayesh More "/>
        <s v="Choudhary, Manan"/>
        <s v="Abdelhakim Mohamed Ismael, Aya M."/>
        <s v="Naufer, Fathimi Ferihal"/>
        <s v="Amogh Ranade "/>
        <s v="Rutvij Sathe "/>
        <s v="Riya Kashyap "/>
        <s v="Eric Ewert"/>
        <s v="Cailin Kelly"/>
        <s v="Rob Kerr"/>
        <s v="Amanda Lacasse"/>
        <s v="Brayden Lloyd"/>
        <s v="Rebecca Lynn"/>
        <s v="Stephanie Sabean"/>
        <s v="Nick VanDalen"/>
        <s v="Tam Vo"/>
        <s v="Mallory Kropf"/>
        <s v="Venkata Phanindra Bojedla"/>
        <s v="Johnson Le"/>
        <s v="Manvir Singh Bathh"/>
        <s v="Jerri-Lynne Smith"/>
        <s v="Adam Shafeek"/>
        <s v="Denise Boyd"/>
        <s v="N/A"/>
        <s v="Sukhpreet Singh"/>
        <s v="Dave, Meghaben Rohit"/>
        <s v="Chauhan, Shruti"/>
        <s v="Dale Boyle"/>
        <s v="Sidharth Sharma"/>
        <s v="Ryan Wardle"/>
        <s v="Connor MacInnis"/>
        <s v="Shejin Kurian "/>
        <s v="Simranjeet Kaur"/>
        <s v="Samrat Thapa "/>
        <s v="Muzammilabbas Anajwala "/>
        <s v="Shreya Sadanandan "/>
        <s v="Carolyn Knight"/>
        <s v="Emma Guo"/>
        <s v="Trisha Sharma "/>
        <s v="Esan, Seun"/>
        <s v="Swapnil Shah "/>
        <s v="Sarbjeetsingh Singh "/>
        <s v="Jay Gajjar "/>
        <s v="Dhruv Upadhyaya "/>
        <s v="Fatih Sagiroglu "/>
        <s v="Zainab Shabbir Goawala "/>
        <s v="Abhishek Mehta "/>
        <s v="Moghanasundaram Suriyababu  "/>
        <s v="Rutu Patel "/>
        <s v="Dayal, Gagandeep Singh"/>
        <s v="Bhardwaj, Mrinal"/>
        <s v="Ankur Sharma "/>
        <s v="Aastha Chadha "/>
        <s v="Kenney Samuel Thomas "/>
        <s v="Baby, Arun"/>
        <s v="Murari Madivada "/>
        <s v="Ani Thomas "/>
        <s v="Tricia Mcintosh "/>
        <s v="Palak Mrig"/>
        <s v="Deepika Goyal"/>
        <s v="Rajat Rathi"/>
        <s v="Sangeetha Muniraju Mugaluru"/>
        <s v="Dedeepya Buragayala"/>
        <s v="Babitha Soniya Lewis"/>
        <s v="Irfan Abdulrahman"/>
        <s v="Andrew Arpin"/>
        <s v="Muskaan Karwal"/>
        <s v="Amrit Kaur Randhawa"/>
        <s v="Melissa Avila"/>
        <s v="Ashlesh Prashant Sheth"/>
        <s v="Mihir Indravadan Patel"/>
        <s v="Devika Rajan Nair"/>
        <s v="Scaria Ouseph Kurian"/>
        <s v="Ahmed Selim"/>
        <s v="Kshitij Basangar"/>
        <s v="Lakshmi Sasikumar"/>
        <s v="Simon Kennedy"/>
        <s v="Vatsal Prajapati"/>
        <s v="Faruk Furkan Koc"/>
        <s v="Akshara Ashok"/>
        <s v="Jayarani Rajesh"/>
        <s v="Ayushman Singh"/>
        <s v="Deepika Thakur"/>
        <s v="Vishal Kaatal "/>
        <s v="Nandu Rajan Rajalekshmi"/>
        <s v="Savan Kotadiya"/>
        <s v="Yogendra Kumar Suman Suman_x000a_"/>
        <s v="Juan Mafla Cetares"/>
        <s v="Ann Maria Stanley"/>
        <s v="Vivian Wang"/>
        <s v="Cathie Lisa Nelson Dias"/>
        <s v="Mustafa Gorkem Guzeloglu"/>
        <s v="Christopher Ewoh"/>
        <s v="harsh shah"/>
        <s v="Christopher.Ewoh@MyGeorgian.ca"/>
        <s v="Harsh Manni Harsh Manni"/>
        <s v="Libina Puthenpurayil Joseph"/>
        <s v="Kazuhiro Onishi"/>
        <s v="Yugal Desai"/>
        <s v="Srilekha Sampath Kumar"/>
        <s v="Rahin Patel"/>
        <s v="christopher Michael"/>
        <s v="Daryoush Shabahang"/>
        <s v="Leah Chiddenton"/>
        <s v="Sterling Graham"/>
        <s v="Brodie Ranger"/>
        <s v="Brandon Revelle"/>
        <s v="Nicole Romer"/>
        <s v="Peter Tiller"/>
        <s v="Kayla Vandenburg"/>
        <s v="Katelyn Wardlaw"/>
        <s v="Arshveer Uppal"/>
        <s v="Shubham Chawla"/>
        <s v="Nihitha Patcha"/>
        <s v="Bishal Bhatta"/>
        <s v="Bayode Owoseni"/>
        <s v="Isha Gupta"/>
        <s v="Deepa Gali"/>
        <s v="DevikaJitesh Patel"/>
        <s v="Obiora Okonkwo"/>
        <s v="Jaykumar Patel"/>
        <s v="Harshita Goyal"/>
        <s v="Andrew Huynh"/>
        <s v="Harsh Bharatkumar Thesia"/>
        <s v="Harshdeep Singh Maggo"/>
        <s v="Aniket Balasaheb Walse"/>
        <s v="Himanshu Kumar"/>
        <s v="Denis Henrique de Souza Nunes"/>
        <s v="Sukhwinder Singh "/>
        <s v="Dhruv Arora"/>
        <s v="Tanisha Patel"/>
        <s v="Daryl Shaun Aranha"/>
        <s v="Olaoluwa Ogunse"/>
        <s v="Jasmeet Singh Sikand"/>
        <s v="Anjana Saljan"/>
        <s v="Anna Mariya Vilson"/>
        <s v="Arti Jolly"/>
        <s v="Laine Sills"/>
        <s v="Robert Michael Christopher"/>
        <s v="Brianna_x0009_ Dos Santos"/>
        <s v="Alissa Bennett "/>
        <s v="Saurabh Saurabh"/>
        <s v="Gowripriya Ginnam"/>
        <s v="Binuja  Kodithuwakku"/>
        <s v="Raj Patel"/>
        <s v="Xuejie Jiang"/>
        <s v="Pooja  Lalchandani"/>
        <s v="Mahmoud Mraisi"/>
        <s v="Yash Rathod"/>
        <s v="Rohith Anil"/>
        <s v="Shivani Deshpande"/>
        <s v="Shivansh Setia"/>
        <s v="Murtaza Haider Naqvi"/>
        <s v="Ashuthosh Dasari"/>
        <s v="Manasvi Dedania "/>
        <s v="Tin Srimake"/>
        <s v="Harpreet Kaur"/>
        <s v="Ajay Dangi"/>
        <s v="Gowripriya Ginnam "/>
        <s v="Khushboo Jaikishan Kodwani"/>
        <s v="Bhavya Rastogi"/>
        <s v="Akash Kumar"/>
        <s v="Mansi Patel"/>
        <s v="Bhavya Pichipati"/>
        <s v="Dhanush Sriram"/>
        <s v="Jasleen Kaur"/>
        <s v="Akshay Jyoti"/>
        <s v="Eshita Gupta"/>
        <s v="Akash Kapoor"/>
        <s v="Pritpal Singh"/>
        <s v="Amjad Elbaba"/>
        <s v="Isil Sivrikaya Aykurt"/>
        <s v="Revathi Mahadevan"/>
        <s v="Pranav Arora"/>
        <s v="Mini Krishnankutty "/>
        <s v="Jiawei Pan"/>
        <s v="Babin Shrestha"/>
        <s v="Michelle Omar Caluag"/>
        <s v="Prarthana Puranik"/>
        <s v="Priyanshu Singla"/>
        <s v="Yuvraj Singh Harsh"/>
        <s v="Yadhu Krishna Madhu"/>
        <s v="Nissy Moncey"/>
        <s v="Mary Lijo Cletus"/>
        <s v="Anantha Karthik Tirunagari"/>
        <s v="Mestiyage Don Harin Ramitha Goonathilake"/>
        <s v="Samrat Rana"/>
        <s v="Nikhilesh Ramabhadraiah Vashisht"/>
        <s v="Ashish Abooth"/>
        <s v="Kuldeep Singh Kuldeep Singh"/>
        <s v="Ahmed Shahnewaz"/>
        <s v="Nitya Shukla"/>
        <s v="Jaskiran Kaur Saini"/>
        <s v="Bhavesh Punjabi"/>
        <s v="HARSIMRANPREET KAUR HARSIMRANPREET KAUR"/>
        <s v="Hunny Kikaganesh"/>
        <s v="Pinkeshkumar Patel"/>
        <s v="Shalini Shekhar"/>
        <s v="Anirudha Chowdhury"/>
        <s v="Ishpreet Kaur Ishpreet Kaur"/>
        <s v="Dona Benny"/>
        <s v="Nikita Dattatray Kotwal"/>
        <s v="Hitarth Aashikbhai Vagadiya"/>
        <s v="Rahul Anand Sharada"/>
        <s v="Akhil Garine"/>
        <s v="Akshat Patel"/>
        <s v="Hemanth Kumar Varagani"/>
        <s v="Akshay Akshay"/>
        <s v="OmPrakash Reddy Vangolu"/>
        <s v="MIDUN SIVA"/>
        <s v="Prachiben Bhaveshkumar Patel"/>
        <s v="Muhammad Maaz"/>
        <s v="AmalJacob Mathew"/>
        <s v="Stanlin Salu"/>
        <s v="Nishit Mody"/>
        <s v="Khawaja Talha Haseeb"/>
        <s v="Mihir Rajesh Patil"/>
        <s v="Hirvita Sureshbhai Savaliya"/>
        <s v="Rinkesh Narendrabhai Patel"/>
        <s v="Rose Mariya Santhosh"/>
        <s v="Chintan Vaghasiya "/>
        <s v="Samrat Thapa"/>
        <s v="Harsh Jajal"/>
        <s v="Aditya Anantharaman"/>
        <s v="Benjamin Stuart"/>
        <s v="Ann-Mary Bouchard"/>
        <s v="Deeksha Khanna"/>
        <s v="Shabista Patne"/>
        <s v="Smit Parikh"/>
      </sharedItems>
    </cacheField>
    <cacheField name="Student #2" numFmtId="0">
      <sharedItems containsBlank="1" count="402">
        <s v="Hiroki Iizuka"/>
        <s v="Caroline Oliveira Gomes"/>
        <s v="Yuliia Barvinko"/>
        <m/>
        <s v="Sameeksha Arora"/>
        <s v="Reginald Lewis"/>
        <s v="Eldho Kurian"/>
        <s v="MD Omar Faruk"/>
        <s v="Vijay Madadi"/>
        <s v="Pragya Gurung"/>
        <s v="Angel Kurien"/>
        <s v="Komal Dahlya"/>
        <s v="Soumya Goel"/>
        <s v="Inyang Ekanem"/>
        <s v="Akhil Mohan Mohan"/>
        <s v="Sharon Maria Jacob"/>
        <s v="Sharon Kadalickal Shaji"/>
        <s v="Daniel Anzola Marin"/>
        <s v="Nicole Lacher"/>
        <s v="Sarah McKeown"/>
        <s v="Dhanya Girija Sarma"/>
        <s v="Rajnikant Patel"/>
        <s v="Shannon Forward"/>
        <s v="Deljo Dominic Madathikandam"/>
        <s v="Connor Macinnis"/>
        <s v="Hyoryung Lee"/>
        <s v="Aphia Ann Mathew"/>
        <s v="Ujjwala Lahoti"/>
        <s v="Sachin Mcwan"/>
        <s v="Bryan Bracken"/>
        <s v="Yachao (Eric) Xiong"/>
        <s v="Nick Noseworthy"/>
        <s v="Robert Kerr"/>
        <s v="Kevin Speare"/>
        <s v="Tyler McRae"/>
        <s v="Schevene Singh"/>
        <s v="Marcus Remonde"/>
        <s v="Drake Esdon_x000a_"/>
        <s v="Anara Ferguson "/>
        <s v="AbdulKadir Zakin"/>
        <s v="Sai Bhargavi Kurra"/>
        <s v="Sakesh Yarra"/>
        <s v="Param Jarlwala"/>
        <s v="Amit Rao Dusi"/>
        <s v="Akshay Zacharia"/>
        <s v="Emmanuel Cyriac"/>
        <s v="Arvind Jayachandran"/>
        <s v="Olaitan Fagbuyi"/>
        <s v="Diksha Diksha"/>
        <s v="Tarulatha Venkatesh"/>
        <s v="Eduardo Aramizu"/>
        <s v="Chitresh Sharma"/>
        <s v="Ibrahim Lanre Akinsanya"/>
        <s v="Dorukhan Çolak"/>
        <s v="Tim Zeng"/>
        <s v="Meltem Ficici"/>
        <s v="Dipal Babubhai Prajapati"/>
        <s v="Pratik Patel"/>
        <s v="Vikram Chander Gorrepati"/>
        <s v="Austin Provencal"/>
        <s v="Alvira Narshidani"/>
        <s v="Kaveesha.Jayawardena Pathiranage"/>
        <s v="reva konstantyn"/>
        <s v="Noah Wilson"/>
        <s v="Yachao Xiong"/>
        <s v="Karthik Suresh"/>
        <s v="Lori Pham"/>
        <s v="Prathit Desai"/>
        <s v="Manan Ajitbhai Bhavsar"/>
        <s v="Harnishaben Lad"/>
        <s v="Kostandinos Mehilli"/>
        <s v="Sahil Kumar Grover"/>
        <s v="Aykut Yucegun"/>
        <s v="Valentine Nimahire"/>
        <s v="Priyangka Ganesan"/>
        <s v="Jordan Carbone"/>
        <s v="Shiwani Rani"/>
        <s v="Sihui Tao"/>
        <s v="Lokesh Yadav"/>
        <s v="Sereena Kiddoe"/>
        <s v="Dang Khoa Nguyen"/>
        <s v="Priscilla Samson Joseph Dcrus"/>
        <s v="Manpreet Kaur"/>
        <s v="Kaviraj Singh Jon"/>
        <s v="Kanav Arora"/>
        <s v="Jagpreet Singh Alisese Arzoo Gurudatta_x000a_"/>
        <s v="Sargun Singh Walia"/>
        <s v="Sofiya Raju"/>
        <s v="Ankiti Sharma"/>
        <s v="Nilok Dhimal"/>
        <s v="Albin Baby"/>
        <s v="Kesha Doshi"/>
        <s v="Stephen Ly"/>
        <s v="Jacinta Francis Gonsalves_x000a_"/>
        <s v="Palak Pandya"/>
        <s v="Surabhi Rawat"/>
        <s v="Vineeth Potharaju"/>
        <s v="Saumya Paliwal"/>
        <s v="Venkat Mynepalli"/>
        <s v="Arya Babu"/>
        <s v="Mary Jaddu"/>
        <s v="Mostafizur Rahman"/>
        <s v="Ankita Singh"/>
        <s v="Nikhil Patel"/>
        <s v="Bisina Kalarikkal Varghese"/>
        <s v="Pedro Athayde Filho"/>
        <s v="Junseob Noh"/>
        <s v="Sony Varghese"/>
        <s v="Sreelakshmi Babulal"/>
        <s v="Hitanshu Puri"/>
        <s v="Ansu Augustine"/>
        <s v="Pavel Sazonov"/>
        <s v="Chakradhar Mettupalli"/>
        <s v="Shreeya Bindra"/>
        <s v="Lindsay Hunter "/>
        <s v="Nehal Singh Sawhney"/>
        <s v="Aditya Dave"/>
        <s v="Sandeep Kour"/>
        <s v="Ali Langdon"/>
        <s v="Ayushi Jain"/>
        <s v="Rahul Chittanoori"/>
        <s v="Mohit Mendi"/>
        <s v="Harika Reddy Baireddy"/>
        <s v="Elif Yilmaz"/>
        <s v="Thecla Oreme"/>
        <s v="Mubassara Nizamli Siddiquim"/>
        <s v="Surya Tammana"/>
        <s v="Harshkumar - harshpatel24895@gmail.com"/>
        <s v="Sukhpreet Singh"/>
        <s v="Andrea Franco"/>
        <s v="Steven Caird"/>
        <s v="Emilie Ah-fock"/>
        <s v="Mckenzie Thyre"/>
        <s v="Muskaan karwal"/>
        <s v="Christopher Michael"/>
        <s v="Saini Avi"/>
        <s v="Fenali Shah"/>
        <s v="Nirmalbhai Patel"/>
        <s v="Noah Pantuso "/>
        <s v="trevor Hood"/>
        <s v="Jestin Kaniyodickal Jacob"/>
        <s v="Manuel Rodriguez Pineros"/>
        <s v="Mohana Siddhartha Tripuraneni"/>
        <s v="Gurvinder Singh Singh"/>
        <s v="Priyansh Tiwari"/>
        <s v="James Murney"/>
        <s v="Hadi Servat"/>
        <s v="Ron Volis"/>
        <s v="Prakash Gurung "/>
        <s v="Deepali Sharma"/>
        <s v="Shivam Masaon"/>
        <s v="Prashanth Reddy Kolla"/>
        <s v="Coltan Aubrey"/>
        <s v="Magda Montagnese"/>
        <s v="Lekshmi Rajendran"/>
        <s v="Kelvin Jose Pinto"/>
        <s v="Xinglin Peng"/>
        <s v="Osahon Ighodaro"/>
        <s v="Karish Thangarajah"/>
        <s v="Dikshit Raj Devarajan"/>
        <s v="Meenu Rajan"/>
        <s v="Nnenna Grace G Alphonsus"/>
        <s v="Amrit Kaur"/>
        <s v="Komal Shah"/>
        <s v="Taiwo Obalola"/>
        <s v="Janina Cortez"/>
        <s v="Tomasz Szumski: Developer"/>
        <s v="Mehulkumar Bhatt"/>
        <s v="Bright Idemudia"/>
        <s v="Anika Rana"/>
        <s v="Jared bergsma"/>
        <s v="Mckenzie Thayer"/>
        <s v="Claudio RamaldesMendonca"/>
        <s v="Gregory Gavilanes Heredia"/>
        <s v="Thi Minh Ha Le"/>
        <s v="Umoboho Oboho "/>
        <s v="Arjan Singh Bajwa"/>
        <s v="Madhuri Sharma"/>
        <s v="Rajharini Krishnasamy"/>
        <s v="SankarRam Parthasarathy2"/>
        <s v="Priyanka Lakkireddy"/>
        <s v="BinodRaj Gaire"/>
        <s v="Francis Ikem"/>
        <s v="Harmilap Singh Dhaliwal"/>
        <s v="Ravi Gandhi Arul"/>
        <s v="Yijun Jiang"/>
        <s v="Monika Alapati"/>
        <s v="ArmaanMoyez Kerosenewala"/>
        <s v="Shaochen Du"/>
        <s v="Vahit E. Dinc"/>
        <s v="Ayush Sharma"/>
        <s v="Mehmet Genc"/>
        <s v="Himanshu Limbasiya"/>
        <s v="BrijeshHitendrakumar Gadhavi"/>
        <s v="Qays Al-HajMohammad"/>
        <s v="Harpreet Harpreet"/>
        <s v="Sarthak Acharya"/>
        <s v="Belphy Baby"/>
        <s v="Angeliki King"/>
        <s v="Venkata Lakshmi Lokesh Grandhe"/>
        <s v="Dinesh Panjeta"/>
        <s v="Nicholas Whiffen"/>
        <s v="Espino Plata, Moises"/>
        <s v="Anasori, Rosie"/>
        <s v="Shanmugarajah, Sujeevan"/>
        <s v="Rutvij Sathe "/>
        <s v="Riya Kashyap "/>
        <s v="Sarah Long"/>
        <s v="Cara Swalwell"/>
        <s v="Almedana Serodio"/>
        <s v="Habtamu Sanbata Nagawo"/>
        <s v="Omar Al-Ziri"/>
        <s v="Manas Kale"/>
        <s v="Jeffer Tian"/>
        <s v="Carmen Coleman Rijos"/>
        <s v="Patel, Devanshiben C."/>
        <s v="Gavrilenko, Oleg"/>
        <s v="Saimeghana Gottipati "/>
        <s v="Sahil Arora "/>
        <s v="Sarthak Alang "/>
        <s v="Dhruval Pinakinbhai Patel"/>
        <s v="Pradeep Singh Chauhan"/>
        <s v="Princess Uchegbulam "/>
        <s v="Thi Pham"/>
        <s v="Pallavi Bhardwaj "/>
        <s v="Patel, Abhikumar Vasantbhai"/>
        <s v="Nirmalbharatbhai Chodvadiya  "/>
        <s v="Bolade Oyekanmi"/>
        <s v="Riddhi Chauhan "/>
        <s v="Yashbabubhai Barot "/>
        <s v="Ashna Shanudheen"/>
        <s v="Greeva Gohil "/>
        <s v="Athira George Vazhakkadavath "/>
        <s v="Udhayshankar Nagasundaramsureshkumar "/>
        <s v="Avneet Singh "/>
        <s v="Kumar, Sachin"/>
        <s v="Gadkari, Supriya"/>
        <s v="Bhavi Dudhat "/>
        <s v="Harshul Sahni "/>
        <s v="Jayakumar Jubi, Ganesh"/>
        <s v="Swetha Ramesh"/>
        <s v="Al Rehnaz "/>
        <s v="Haven George "/>
        <s v="Sravanthi Nuthula"/>
        <s v="Frank Kimemenihian"/>
        <s v="Sourabh Gupta"/>
        <s v="Manikumaran Karthikeyan"/>
        <s v="Harika Namala"/>
        <s v="Suraj Dharmesh Prajapati"/>
        <s v="Khushal Shambu"/>
        <s v="Jhoana Patricia Romero Leiton"/>
        <s v="Huda Tanveer Siddiqui"/>
        <s v="James Wilson"/>
        <s v="Karteek Surampalli"/>
        <s v="Joseph Ajay Karol Aravindan"/>
        <s v="Smitha Ravichandar"/>
        <s v="Haseeb Ahmed"/>
        <s v="Jaison Jose"/>
        <s v="Mian Taimoor Malik"/>
        <s v="Savan Ketankumar Patel"/>
        <s v="Deepkumar Patel"/>
        <s v="Harsh Haresh Bhanushali"/>
        <s v="Jhanvi Sanjaysinh Vaghela"/>
        <s v="Abhinandan Umakant Jawalekar"/>
        <s v="Landon Lyle"/>
        <s v="Rahul Narang"/>
        <s v="Amrit Kaur Pannu"/>
        <s v="Manoghna Kola"/>
        <s v="Abhishek Prafulbhai Barot"/>
        <s v="Shiva Kumar Sanjeev"/>
        <s v="Amish Mukeshbhai Dungrani"/>
        <s v="Ritij Sharma"/>
        <s v="Abhijeet Singh"/>
        <s v="Shweta Sahu"/>
        <s v="Xuehao Xiang"/>
        <s v="Israel Osaighale"/>
        <s v="Pranjalsunil Uttekar"/>
        <s v="Israel.Osaighale@MyGeorgian.ca"/>
        <s v="Priyanka Sharma"/>
        <s v="Athul Varghese"/>
        <s v="Ashwin Ashwin"/>
        <s v="Amith Heiden"/>
        <s v="Manna Yuna Pagi"/>
        <s v="Yasheka Venu"/>
        <s v="Visakh Vijayan"/>
        <s v="Brittany Rickard"/>
        <s v="Chintan Piyush Vajani"/>
        <s v="Sindhu Chakravaram"/>
        <s v="Prithvi Naresh Kaklotar"/>
        <s v="Robyn Haywood"/>
        <s v="Lakshit Malhotra"/>
        <s v="Ashwin Ramadass"/>
        <s v="Dhaval Shah"/>
        <s v="PingTsam Tsang"/>
        <s v="Rajat Rathi"/>
        <s v="Pravalika Kiriyanthan"/>
        <s v="Manu Bhadra Jayan"/>
        <s v="Faraz Khan"/>
        <s v="Hsiang-Chun Shepherd"/>
        <s v="Yeshwanthi Vaddadi"/>
        <s v="Jay Munjani"/>
        <s v="Tyler Giles"/>
        <s v="Aakash Raj Radhakrishnan"/>
        <s v="Sourav Arun Kanade"/>
        <s v="Sumi Vadakekara Prasad"/>
        <s v="Gurprasad Singh"/>
        <s v="Olaoluwa Ogunse"/>
        <s v="Daryl Aranha "/>
        <s v="Deepak Sardana"/>
        <s v="Leila Sabzmakan"/>
        <s v="Jayesh More"/>
        <s v="Balkar Singh"/>
        <s v="Erin Hodge"/>
        <s v="Nesime Guzel Ertop"/>
        <s v="Shubhekshya Bhandari"/>
        <s v="Jinal Patel"/>
        <s v="Anjali Anjali"/>
        <s v="Sayi Devineni"/>
        <s v="Vinay Vinay"/>
        <s v="Abhinay Negi"/>
        <s v="Kiran Veerapur"/>
        <s v="Anchal  Tiwari"/>
        <s v="Meet Patel"/>
        <s v="Sahil Talwar"/>
        <s v="Nitesh Kotrike"/>
        <s v="Ayush Shah"/>
        <s v="Tarun Sai Chowdary Ponnam"/>
        <s v="Nimeesh Gajjar"/>
        <s v="Avani Waghela "/>
        <s v="Ravi Kant Pujari"/>
        <s v="Navjot Kaur "/>
        <s v="Nikita Dhingra"/>
        <s v="Alla Krishna Chaitanya Reddy"/>
        <s v="Manmeet Kaur Manmeet Kaur"/>
        <s v="Neha Patel"/>
        <s v="Dipenkumar Kiritbhai Parekh"/>
        <s v="Om Patel"/>
        <s v="Jesse Bautista"/>
        <s v="Janvi Patel"/>
        <s v="Mohammad Mustafa Khan"/>
        <s v="Caitlyn Holt"/>
        <s v="Nishank Bhola"/>
        <s v="Nevil Soy"/>
        <s v="Shaily Hansal Pathak"/>
        <s v="Aanandita Madan Chavan"/>
        <s v="Manveer Kaur"/>
        <s v="Maitri Padmakant Patel"/>
        <s v="Robert Goudis"/>
        <s v="Rini George"/>
        <s v="Trista Wang"/>
        <s v="Manav Prashantkumar Mehta"/>
        <s v="Agnes Mathew"/>
        <s v="Raj Panjwani"/>
        <s v="Gourav Charaya"/>
        <s v="Pardeep Singh"/>
        <s v="Arwa Aasif Khumri"/>
        <s v="Snehalvikas Awaghade"/>
        <s v="Akshay Vijayan Akshay Vijayan"/>
        <s v="Praveen Kumar Annepu"/>
        <s v="Arjun Unni"/>
        <s v="Jay Jayesh Shah"/>
        <s v="Frenal Gadani"/>
        <s v="Astha Amit Shah"/>
        <s v="Vinayak Bhatt"/>
        <s v="Karan Upneja"/>
        <s v="Sahil Mehta"/>
        <s v="Mahipal Rathore"/>
        <s v="Mehak Bansal "/>
        <s v="NAINA NAINA"/>
        <s v="Nikhil Sharma"/>
        <s v="Hardik Dakhara"/>
        <s v="Ankit Anand"/>
        <s v="Jaydeep Patel"/>
        <s v="Mausam Lakhani"/>
        <s v="Nimisha Sebastian"/>
        <s v="Joshita Monga "/>
        <s v="Nimish Pramod Chalkar"/>
        <s v="Prasanth Parthiban Prasanth Parthiban"/>
        <s v="Sanaharika Thallada"/>
        <s v="Yashkumar Jigneshkumar Joshi"/>
        <s v="Dhruvil Jigneshbhai Patel"/>
        <s v="Opeoluwa Okonkwo"/>
        <s v="Chenna Kesava Reddy Chada"/>
        <s v="MOWNIKA RADHAKRISHNAN"/>
        <s v="Om Bhaveshkumar Patel"/>
        <s v="Mayur Seth"/>
        <s v="anitta varghese"/>
        <s v="Jay Gadhavi "/>
        <s v="Rohit Varma Tirumalaraju"/>
        <s v="Chris Nemuel Joseph Boorugula"/>
        <s v="Chahna Rajiv Desai"/>
        <s v="Darshit Gordhandas Akbari"/>
        <s v="Mustafa Gorkem Guzeloglu"/>
        <s v="Kathan Mahendrabhai Darji"/>
        <s v="Shubham Rathi"/>
        <s v="Kanika Khurana"/>
        <s v="Yash Patel"/>
        <s v=" Candice Chang-Sandy "/>
        <s v=" Naomi Simiyu and Puspesh Gadhia  "/>
        <s v=" Vedang Ponkshe"/>
        <s v="Mohammed Gufran"/>
        <s v="Smit Jayeshbhai Patel"/>
      </sharedItems>
    </cacheField>
    <cacheField name="Student #3" numFmtId="0">
      <sharedItems containsBlank="1" count="353">
        <s v="Jayateja Kusam"/>
        <s v="Gurman Singh"/>
        <s v="Panchal Harsh"/>
        <m/>
        <s v="Jasmeen Kaur"/>
        <s v="Gurjit Singh"/>
        <s v="Elisha Mathew"/>
        <s v="Ngoc Tuan Nguyen"/>
        <s v="Arneet Kaur"/>
        <s v="Rachel (Jihye) Lee"/>
        <s v="Fazel Ahmed Yunus Ahmed"/>
        <s v="Lakshit Mendiratta"/>
        <s v="Disha Chudasama"/>
        <s v="Neenu Sam"/>
        <s v="Jeff Yip"/>
        <s v="Anjali Kaushik"/>
        <s v="Jemi James"/>
        <s v="Nathan Tully Campeau"/>
        <s v="Teenuk Tomin"/>
        <s v="Kartik Ashok Nagras"/>
        <s v="Jacqueline Mary Mathew"/>
        <s v="Sinoj Sixtus"/>
        <s v="Ketan Rana"/>
        <s v="David Taylor"/>
        <s v="Dojin Kwon"/>
        <s v="Sharon Parekaden Antony"/>
        <s v="Bharat Wadhawan"/>
        <s v="Abhinav Sharma"/>
        <s v="Alvira Narshidani"/>
        <s v="Shyla Grantmyre"/>
        <s v="Jemin Suvagiya_x000a_"/>
        <s v="Mehmet Ali Aydin"/>
        <s v="Yogesh Vohra"/>
        <s v="Sushant Nepal"/>
        <s v="Supreet Kaur Saini"/>
        <s v="Ravanth Polkampally"/>
        <s v="Nuthan Peddapurapu"/>
        <s v="John Joju"/>
        <s v="Rajat Khanna"/>
        <s v="Sasin Chand Pradhan"/>
        <s v="Manish Saharawat"/>
        <s v="Ramya Sivanpunniyam"/>
        <s v="Zhen (Dennis) Li"/>
        <s v="Jigar Patel"/>
        <s v="Sohail Ahmed Kazi"/>
        <s v="Nishank Sitaula"/>
        <s v="Navjot Kaur"/>
        <s v="Jyoti"/>
        <s v="Ann Maria Reji"/>
        <s v="NirmalBhai Patel"/>
        <s v="Noah Wilson"/>
        <s v="Surya Tammana"/>
        <s v="Tzu-Chiao Tseng"/>
        <s v="Hadi Servat"/>
        <s v="Kevin Toms"/>
        <s v="Yiping Zou"/>
        <s v="Paula Arantes Raposo"/>
        <s v="Yaosheng Chen"/>
        <s v="Sumitkumar Patel"/>
        <s v="Rahul Avula"/>
        <s v="Piyush Arun Singh"/>
        <s v="Nazimul lslam Syed"/>
        <s v="Vikram Chander Gorrepati"/>
        <s v="Rashid Ali Maliyakkal"/>
        <s v="Keyhan Teymouri"/>
        <s v="Shiya Sriharan"/>
        <s v="Tanaaz Riyaz Makani"/>
        <s v="Ravi Rana"/>
        <s v="Satish Karki"/>
        <s v="Venkata Shanmukh Kancharla"/>
        <s v="Susmita Das Sumi"/>
        <s v="Pranav Sharma"/>
        <s v="Kavya Methill"/>
        <s v="Prerna Sharma"/>
        <s v="Jose Cesar Ozaki"/>
        <s v="Tuğrul Göktaş"/>
        <s v="Srishti Bhatia"/>
        <s v="Prajwal Acharya"/>
        <s v="Prakash Gurung"/>
        <s v="Deep Bhatt"/>
        <s v="Hayden Nichol"/>
        <s v="Max Greenaway"/>
        <s v="Clare Mitchell"/>
        <s v="Taylor Borwn"/>
        <s v="Shea Moothedath Babu"/>
        <s v="Karan Rana"/>
        <s v="Tajinder Kaur"/>
        <s v="Kajalben Patel"/>
        <s v="Revanth Polkampally"/>
        <s v="Harish Ankala"/>
        <s v="Sathish Sulur Parthasarathi"/>
        <s v="Dayal Vijayan"/>
        <s v="Varaprudhvi Kandala"/>
        <s v="Elton Lionel Monteiro"/>
        <s v="Prajwal Katuwal"/>
        <s v="Priyanka Garg"/>
        <s v="Krishnapriya Sarojam"/>
        <s v="Abdelrahman Tealab"/>
        <s v="Pasupulati Srihitha"/>
        <s v="Loknath Pokarel"/>
        <s v="Saba Sultana"/>
        <s v="Thanmai Kanaparthi"/>
        <s v="Vishal Mishra"/>
        <s v="Tanupreet Kaur"/>
        <s v="Sonali Kashyap"/>
        <s v="Kishan Patel"/>
        <s v="Vrunda Patel"/>
        <s v="Leonardo Muzi"/>
        <s v="Zhe Gao"/>
        <s v="Srikanth Chowdary Thumati"/>
        <s v="Yashwanth Paranthaman"/>
        <s v="Zishanali Murji"/>
        <s v="Archana Ramakrishnan"/>
        <s v="Muskaan Karwal"/>
        <s v="Tyler Giles"/>
        <s v="Rupinderjeet - rupinderjeetsingh199@gmail.com"/>
        <s v="Jeshan Chhabra"/>
        <s v="Branden Shirriff"/>
        <s v="Arshveer Uppal"/>
        <s v="Aksh"/>
        <s v="Rinkal Vavadiya"/>
        <s v="Nicholas Whiffen"/>
        <s v="Swarnim Sharma"/>
        <s v="Monish Khopkar"/>
        <s v="Kaelan Doucette"/>
        <s v="Pravesh Giri"/>
        <s v="Sai Sandeep Kuchupudi"/>
        <s v="Sudipa Nag"/>
        <s v="Paula Sinclair"/>
        <s v="Tianheng &quot;Michael&quot; Su"/>
        <s v="Tejaskumar &quot;Tejas&quot; Ashokbhai Patel"/>
        <s v="Sukhpreet Singh"/>
        <s v="Sidharth Sharma"/>
        <s v="Manav Sethi"/>
        <s v="Vishal Harshadkumar Panchal"/>
        <s v="Sarah Court "/>
        <s v="Rajdeep Kaur"/>
        <s v="Meet Nilesh Patel"/>
        <s v="Yash Daiya"/>
        <s v="Sucheta Karande"/>
        <s v="Piyush Sharma"/>
        <s v="Gaganpreet Singh"/>
        <s v="Piyush Tyagi"/>
        <s v="Bikram Chopra"/>
        <s v="Simran Bhangu "/>
        <s v="Mehmet Ozan Kaya"/>
        <s v="Sophie N. Kellman: Business Analyst"/>
        <s v="Shrijan Karki"/>
        <s v="Tunde (Babatunde) Obatayo"/>
        <s v="Bhumin Shah"/>
        <s v="Umoboho Oboho "/>
        <s v="Harminder Kaur"/>
        <s v="Sundus Chaudhry"/>
        <s v="Sweta Bipinkumar Patel"/>
        <s v="Jingya Huang"/>
        <s v="Mukesh Kumar"/>
        <s v="Rutu Dahyabhai Patel"/>
        <s v="Yuxin Liu"/>
        <s v=" "/>
        <s v="Smit Patel"/>
        <s v="TaniyaJarnailSingh Dadiyal"/>
        <s v="Aniket Patel"/>
        <s v="JalpaPremjibhai Lakhani"/>
        <s v="Pulikt Yadav"/>
        <s v="VinayChandraprakash Shukla"/>
        <s v="Kartik Kartik"/>
        <s v="Clancy Francisbhai Macwan"/>
        <s v="Misam Ali Rashid Ali Shaikh"/>
        <s v="mckenzie Thyre"/>
        <s v="Gregory GavilanesHeredia"/>
        <s v="Hasan, Mohammad Sajid"/>
        <s v="Kaur, Mandeep"/>
        <s v="Sivagnanam, Luckman"/>
        <s v="Riya Kashyap "/>
        <s v="Shirin Sajjadi"/>
        <s v="Ankita Sharma"/>
        <s v="Alexandra Murdoch"/>
        <s v="Yachao Xiong"/>
        <s v="Patel, Vishruti K."/>
        <s v="Arul, Ravi Gandhi"/>
        <s v="jon carson"/>
        <s v="Monse Michael"/>
        <s v="Chanpreet Kaur"/>
        <s v="Shail Shah"/>
        <s v="Jaivardhan Singh"/>
        <s v="Nikita Soam"/>
        <s v="Ramakrishna Chittari"/>
        <s v="Archana Prabhakar "/>
        <s v="Rudrianantkumar Bhatt "/>
        <s v="Singh, Karan"/>
        <s v="Harprit Kaur"/>
        <s v="Danhong Tang"/>
        <s v="Dhruval Domadiya "/>
        <s v="Dhairyasameer Shah "/>
        <s v="Alihan Karaoglu"/>
        <s v="Mohammad Aarif Usmangani Chauhan "/>
        <s v="Isha Choudhary "/>
        <s v="Vageesh Sharma "/>
        <s v="Sharma, Saksham"/>
        <s v="Huscher Cirne, Karlheinz"/>
        <s v="Inderpreetsingh Vohra "/>
        <s v="Kenney Samuel Thomas "/>
        <s v="Mundakattil, Goutham"/>
        <s v="Aleena Saji "/>
        <s v="Jasmeetkaur Sura "/>
        <s v="Ali Ibrahim"/>
        <s v="Xiaochen Zhang"/>
        <s v="Shivam Patel"/>
        <s v="JaykumarBharatbhai Patel"/>
        <s v="Abhishek Chandrasekaran"/>
        <s v="SivaKumar Kalisetty"/>
        <s v="Ali S A Alhalabi"/>
        <s v="Minh Quan Pham"/>
        <s v="Kernel Enrique Prieto Moreno"/>
        <s v="Sanmeet Kaur"/>
        <s v="Rakshit Luke Wilson "/>
        <s v="Priya Chauhan"/>
        <s v="Fazle Siddique"/>
        <s v="Venkat Ramanan Karupampalayam Renganathan"/>
        <s v="Shashank Kumar"/>
        <s v="Pranav Amin"/>
        <s v="Stephy Johnson"/>
        <s v="Dharmit Panchal"/>
        <s v="Selvagowtham Srinivasan"/>
        <s v="JojinGeorge Anithottathil"/>
        <s v="Karthikeyan Suresh Kumar"/>
        <s v="Bridget Ndubuisi"/>
        <s v="Vishalbharthi Goswami"/>
        <s v="Gurpreet Kaur Gurpreet Kaur"/>
        <s v="Prasanna Rachabanti"/>
        <s v="Arjun Anandrao Pawar"/>
        <s v="Amul Jiteshbhai Ghodasara"/>
        <s v="Carlos Soares Warth"/>
        <s v="Kanika Kimmi"/>
        <s v="Anantha Krishnan Korakkodath Ramesh"/>
        <s v="Vrindha Pottayath Parambil Vijayan"/>
        <s v="Oluwole Okusolubo"/>
        <s v="Mohit Anil"/>
        <s v="Oluwole.Okusolubo@MyGeorgian.ca"/>
        <s v="Aashray Kaudinya"/>
        <s v="Abdul-Baatinul-Haad Yusuf"/>
        <s v="Siddhant Pandey"/>
        <s v="Divya Pokhriyal"/>
        <s v="Kenta Shirakura"/>
        <s v="Sravanthi Nuthula"/>
        <s v="Archit Sinha"/>
        <s v="Varun Sikka"/>
        <s v="Rakshya Basnet"/>
        <s v="Vaibhavi Oza"/>
        <s v="Nishank Kumar"/>
        <s v="Vaishnavi Rammohan Sheshadri"/>
        <s v="Mohit Rakesh Mandlewala"/>
        <s v="Aiswarya Prakash"/>
        <s v="Sourabh Gupta"/>
        <s v="Milind Satishkumar Tank"/>
        <s v="Nithin Kuriakose"/>
        <s v="Divya Mistry"/>
        <s v="Shrishti Suman"/>
        <s v="BrijeshVashrambhai Kuvadiya"/>
        <s v="Ruchit Sabhadiya"/>
        <s v="Hitesh Sagar Regulla"/>
        <s v="Abhikumar Vasantbhai Patel"/>
        <s v="Swapnil Sable"/>
        <s v="Swapnil Sable "/>
        <s v="Harshit Bhatia"/>
        <s v="Yamini Bhaskar "/>
        <s v="Karam Hayer"/>
        <s v="Gerlie Chevalier"/>
        <s v="Pooja Harshit Pathak"/>
        <s v="Alphonsa Thomas"/>
        <s v="Deepak Thalian"/>
        <s v="Priya Priya"/>
        <s v="Jerin George"/>
        <s v="Rajinder  Kaur"/>
        <s v="Ricky Abraham"/>
        <s v="Pragathi Belakavadi  Shekhar"/>
        <s v="Drashti Yadav"/>
        <s v="Gauri Unnithan"/>
        <s v="Siddarth  Sharma"/>
        <s v="Anjali Salvin"/>
        <s v="Kavisha Shah"/>
        <s v="Gourav Bhardwaj"/>
        <s v="Tathagat Arya"/>
        <s v="Meharaj Maharjan "/>
        <s v="Rushil Bhavsar"/>
        <s v="Anjali Anjali "/>
        <s v="Rahib Uzair Ahmed"/>
        <s v="Parbhjoyt Singh"/>
        <s v="Jainil Chetanbhai Modi"/>
        <s v="Rashmeet Sawhney"/>
        <s v="Rama Adireddy"/>
        <s v="Yuvraj Singh"/>
        <s v="Navya Guntu"/>
        <s v="Ilker Aysu"/>
        <s v="Shubham Sharma"/>
        <s v="Supriya Verma"/>
        <s v="Brunilda Xhaferllari"/>
        <s v="Aashutosh Yadav"/>
        <s v="Shefali Chaudhary"/>
        <s v="Anjaliben Rameshbhai Patel"/>
        <s v="Jeet Bhupendra Vyas"/>
        <s v="Donna Luxton"/>
        <s v="Jayalakshmi Rajan"/>
        <s v="Abhishek Dhiman"/>
        <s v="Antonio Moyano Merchan"/>
        <s v="Raza Ali Naqvi"/>
        <s v="Nitinkumarratilal Thakkar"/>
        <s v="Ahmer Altaf Budoo"/>
        <s v="Ching Yu Kwan"/>
        <s v="Garima Gulati"/>
        <s v="Divyansh Bhardwaj"/>
        <s v="Arshad Rafeek Shemi"/>
        <s v="Yashmeen Kaur Yashmeen Kaur"/>
        <s v="Dan Owusu"/>
        <s v="Harishma Vulli"/>
        <s v="Christopher Jacob Samuel"/>
        <s v="Rinu Francis"/>
        <s v="Ramya Sri Chokkakula"/>
        <s v="Maninder Kaur"/>
        <s v="Syed Mustafa Quadri"/>
        <s v="Tushar Jain"/>
        <s v="Nirajan Shrestha"/>
        <s v="Tushar Kaushik"/>
        <s v="Romil Patel"/>
        <s v="Advitiya Girdhar"/>
        <s v="Venkata Rama Gopala Rao Achanta"/>
        <s v="Justin Jai John"/>
        <s v="Dhruvish Pinalkumar Patel"/>
        <s v="Vinayak Somasekhar"/>
        <s v="Sachin Imanuel Macwan"/>
        <s v="Ritika Singh"/>
        <s v="Amarend Harreddy Kokkonda"/>
        <s v="Sravya Vanama"/>
        <s v="Hardikumar Rakeshbhai Patel"/>
        <s v="Rohan Sharma"/>
        <s v="Michael Primak"/>
        <s v="Vishal sethi"/>
        <s v="SESHA SAI GOPAL"/>
        <s v="Ravi Hitesh Sitapara"/>
        <s v="Shubham Thapliyal"/>
        <s v="Namitha Chandra Bose"/>
        <s v="Bansi Bera "/>
        <s v="Karandeep Vohra"/>
        <s v="Manohar Chowdary"/>
        <s v="Bhavi Sureshkumar Dudhat"/>
        <s v="Adharsh Arulraj"/>
        <s v="Daksh Patel"/>
        <s v="Pradeep Gahlawat"/>
        <s v="Saumil Patel"/>
        <s v="Akash Sureshkumar Patel"/>
        <s v=" Muskaan Gupta"/>
        <s v="Ashwin Srinath Sureshkumar"/>
        <s v="Shivamkumar Dipakbhai Patel"/>
      </sharedItems>
    </cacheField>
    <cacheField name="Student #4" numFmtId="0">
      <sharedItems containsBlank="1" count="169">
        <m/>
        <s v="Nihal Singh"/>
        <s v="Singh Abhay"/>
        <s v="Abhishek Pachorkar"/>
        <s v="Kishan Patel"/>
        <s v="Jishnu Padmakumar"/>
        <s v="Sudipta Basak"/>
        <s v="Gurbakhash Singh"/>
        <s v="Tincy Annie Joseph"/>
        <s v="Merlin Mathews"/>
        <s v="Hetal Parmar"/>
        <s v="Rohan Raj Pendalwar"/>
        <s v="Margaryta Pronina"/>
        <s v="Jayadev Venugopal"/>
        <s v="Wesley Prokopchuk"/>
        <s v="Aakash Jangra"/>
        <s v="Jasim Shafeek"/>
        <s v="Rohit Shrikrishna Karmudi"/>
        <s v="Elena Pendrakovskaia"/>
        <s v="Shivabalan Balasubramanian"/>
        <s v="Dikshanta Raj Baral"/>
        <s v="Hiroki Iizuka"/>
        <s v="Drake Edson"/>
        <s v="Mehul Shah_x000a_"/>
        <s v="Ufuk Sarac"/>
        <s v="Suryadevara Gopala Krishna"/>
        <s v="Bikalpa Pantha"/>
        <s v="Vishnu Valiyaveettil Anil"/>
        <s v="Vamsi Muppiri"/>
        <s v="Jael Beryl Ruth"/>
        <s v="Sarat Narendran"/>
        <s v="Roja Priya Jayarman"/>
        <s v="Yeonhwa Chu"/>
        <s v="Zishanali Murji"/>
        <s v="Reyhan Kumluk"/>
        <s v="Luis Augusto Dutra Grisolia"/>
        <s v="Sushil Sharma"/>
        <s v="Tram Mai Thi Bich"/>
        <s v="Pratik Brajendranath Shukla"/>
        <s v="Jayoung Kim"/>
        <s v="Adem Can Gülday"/>
        <s v="Aiswarya Mohanan"/>
        <s v="Branden Shirriff"/>
        <s v="Vikram Chander Gorrepati"/>
        <s v="Ann Maria Johnson"/>
        <s v="Alvira Narshidani"/>
        <s v="Sumit Kumar"/>
        <s v="Umutcan Asutlu"/>
        <s v="Shivansh Gupta"/>
        <s v="Saeed Amiri"/>
        <s v="Sonal Raghuvanshi"/>
        <s v="Rotem Shviro-Elfassi"/>
        <s v="Tarun Kumar Punna"/>
        <s v="Rupesh KC"/>
        <s v="Jay Kalal"/>
        <s v="Johanna Simpson"/>
        <s v="Padmava Tibentahelram Chandavani"/>
        <s v="Niharika Devli"/>
        <s v="Megan Nahuis"/>
        <s v="Abhilash Koneru"/>
        <s v="Yoga Galhenage"/>
        <s v="Sharvil Solanki"/>
        <s v="Sukanya Culliparambil Mohanan"/>
        <s v="Vijay Kumar Sanapala"/>
        <s v="Shakeeb Sharief Syed"/>
        <s v="Sreelakshmi Babulal"/>
        <s v="Shivani Panchal"/>
        <s v="Minta Thomas"/>
        <s v="Chai-Ying Ho"/>
        <s v="Preet Shah"/>
        <s v="Manas Kale"/>
        <s v="Deepthi Chilikuri"/>
        <s v="Delroy Dennie"/>
        <s v="Rohith Preetham Sunkara"/>
        <s v="Ronitt"/>
        <s v="Rowena Johnson"/>
        <s v="Surya Tammana"/>
        <s v="Jinou &quot;George&quot; Yu"/>
        <s v="Sonali Jain"/>
        <s v="Venkata Shanmukh Kancharla"/>
        <s v="Yamini Bhaskar"/>
        <s v="Aykut Yucegun"/>
        <s v="Tiffany Yao"/>
        <s v="Monil Mayur Modi"/>
        <s v="Priyangka Ganesan"/>
        <s v="Ashish Sehgal "/>
        <s v="Harpreet Singh"/>
        <s v="Simrandeep Kaur"/>
        <s v="Pargat Singh"/>
        <s v="Riaaben Nileshkumar Patel"/>
        <s v="Amanda Granic"/>
        <s v="Lynda Day"/>
        <s v="Sangeetha Jayachandran"/>
        <s v="Jhon Villa Ramirez"/>
        <s v="Gregory Gavilanes Heredia"/>
        <s v="Keerthy Raaj Shanmugam"/>
        <s v=" "/>
        <s v="Ayodele Yeye"/>
        <s v="Liam Wilson"/>
        <s v="Parambuveettil, Harikrishnan"/>
        <s v="Orie, Chinedu"/>
        <s v="Vettath Mohan, Manju"/>
        <s v="Taniya Jarnail Singh"/>
        <s v="Soni, Darshit Y."/>
        <s v="Christopher Michael"/>
        <s v="Shilpa Unni"/>
        <s v="Libin Koshy"/>
        <s v="Mukund Sai Madhav Murugulla"/>
        <s v="Pranav Arvind Joshi"/>
        <s v="Neevamitkumar Parmar"/>
        <s v="Monika Alapati"/>
        <s v="Suman, Yogendra Kumar"/>
        <s v="JewelKadappoor Tomy"/>
        <s v="Tejendhra Varma Indukuri"/>
        <s v="Kunwarravendra Singh  "/>
        <s v="Jaineet Taneja "/>
        <s v="Shubham, Shubhaditya S"/>
        <s v="Naithani, Prashant"/>
        <s v="Patel, Honey H."/>
        <s v="Smittusharkumar Patel"/>
        <s v="Barkhamaheshbhai Patel  "/>
        <s v="Ashiq Muhammed Jaffer "/>
        <s v="Sukhjinder Singh"/>
        <s v="Harsh Rajnikant Patel"/>
        <s v="Sarvesh Kalyan Ganesh Murthy"/>
        <s v="Eny'Ojo Joe-Atodo"/>
        <s v="mckenzie Thyre"/>
        <s v="Nicholas Whiffen"/>
        <s v="Sanat Sunil Khare"/>
        <s v="Karun Khajuria "/>
        <s v="SaiKrishna Cherukuri"/>
        <s v="Kevin Kayoonnapara Siby"/>
        <s v="Aura Camila Rodriguez Ardila"/>
        <s v="Justin Tanguay"/>
        <s v="Uchenna Eneremadu"/>
        <s v="Cajaana Kanagaratnam"/>
        <s v="Tyler Giles"/>
        <s v="Parth Narharibhai Maru"/>
        <s v="Rhys Dumond"/>
        <s v="Prabhjot Bains"/>
        <s v="Rupali Rupali"/>
        <s v="Roopa Rose Shiji"/>
        <s v="Akash Malik"/>
        <s v="Panshul Monga"/>
        <s v="Sanjeev Kumar"/>
        <s v="Archana Prabhakar"/>
        <s v="Prateek Singh"/>
        <s v="Arun Arun"/>
        <s v="Artem Safarian"/>
        <s v="Prabhjot Singh"/>
        <s v="Supriya Varanganti"/>
        <s v="lakshmipriya.krishnarenjith@mygeorgian.ca"/>
        <s v="Jagriti Chand"/>
        <s v="Abhishek Wadhawan"/>
        <s v="Venkata SaiRam Manish Mirabana"/>
        <s v="Vedant Bharatbhai Jasani"/>
        <s v="Shreya Shreya"/>
        <s v="Bhagwant Singh"/>
        <s v="Devanarayanan Mullankuzhiyil Shabu"/>
        <s v="Dev Trivedi"/>
        <s v="UDAY KIRAN REDDY KOMIRELLY"/>
        <s v="Murali Krishna Penikalapati"/>
        <s v="Ansar Atiq"/>
        <s v="Jeffrey Jose"/>
        <s v="Krishna Chaitanya Reddy Alla"/>
        <s v="Kushal Oza "/>
        <s v="Subash Aryal "/>
        <s v="Rainy Raniyal "/>
        <s v="Diksha Mongia"/>
      </sharedItems>
    </cacheField>
    <cacheField name="Student #5" numFmtId="0">
      <sharedItems containsBlank="1" count="40">
        <m/>
        <s v="Öykü Basaran"/>
        <s v="Harshmeer Singh"/>
        <s v="Mohammed Gedik"/>
        <s v="Sandra Rajan"/>
        <s v="Bhupinder Singh Yadav"/>
        <s v="Vamshi Mani Rashukachula"/>
        <s v="Rohini Rohini"/>
        <s v="Akshay Vijay"/>
        <s v="Alghin Wilson"/>
        <s v="Bakul Manchada"/>
        <s v="Yingwen Yu"/>
        <s v="Sagar Thapa"/>
        <s v="Dhvanit Merchant"/>
        <s v="Vineeth Potharaju"/>
        <s v="Drake Esdon"/>
        <s v="Shirin Sajjadi"/>
        <s v="Samantha Bagg"/>
        <s v="Kanchan Rani"/>
        <s v="Sara Khodayari"/>
        <s v="Salah Kareem"/>
        <s v="Gunpreet Kaur"/>
        <s v="Toluwanmi Bankole"/>
        <s v="Anthoney Radley"/>
        <s v="Manish Saharawat"/>
        <s v="Nirmalbhai Patel"/>
        <s v="Arca Bozdag"/>
        <s v="Lynda Day"/>
        <s v="Mckenzie Thayer"/>
        <s v="Matthew wooten"/>
        <s v="Nesime GuzelErtop"/>
        <s v="Tyler Giles"/>
        <s v="Maddy Busby"/>
        <s v="Taim Bilal Al-Bakri"/>
        <s v="Brunilda Xhaferllari"/>
        <s v="Rishabh Hiren Patadia"/>
        <s v="Anubhav Walia"/>
        <s v="Diksha Mongia"/>
        <s v="Saipranank Batthini "/>
        <s v="Manan Choudhary"/>
      </sharedItems>
    </cacheField>
    <cacheField name="Student #6" numFmtId="0">
      <sharedItems containsBlank="1" count="8">
        <m/>
        <s v="Juan Rivera Delgadillo"/>
        <s v="Davinder Hara"/>
        <s v="Michael Roussel"/>
        <s v="Yachao Xiong"/>
        <s v="Sukhpreet Singh"/>
        <s v="Matthew Playne"/>
        <s v="Ramprakash Lakshminathan "/>
      </sharedItems>
    </cacheField>
    <cacheField name="Student #7" numFmtId="0">
      <sharedItems containsBlank="1" count="8">
        <m/>
        <s v="Apoorva Arora"/>
        <s v="Rinkal Vavadiya"/>
        <s v="Vikram Chander Gorrepati"/>
        <s v="Debmoy Chakraborty"/>
        <s v="Sereena  Kiddoe"/>
        <s v="Colton Aubrey"/>
        <s v="Sandeep Sudesh Kumar "/>
      </sharedItems>
    </cacheField>
    <cacheField name="Student #8" numFmtId="0">
      <sharedItems containsBlank="1" count="4">
        <m/>
        <s v="Arjun Chopra"/>
        <s v="Mary Sonia Ippu "/>
        <s v="Aswin Rajapandian "/>
      </sharedItems>
    </cacheField>
    <cacheField name="Student #9" numFmtId="0">
      <sharedItems containsBlank="1" count="2">
        <m/>
        <s v="Jill Patel"/>
      </sharedItems>
    </cacheField>
    <cacheField name="Student #10" numFmtId="0">
      <sharedItems containsBlank="1" count="2">
        <m/>
        <s v="Riya Kanani"/>
      </sharedItems>
    </cacheField>
    <cacheField name="Student #11" numFmtId="0">
      <sharedItems containsNonDate="0" containsString="0" containsBlank="1"/>
    </cacheField>
    <cacheField name="Student #12" numFmtId="0">
      <sharedItems containsNonDate="0" containsString="0" containsBlank="1"/>
    </cacheField>
    <cacheField name="Student #13" numFmtId="0">
      <sharedItems containsNonDate="0" containsString="0" containsBlank="1"/>
    </cacheField>
    <cacheField name="Student #14" numFmtId="0">
      <sharedItems containsNonDate="0" containsString="0" containsBlank="1"/>
    </cacheField>
    <cacheField name="Student #15" numFmtId="0">
      <sharedItems containsNonDate="0" containsString="0" containsBlank="1"/>
    </cacheField>
    <cacheField name="Student #16" numFmtId="0">
      <sharedItems containsNonDate="0" containsString="0" containsBlank="1"/>
    </cacheField>
    <cacheField name="Student #17" numFmtId="0">
      <sharedItems containsNonDate="0" containsString="0" containsBlank="1"/>
    </cacheField>
    <cacheField name="Student #18" numFmtId="0">
      <sharedItems containsBlank="1"/>
    </cacheField>
    <cacheField name="Student #19" numFmtId="0">
      <sharedItems containsNonDate="0" containsString="0" containsBlank="1"/>
    </cacheField>
    <cacheField name="Student #20" numFmtId="0">
      <sharedItems containsNonDate="0" containsString="0" containsBlank="1"/>
    </cacheField>
    <cacheField name="Students (previous years)" numFmtId="0">
      <sharedItems containsBlank="1"/>
    </cacheField>
    <cacheField name="Project Status" numFmtId="0">
      <sharedItems containsBlank="1" count="14">
        <s v="completed"/>
        <s v="Cancelled"/>
        <s v="Duplicate - Additional Partner"/>
        <s v="Waiting for sign-off"/>
        <s v="Suspended"/>
        <s v="In Progress"/>
        <m/>
        <s v="Waiting for Funding"/>
        <s v="Delayed"/>
        <s v="Sourcing for funding"/>
        <s v="In Discussion"/>
        <s v="Delayed (COVID-19)" u="1"/>
        <s v="In Development" u="1"/>
        <s v="Referred to another organization" u="1"/>
      </sharedItems>
    </cacheField>
    <cacheField name="Activity Fiscal Year" numFmtId="0">
      <sharedItems containsBlank="1" count="12">
        <s v="2019/20"/>
        <s v="2018/19"/>
        <s v="2021/22"/>
        <s v="2020/21"/>
        <s v="2022/23"/>
        <m/>
        <s v="2017/18" u="1"/>
        <s v="2016/17" u="1"/>
        <s v="2015/16" u="1"/>
        <s v="2021/21" u="1"/>
        <s v="2020/22" u="1"/>
        <s v="Archived" u="1"/>
      </sharedItems>
    </cacheField>
    <cacheField name="Project start Fiscal year" numFmtId="0">
      <sharedItems containsBlank="1"/>
    </cacheField>
    <cacheField name="PRF Received" numFmtId="0">
      <sharedItems containsDate="1" containsBlank="1" containsMixedTypes="1" minDate="2019-02-24T00:00:00" maxDate="2019-03-26T00:00:00"/>
    </cacheField>
    <cacheField name="Proposal Sent to Client" numFmtId="0">
      <sharedItems containsBlank="1"/>
    </cacheField>
    <cacheField name="CA sent to Client" numFmtId="0">
      <sharedItems containsBlank="1"/>
    </cacheField>
    <cacheField name="CA Signed Date" numFmtId="0">
      <sharedItems containsDate="1" containsBlank="1" containsMixedTypes="1" minDate="2021-11-03T00:00:00" maxDate="2022-09-03T00:00:00"/>
    </cacheField>
    <cacheField name="Project Activities Start Date" numFmtId="0">
      <sharedItems containsNonDate="0" containsString="0" containsBlank="1"/>
    </cacheField>
    <cacheField name="Project Activities End Date" numFmtId="0">
      <sharedItems containsNonDate="0" containsString="0" containsBlank="1"/>
    </cacheField>
    <cacheField name="Project Completed Date" numFmtId="0">
      <sharedItems containsNonDate="0" containsString="0" containsBlank="1"/>
    </cacheField>
    <cacheField name="Reason for cancellation" numFmtId="0">
      <sharedItems containsBlank="1"/>
    </cacheField>
    <cacheField name="Column2" numFmtId="0">
      <sharedItems containsNonDate="0" containsString="0" containsBlank="1"/>
    </cacheField>
    <cacheField name="Total Project Budget (no HST) ($)" numFmtId="0">
      <sharedItems containsString="0" containsBlank="1" containsNumber="1" containsInteger="1" minValue="0" maxValue="155836"/>
    </cacheField>
    <cacheField name="Project Cash Budget ($)" numFmtId="44">
      <sharedItems containsString="0" containsBlank="1" containsNumber="1" minValue="0" maxValue="103890"/>
    </cacheField>
    <cacheField name="Funding Agency Cash Contribution ($)" numFmtId="0">
      <sharedItems containsString="0" containsBlank="1" containsNumber="1" containsInteger="1" minValue="613" maxValue="77918"/>
    </cacheField>
    <cacheField name="Company - Cash Contribution ($)" numFmtId="0">
      <sharedItems containsString="0" containsBlank="1" containsNumber="1" containsInteger="1" minValue="0" maxValue="25972"/>
    </cacheField>
    <cacheField name="Company - Inkind Contribution ($)" numFmtId="0">
      <sharedItems containsString="0" containsBlank="1" containsNumber="1" containsInteger="1" minValue="613" maxValue="51946"/>
    </cacheField>
    <cacheField name="Georgian - Cash Contribution ($)" numFmtId="0">
      <sharedItems containsString="0" containsBlank="1" containsNumber="1" containsInteger="1" minValue="7140" maxValue="8000"/>
    </cacheField>
    <cacheField name="Georgian - Inkind Contribution ($)" numFmtId="0">
      <sharedItems containsString="0" containsBlank="1" containsNumber="1" containsInteger="1" minValue="6000" maxValue="6000"/>
    </cacheField>
    <cacheField name="Funding Agency" numFmtId="0">
      <sharedItems containsBlank="1"/>
    </cacheField>
    <cacheField name="Funding Agency '#1" numFmtId="0">
      <sharedItems containsBlank="1"/>
    </cacheField>
    <cacheField name="Funding Agency '#2" numFmtId="0">
      <sharedItems containsBlank="1"/>
    </cacheField>
    <cacheField name="Funding Agency '#3" numFmtId="0">
      <sharedItems containsNonDate="0" containsString="0" containsBlank="1"/>
    </cacheField>
    <cacheField name=" " numFmtId="0">
      <sharedItems containsNonDate="0" containsString="0" containsBlank="1"/>
    </cacheField>
    <cacheField name="Status Update Date" numFmtId="0">
      <sharedItems containsDate="1" containsBlank="1" containsMixedTypes="1" minDate="2020-03-01T00:00:00" maxDate="2022-12-05T00:00:00"/>
    </cacheField>
    <cacheField name="Notes" numFmtId="0">
      <sharedItems containsBlank="1" longText="1"/>
    </cacheField>
    <cacheField name="Next Step" numFmtId="0">
      <sharedItems containsNonDate="0" containsString="0" containsBlank="1"/>
    </cacheField>
    <cacheField name="`" numFmtId="0">
      <sharedItems containsNonDate="0" containsString="0" containsBlank="1"/>
    </cacheField>
    <cacheField name=" Reported To" numFmtId="0">
      <sharedItems containsNonDate="0" containsString="0" containsBlank="1"/>
    </cacheField>
    <cacheField name="Mentored" numFmtId="0">
      <sharedItems containsNonDate="0" containsString="0" containsBlank="1"/>
    </cacheField>
    <cacheField name="Revenue" numFmtId="0">
      <sharedItems containsNonDate="0" containsString="0" containsBlank="1"/>
    </cacheField>
    <cacheField name="Awareness Session " numFmtId="0">
      <sharedItems containsNonDate="0" containsString="0" containsBlank="1"/>
    </cacheField>
    <cacheField name="Equipment Access" numFmtId="0">
      <sharedItems containsNonDate="0" containsString="0" containsBlank="1"/>
    </cacheField>
    <cacheField name="Pre - Assessment" numFmtId="0">
      <sharedItems containsNonDate="0" containsString="0" containsBlank="1"/>
    </cacheField>
    <cacheField name="Follow - up" numFmtId="0">
      <sharedItems containsNonDate="0" containsString="0" containsBlank="1"/>
    </cacheField>
    <cacheField name="Full Engagement" numFmtId="0">
      <sharedItems containsNonDate="0" containsString="0" containsBlank="1"/>
    </cacheField>
    <cacheField name="Follow-Up" numFmtId="0">
      <sharedItems containsNonDate="0" containsString="0" containsBlank="1"/>
    </cacheField>
    <cacheField name="Notes for Next Year" numFmtId="0">
      <sharedItems containsNonDate="0" containsString="0" containsBlank="1"/>
    </cacheField>
    <cacheField name="Collaboration Agreement Status" numFmtId="0">
      <sharedItems containsBlank="1"/>
    </cacheField>
    <cacheField name="End date" numFmtId="0">
      <sharedItems containsNonDate="0" containsString="0" containsBlank="1"/>
    </cacheField>
    <cacheField name="CA Status" numFmtId="0">
      <sharedItems containsBlank="1"/>
    </cacheField>
    <cacheField name="Invoicing Status" numFmtId="0">
      <sharedItems containsBlank="1"/>
    </cacheField>
    <cacheField name="-" numFmtId="0">
      <sharedItems containsNonDate="0" containsString="0" containsBlank="1"/>
    </cacheField>
    <cacheField name="BOG Score Card Fall 2016" numFmtId="0">
      <sharedItems containsNonDate="0" containsString="0" containsBlank="1"/>
    </cacheField>
    <cacheField name="Project Typ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2">
  <r>
    <s v="GEO 725"/>
    <n v="725"/>
    <s v="Larway Transportation"/>
    <m/>
    <s v="Data Analysis "/>
    <s v="Data Analysis"/>
    <m/>
    <s v="Cathy Labatt"/>
    <s v="cathy@larway.com"/>
    <m/>
    <m/>
    <m/>
    <m/>
    <m/>
    <m/>
    <s v="Computer Studies "/>
    <s v="Computer Studies"/>
    <m/>
    <s v="Big Data Analytics "/>
    <s v="Big Data Analytics"/>
    <m/>
    <m/>
    <s v="Chris Dyck Gordon Dyck   "/>
    <s v="Chris Dyck"/>
    <s v="Gordon Dyck"/>
    <m/>
    <m/>
    <m/>
    <m/>
    <s v="Andrew Chen Hiroki Iizuka Jayateja Kusam                 "/>
    <x v="0"/>
    <x v="0"/>
    <x v="0"/>
    <x v="0"/>
    <x v="0"/>
    <x v="0"/>
    <x v="0"/>
    <x v="0"/>
    <x v="0"/>
    <x v="0"/>
    <m/>
    <m/>
    <m/>
    <m/>
    <m/>
    <m/>
    <m/>
    <m/>
    <m/>
    <m/>
    <m/>
    <x v="0"/>
    <x v="0"/>
    <s v="2019/20"/>
    <m/>
    <m/>
    <m/>
    <m/>
    <m/>
    <m/>
    <m/>
    <m/>
    <m/>
    <n v="0"/>
    <n v="0"/>
    <m/>
    <m/>
    <m/>
    <m/>
    <m/>
    <s v="  "/>
    <m/>
    <m/>
    <m/>
    <m/>
    <m/>
    <m/>
    <m/>
    <m/>
    <m/>
    <m/>
    <m/>
    <m/>
    <m/>
    <m/>
    <m/>
    <m/>
    <m/>
    <m/>
    <m/>
    <m/>
    <m/>
    <m/>
    <m/>
    <m/>
    <m/>
  </r>
  <r>
    <s v="GEO 726"/>
    <n v="726"/>
    <s v="Larway Transportation"/>
    <m/>
    <s v="Market Research"/>
    <s v="Data Analysis"/>
    <m/>
    <s v="Cathy Labatt"/>
    <s v="cathy@larway.com"/>
    <m/>
    <m/>
    <m/>
    <m/>
    <m/>
    <m/>
    <s v="Computer Studies "/>
    <s v="Computer Studies"/>
    <m/>
    <s v="Big Data Analytics "/>
    <s v="Big Data Analytics"/>
    <m/>
    <m/>
    <s v="Chris Dyck Gordon Dyck   "/>
    <s v="Chris Dyck"/>
    <s v="Gordon Dyck"/>
    <m/>
    <m/>
    <m/>
    <m/>
    <s v="Samyog Subedi Caroline Oliveira Gomes Gurman Singh Nihal Singh Öykü Basaran               "/>
    <x v="1"/>
    <x v="1"/>
    <x v="1"/>
    <x v="1"/>
    <x v="1"/>
    <x v="0"/>
    <x v="0"/>
    <x v="0"/>
    <x v="0"/>
    <x v="0"/>
    <m/>
    <m/>
    <m/>
    <m/>
    <m/>
    <m/>
    <m/>
    <m/>
    <m/>
    <m/>
    <m/>
    <x v="0"/>
    <x v="0"/>
    <s v="2019/20"/>
    <m/>
    <m/>
    <m/>
    <m/>
    <m/>
    <m/>
    <m/>
    <m/>
    <m/>
    <n v="0"/>
    <n v="0"/>
    <m/>
    <m/>
    <m/>
    <m/>
    <m/>
    <s v="  "/>
    <m/>
    <m/>
    <m/>
    <m/>
    <m/>
    <m/>
    <m/>
    <m/>
    <m/>
    <m/>
    <m/>
    <m/>
    <m/>
    <m/>
    <m/>
    <m/>
    <m/>
    <m/>
    <m/>
    <m/>
    <m/>
    <m/>
    <m/>
    <m/>
    <m/>
  </r>
  <r>
    <s v="GEO 727"/>
    <n v="727"/>
    <s v="Larway Transportation"/>
    <m/>
    <s v="Pricing Model"/>
    <s v="Data Analysis"/>
    <m/>
    <s v="Cathy Labatt"/>
    <s v="cathy@larway.com"/>
    <m/>
    <m/>
    <m/>
    <m/>
    <m/>
    <m/>
    <s v="Computer Studies "/>
    <s v="Computer Studies"/>
    <m/>
    <s v="Big Data Analytics "/>
    <s v="Big Data Analytics"/>
    <m/>
    <m/>
    <s v="Chris Dyck Richard Lambroff   "/>
    <s v="Chris Dyck"/>
    <s v="Richard Lambroff"/>
    <m/>
    <m/>
    <m/>
    <m/>
    <s v="Mayank Singh Bisht Yuliia Barvinko Panchal Harsh Singh Abhay                "/>
    <x v="2"/>
    <x v="2"/>
    <x v="2"/>
    <x v="2"/>
    <x v="0"/>
    <x v="0"/>
    <x v="0"/>
    <x v="0"/>
    <x v="0"/>
    <x v="0"/>
    <m/>
    <m/>
    <m/>
    <m/>
    <m/>
    <m/>
    <m/>
    <m/>
    <m/>
    <m/>
    <m/>
    <x v="0"/>
    <x v="0"/>
    <s v="2019/20"/>
    <m/>
    <m/>
    <m/>
    <m/>
    <m/>
    <m/>
    <m/>
    <m/>
    <m/>
    <n v="0"/>
    <n v="0"/>
    <m/>
    <m/>
    <m/>
    <m/>
    <m/>
    <s v="  "/>
    <m/>
    <m/>
    <m/>
    <m/>
    <m/>
    <m/>
    <m/>
    <m/>
    <m/>
    <m/>
    <m/>
    <m/>
    <m/>
    <m/>
    <m/>
    <m/>
    <m/>
    <m/>
    <m/>
    <m/>
    <m/>
    <m/>
    <m/>
    <m/>
    <m/>
  </r>
  <r>
    <s v="GEO 728"/>
    <n v="728"/>
    <s v="Larway Transportation"/>
    <m/>
    <s v="Quotation &amp; Order Management"/>
    <s v="Data Analysis"/>
    <m/>
    <s v="Cathy Labatt"/>
    <s v="cathy@larway.co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29"/>
    <n v="729"/>
    <s v="Larway Transportation"/>
    <m/>
    <s v="Trip Optimization and Predictive Analysis"/>
    <s v="Data Analysis"/>
    <m/>
    <s v="Cathy Labatt"/>
    <s v="cathy@larway.com"/>
    <m/>
    <m/>
    <m/>
    <m/>
    <m/>
    <m/>
    <s v="Computer Studies "/>
    <s v="Computer Studies"/>
    <m/>
    <s v="Big Data Analytics "/>
    <s v="Big Data Analytics"/>
    <m/>
    <m/>
    <s v="Chris Dyck Richard Lambroff   "/>
    <s v="Chris Dyck"/>
    <s v="Richard Lambroff"/>
    <m/>
    <m/>
    <m/>
    <m/>
    <s v="Ankita Bhagat Sameeksha Arora Jasmeen Kaur Abhishek Pachorkar Harshmeer Singh               "/>
    <x v="4"/>
    <x v="4"/>
    <x v="4"/>
    <x v="3"/>
    <x v="2"/>
    <x v="0"/>
    <x v="0"/>
    <x v="0"/>
    <x v="0"/>
    <x v="0"/>
    <m/>
    <m/>
    <m/>
    <m/>
    <m/>
    <m/>
    <m/>
    <m/>
    <m/>
    <m/>
    <m/>
    <x v="0"/>
    <x v="0"/>
    <s v="2019/20"/>
    <m/>
    <m/>
    <m/>
    <m/>
    <m/>
    <m/>
    <m/>
    <m/>
    <m/>
    <n v="0"/>
    <n v="0"/>
    <m/>
    <m/>
    <m/>
    <m/>
    <m/>
    <s v="  "/>
    <m/>
    <m/>
    <m/>
    <m/>
    <m/>
    <m/>
    <m/>
    <m/>
    <m/>
    <m/>
    <m/>
    <m/>
    <m/>
    <m/>
    <m/>
    <m/>
    <m/>
    <m/>
    <m/>
    <m/>
    <m/>
    <m/>
    <m/>
    <m/>
    <m/>
  </r>
  <r>
    <s v="GEO 730"/>
    <n v="730"/>
    <s v="Larway Transportation"/>
    <m/>
    <s v="Website Design"/>
    <s v="Data Analysis"/>
    <m/>
    <s v="Cathy Labatt"/>
    <s v="cathy@larway.com"/>
    <m/>
    <m/>
    <m/>
    <m/>
    <m/>
    <m/>
    <s v="Computer Studies "/>
    <s v="Computer Studies"/>
    <m/>
    <s v="Big Data Analytics "/>
    <s v="Big Data Analytics"/>
    <m/>
    <m/>
    <s v="Chris Dyck Richard Lambroff   "/>
    <s v="Chris Dyck"/>
    <s v="Richard Lambroff"/>
    <m/>
    <m/>
    <m/>
    <m/>
    <s v="Jaskaran Singh Reginald Lewis Gurjit Singh Kishan Patel Mohammed Gedik               "/>
    <x v="5"/>
    <x v="5"/>
    <x v="5"/>
    <x v="4"/>
    <x v="3"/>
    <x v="0"/>
    <x v="0"/>
    <x v="0"/>
    <x v="0"/>
    <x v="0"/>
    <m/>
    <m/>
    <m/>
    <m/>
    <m/>
    <m/>
    <m/>
    <m/>
    <m/>
    <m/>
    <m/>
    <x v="0"/>
    <x v="0"/>
    <s v="2019/20"/>
    <m/>
    <m/>
    <m/>
    <m/>
    <m/>
    <m/>
    <m/>
    <m/>
    <m/>
    <n v="0"/>
    <n v="0"/>
    <m/>
    <m/>
    <m/>
    <m/>
    <m/>
    <s v="  "/>
    <m/>
    <m/>
    <m/>
    <m/>
    <m/>
    <m/>
    <m/>
    <m/>
    <m/>
    <m/>
    <m/>
    <m/>
    <m/>
    <m/>
    <m/>
    <m/>
    <m/>
    <m/>
    <m/>
    <m/>
    <m/>
    <m/>
    <m/>
    <m/>
    <m/>
  </r>
  <r>
    <s v="GEO 731"/>
    <n v="731"/>
    <s v="MetaVRse"/>
    <m/>
    <s v="Training Program - Avatars"/>
    <s v="Data Analysis"/>
    <m/>
    <m/>
    <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32"/>
    <n v="732"/>
    <s v="MetaVRse"/>
    <m/>
    <s v="Eye Tracking"/>
    <s v="Data Analysis"/>
    <m/>
    <m/>
    <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33"/>
    <n v="733"/>
    <s v="Kevin Shaw"/>
    <m/>
    <s v="Menu Vox Project"/>
    <s v="Data Analysis"/>
    <m/>
    <m/>
    <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34"/>
    <n v="734"/>
    <s v="Megan Kirk"/>
    <m/>
    <s v="Tobiipro Glasses"/>
    <s v="Data Analysis"/>
    <m/>
    <m/>
    <m/>
    <m/>
    <m/>
    <m/>
    <m/>
    <m/>
    <m/>
    <s v="Computer Studies "/>
    <s v="Computer Studies"/>
    <m/>
    <s v="Big Data Analytics "/>
    <s v="Big Data Analytics"/>
    <m/>
    <m/>
    <s v="Chris Dyck Gordon Dyck   "/>
    <s v="Chris Dyck"/>
    <s v="Gordon Dyck"/>
    <m/>
    <m/>
    <m/>
    <m/>
    <s v="                   "/>
    <x v="3"/>
    <x v="3"/>
    <x v="3"/>
    <x v="0"/>
    <x v="0"/>
    <x v="0"/>
    <x v="0"/>
    <x v="0"/>
    <x v="0"/>
    <x v="0"/>
    <m/>
    <m/>
    <m/>
    <m/>
    <m/>
    <m/>
    <m/>
    <m/>
    <m/>
    <m/>
    <m/>
    <x v="1"/>
    <x v="0"/>
    <s v="2019/20"/>
    <m/>
    <m/>
    <m/>
    <m/>
    <m/>
    <m/>
    <m/>
    <m/>
    <m/>
    <n v="0"/>
    <n v="0"/>
    <m/>
    <m/>
    <m/>
    <m/>
    <m/>
    <s v="  "/>
    <m/>
    <m/>
    <m/>
    <m/>
    <m/>
    <m/>
    <m/>
    <m/>
    <m/>
    <m/>
    <m/>
    <m/>
    <m/>
    <m/>
    <m/>
    <m/>
    <m/>
    <m/>
    <m/>
    <m/>
    <m/>
    <m/>
    <m/>
    <m/>
    <m/>
  </r>
  <r>
    <s v="GEO 735"/>
    <n v="735"/>
    <s v="Nottawasaga Valley Conservation Authority"/>
    <m/>
    <s v="Bioacustics"/>
    <s v="Machine Learrning"/>
    <m/>
    <s v="Lyle Wood, MES"/>
    <s v="lwood@nvca.on.ca"/>
    <m/>
    <m/>
    <m/>
    <m/>
    <m/>
    <m/>
    <s v="Computer Studies "/>
    <s v="Computer Studies"/>
    <m/>
    <s v="Big Data Analytics "/>
    <s v="Big Data Analytics"/>
    <m/>
    <m/>
    <s v="Chris Dyck Gordon Dyck   "/>
    <s v="Chris Dyck"/>
    <s v="Gordon Dyck"/>
    <m/>
    <m/>
    <m/>
    <m/>
    <s v="Rohit Krishnan Manoharan Eldho Kurian Elisha Mathew Jishnu Padmakumar Sandra Rajan               "/>
    <x v="6"/>
    <x v="6"/>
    <x v="6"/>
    <x v="5"/>
    <x v="4"/>
    <x v="0"/>
    <x v="0"/>
    <x v="0"/>
    <x v="0"/>
    <x v="0"/>
    <m/>
    <m/>
    <m/>
    <m/>
    <m/>
    <m/>
    <m/>
    <m/>
    <m/>
    <m/>
    <m/>
    <x v="0"/>
    <x v="0"/>
    <s v="2019/20"/>
    <m/>
    <m/>
    <m/>
    <m/>
    <m/>
    <m/>
    <m/>
    <m/>
    <m/>
    <n v="0"/>
    <n v="0"/>
    <m/>
    <m/>
    <m/>
    <m/>
    <m/>
    <s v="  "/>
    <m/>
    <m/>
    <m/>
    <m/>
    <m/>
    <m/>
    <m/>
    <m/>
    <m/>
    <m/>
    <m/>
    <m/>
    <m/>
    <m/>
    <m/>
    <m/>
    <m/>
    <m/>
    <m/>
    <m/>
    <m/>
    <m/>
    <m/>
    <m/>
    <m/>
  </r>
  <r>
    <s v="GEO 736"/>
    <n v="736"/>
    <s v="Georgian College - IT Department"/>
    <m/>
    <s v="Georgian Internet Traffic known bad locations"/>
    <s v="Data Analysis"/>
    <m/>
    <m/>
    <m/>
    <m/>
    <m/>
    <m/>
    <m/>
    <m/>
    <m/>
    <s v="Computer Studies "/>
    <s v="Computer Studies"/>
    <m/>
    <s v="Big Data Analytics "/>
    <s v="Big Data Analytics"/>
    <m/>
    <m/>
    <s v="Chris Dyck Richard Lambroff   "/>
    <s v="Chris Dyck"/>
    <s v="Richard Lambroff"/>
    <m/>
    <m/>
    <m/>
    <m/>
    <s v="Mohammad Marufur MD Omar Faruk Ngoc Tuan Nguyen Sudipta Basak                "/>
    <x v="7"/>
    <x v="7"/>
    <x v="7"/>
    <x v="6"/>
    <x v="0"/>
    <x v="0"/>
    <x v="0"/>
    <x v="0"/>
    <x v="0"/>
    <x v="0"/>
    <m/>
    <m/>
    <m/>
    <m/>
    <m/>
    <m/>
    <m/>
    <m/>
    <m/>
    <m/>
    <m/>
    <x v="0"/>
    <x v="0"/>
    <s v="2019/20"/>
    <m/>
    <m/>
    <m/>
    <m/>
    <m/>
    <m/>
    <m/>
    <m/>
    <m/>
    <n v="0"/>
    <n v="0"/>
    <m/>
    <m/>
    <m/>
    <m/>
    <m/>
    <s v="  "/>
    <m/>
    <m/>
    <m/>
    <m/>
    <m/>
    <m/>
    <m/>
    <m/>
    <m/>
    <m/>
    <m/>
    <m/>
    <m/>
    <m/>
    <m/>
    <m/>
    <m/>
    <m/>
    <m/>
    <m/>
    <m/>
    <m/>
    <m/>
    <m/>
    <m/>
  </r>
  <r>
    <s v="GEO 737"/>
    <n v="737"/>
    <s v="Georgian College - IT Deparment"/>
    <m/>
    <s v="Georgian Internet Traffic in County and in Province"/>
    <s v="Data Analysis"/>
    <m/>
    <m/>
    <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38"/>
    <n v="738"/>
    <s v="Georgian College - IT Deparment"/>
    <m/>
    <s v="Georgian Internet Speed"/>
    <s v="Data Analysis"/>
    <m/>
    <m/>
    <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39"/>
    <n v="739"/>
    <s v="Intelect Dynamics"/>
    <m/>
    <s v="web interface GUI"/>
    <s v="Data Analysis"/>
    <m/>
    <m/>
    <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40"/>
    <n v="740"/>
    <s v="VRScheduler"/>
    <m/>
    <s v="API Development"/>
    <s v="Data Analysis"/>
    <m/>
    <m/>
    <m/>
    <m/>
    <m/>
    <m/>
    <m/>
    <m/>
    <m/>
    <s v="Computer Studies "/>
    <s v="Computer Studies"/>
    <m/>
    <s v="Big Data Analytics "/>
    <s v="Big Data Analytics"/>
    <m/>
    <m/>
    <s v="Chris Dyck Richard Lambroff   "/>
    <s v="Chris Dyck"/>
    <s v="Richard Lambroff"/>
    <m/>
    <m/>
    <m/>
    <m/>
    <s v="Moinuddin Syed Vijay Madadi Arneet Kaur Gurbakhash Singh Bhupinder Singh Yadav Juan Rivera Delgadillo              "/>
    <x v="8"/>
    <x v="8"/>
    <x v="8"/>
    <x v="7"/>
    <x v="5"/>
    <x v="1"/>
    <x v="0"/>
    <x v="0"/>
    <x v="0"/>
    <x v="0"/>
    <m/>
    <m/>
    <m/>
    <m/>
    <m/>
    <m/>
    <m/>
    <m/>
    <m/>
    <m/>
    <m/>
    <x v="0"/>
    <x v="0"/>
    <s v="2019/20"/>
    <m/>
    <m/>
    <m/>
    <m/>
    <m/>
    <m/>
    <m/>
    <m/>
    <m/>
    <n v="0"/>
    <n v="0"/>
    <m/>
    <m/>
    <m/>
    <m/>
    <m/>
    <s v="  "/>
    <m/>
    <m/>
    <m/>
    <m/>
    <m/>
    <m/>
    <m/>
    <m/>
    <m/>
    <m/>
    <m/>
    <m/>
    <m/>
    <m/>
    <m/>
    <m/>
    <m/>
    <m/>
    <m/>
    <m/>
    <m/>
    <m/>
    <m/>
    <m/>
    <m/>
  </r>
  <r>
    <s v="GEO 741"/>
    <n v="741"/>
    <s v="Georgian College - RIS F"/>
    <m/>
    <s v="Paramedics in home-based community care: Are paramedics, nurses, physicians, and faculty ready?"/>
    <s v="Internal Research Project"/>
    <m/>
    <s v="Ian Drennan/_x000a_Kim Jagos"/>
    <m/>
    <m/>
    <m/>
    <m/>
    <m/>
    <m/>
    <m/>
    <s v=" "/>
    <m/>
    <m/>
    <s v="Nursing Paramedics"/>
    <s v="Nursing"/>
    <s v="Paramedics"/>
    <m/>
    <s v="Ian Drennan Kim Jagos Jacqueline Limoges  "/>
    <s v="Ian Drennan"/>
    <s v="Kim Jagos"/>
    <s v="Jacqueline Limoges"/>
    <m/>
    <m/>
    <m/>
    <s v="                   "/>
    <x v="3"/>
    <x v="3"/>
    <x v="3"/>
    <x v="0"/>
    <x v="0"/>
    <x v="0"/>
    <x v="0"/>
    <x v="0"/>
    <x v="0"/>
    <x v="0"/>
    <m/>
    <m/>
    <m/>
    <m/>
    <m/>
    <m/>
    <m/>
    <m/>
    <m/>
    <m/>
    <m/>
    <x v="0"/>
    <x v="0"/>
    <s v="2018/19"/>
    <m/>
    <m/>
    <m/>
    <m/>
    <m/>
    <m/>
    <m/>
    <m/>
    <m/>
    <n v="7500"/>
    <n v="0"/>
    <m/>
    <m/>
    <m/>
    <n v="7500"/>
    <m/>
    <s v="2018-19 RIS-F  "/>
    <s v="2018-19 RIS-F"/>
    <m/>
    <m/>
    <m/>
    <m/>
    <m/>
    <m/>
    <m/>
    <m/>
    <m/>
    <m/>
    <m/>
    <m/>
    <m/>
    <m/>
    <m/>
    <m/>
    <m/>
    <m/>
    <m/>
    <m/>
    <m/>
    <m/>
    <m/>
    <m/>
  </r>
  <r>
    <s v="GEO 742"/>
    <n v="742"/>
    <s v="Georgian College - RIS F"/>
    <m/>
    <s v="CCSI project"/>
    <s v="Internal Research Project"/>
    <m/>
    <s v="Nicole Norris (1) - Research Project"/>
    <m/>
    <m/>
    <m/>
    <m/>
    <m/>
    <m/>
    <m/>
    <s v=" "/>
    <m/>
    <m/>
    <s v="CCSI "/>
    <s v="CCSI"/>
    <m/>
    <m/>
    <s v="Nicole Norris    "/>
    <s v="Nicole Norris"/>
    <m/>
    <m/>
    <m/>
    <m/>
    <m/>
    <s v="                   "/>
    <x v="3"/>
    <x v="3"/>
    <x v="3"/>
    <x v="0"/>
    <x v="0"/>
    <x v="0"/>
    <x v="0"/>
    <x v="0"/>
    <x v="0"/>
    <x v="0"/>
    <m/>
    <m/>
    <m/>
    <m/>
    <m/>
    <m/>
    <m/>
    <m/>
    <m/>
    <m/>
    <m/>
    <x v="0"/>
    <x v="0"/>
    <s v="2018/19"/>
    <m/>
    <m/>
    <m/>
    <m/>
    <m/>
    <m/>
    <m/>
    <m/>
    <m/>
    <n v="7500"/>
    <n v="0"/>
    <m/>
    <m/>
    <m/>
    <n v="7500"/>
    <m/>
    <s v="2018-19 RIS-F  "/>
    <s v="2018-19 RIS-F"/>
    <m/>
    <m/>
    <m/>
    <m/>
    <m/>
    <m/>
    <m/>
    <m/>
    <m/>
    <m/>
    <m/>
    <m/>
    <m/>
    <m/>
    <m/>
    <m/>
    <m/>
    <m/>
    <m/>
    <m/>
    <m/>
    <m/>
    <m/>
    <m/>
  </r>
  <r>
    <s v="GEO 743"/>
    <n v="743"/>
    <s v="Baycrest "/>
    <m/>
    <s v="Toronto Cultural Passport Project"/>
    <s v="Data Analysis"/>
    <m/>
    <m/>
    <m/>
    <m/>
    <m/>
    <m/>
    <m/>
    <m/>
    <m/>
    <s v="Computer Studies "/>
    <s v="Computer Studies"/>
    <m/>
    <s v="Big Data Analytics "/>
    <s v="Big Data Analytics"/>
    <m/>
    <m/>
    <s v="Chris Dyck Gordon Dyck   "/>
    <s v="Chris Dyck"/>
    <s v="Gordon Dyck"/>
    <m/>
    <m/>
    <m/>
    <m/>
    <s v="Sonja Schweter Pragya Gurung Rachel (Jihye) Lee                 "/>
    <x v="9"/>
    <x v="9"/>
    <x v="9"/>
    <x v="0"/>
    <x v="0"/>
    <x v="0"/>
    <x v="0"/>
    <x v="0"/>
    <x v="0"/>
    <x v="0"/>
    <m/>
    <m/>
    <m/>
    <m/>
    <m/>
    <m/>
    <m/>
    <m/>
    <m/>
    <m/>
    <m/>
    <x v="0"/>
    <x v="0"/>
    <s v="2019/20"/>
    <m/>
    <m/>
    <m/>
    <m/>
    <m/>
    <m/>
    <m/>
    <m/>
    <m/>
    <n v="0"/>
    <n v="0"/>
    <m/>
    <m/>
    <m/>
    <m/>
    <m/>
    <s v="  "/>
    <m/>
    <m/>
    <m/>
    <m/>
    <m/>
    <m/>
    <m/>
    <m/>
    <m/>
    <m/>
    <m/>
    <m/>
    <m/>
    <m/>
    <m/>
    <m/>
    <m/>
    <m/>
    <m/>
    <m/>
    <m/>
    <m/>
    <m/>
    <m/>
    <m/>
  </r>
  <r>
    <s v="GEO 744"/>
    <n v="744"/>
    <s v="Baycrest "/>
    <m/>
    <s v="TEDRA - Newsletter Project"/>
    <s v="Data Analysis"/>
    <m/>
    <m/>
    <m/>
    <m/>
    <m/>
    <m/>
    <m/>
    <m/>
    <m/>
    <s v="Computer Studies "/>
    <s v="Computer Studies"/>
    <m/>
    <s v="Big Data Analytics "/>
    <s v="Big Data Analytics"/>
    <m/>
    <m/>
    <s v="Chris Dyck Richard Lambroff   "/>
    <s v="Chris Dyck"/>
    <s v="Richard Lambroff"/>
    <m/>
    <m/>
    <m/>
    <m/>
    <s v="                   "/>
    <x v="3"/>
    <x v="3"/>
    <x v="3"/>
    <x v="0"/>
    <x v="0"/>
    <x v="0"/>
    <x v="0"/>
    <x v="0"/>
    <x v="0"/>
    <x v="0"/>
    <m/>
    <m/>
    <m/>
    <m/>
    <m/>
    <m/>
    <m/>
    <m/>
    <m/>
    <m/>
    <m/>
    <x v="1"/>
    <x v="0"/>
    <s v="2019/20"/>
    <m/>
    <m/>
    <m/>
    <m/>
    <m/>
    <m/>
    <m/>
    <m/>
    <m/>
    <n v="0"/>
    <n v="0"/>
    <m/>
    <m/>
    <m/>
    <m/>
    <m/>
    <s v="  "/>
    <m/>
    <m/>
    <m/>
    <m/>
    <m/>
    <m/>
    <m/>
    <m/>
    <m/>
    <m/>
    <m/>
    <m/>
    <m/>
    <m/>
    <m/>
    <m/>
    <m/>
    <m/>
    <m/>
    <m/>
    <m/>
    <m/>
    <m/>
    <m/>
    <m/>
  </r>
  <r>
    <s v="GEO 745"/>
    <n v="745"/>
    <s v="Baycrest "/>
    <m/>
    <s v="Urban Engagement Institute - Voter Engagement Project"/>
    <s v="Data Analysis"/>
    <m/>
    <m/>
    <m/>
    <m/>
    <m/>
    <m/>
    <m/>
    <m/>
    <m/>
    <s v="Computer Studies "/>
    <s v="Computer Studies"/>
    <m/>
    <s v="Big Data Analytics "/>
    <s v="Big Data Analytics"/>
    <m/>
    <m/>
    <s v="Chris Dyck Gordon Dyck   "/>
    <s v="Chris Dyck"/>
    <s v="Gordon Dyck"/>
    <m/>
    <m/>
    <m/>
    <m/>
    <s v="Manish Yadav Angel Kurien Fazel Ahmed Yunus Ahmed Tincy Annie Joseph Vamshi Mani Rashukachula               "/>
    <x v="10"/>
    <x v="10"/>
    <x v="10"/>
    <x v="8"/>
    <x v="6"/>
    <x v="0"/>
    <x v="0"/>
    <x v="0"/>
    <x v="0"/>
    <x v="0"/>
    <m/>
    <m/>
    <m/>
    <m/>
    <m/>
    <m/>
    <m/>
    <m/>
    <m/>
    <m/>
    <m/>
    <x v="0"/>
    <x v="0"/>
    <s v="2019/20"/>
    <m/>
    <m/>
    <m/>
    <m/>
    <m/>
    <m/>
    <m/>
    <m/>
    <m/>
    <n v="0"/>
    <n v="0"/>
    <m/>
    <m/>
    <m/>
    <m/>
    <m/>
    <s v="  "/>
    <m/>
    <m/>
    <m/>
    <m/>
    <m/>
    <m/>
    <m/>
    <m/>
    <m/>
    <m/>
    <m/>
    <m/>
    <m/>
    <m/>
    <m/>
    <m/>
    <m/>
    <m/>
    <m/>
    <m/>
    <m/>
    <m/>
    <m/>
    <m/>
    <m/>
  </r>
  <r>
    <s v="GEO 746"/>
    <n v="746"/>
    <s v="Busch Systems"/>
    <m/>
    <s v="Sales Data Analysis"/>
    <s v="Data Analysis"/>
    <m/>
    <m/>
    <m/>
    <m/>
    <m/>
    <m/>
    <m/>
    <m/>
    <m/>
    <s v="Computer Studies "/>
    <s v="Computer Studies"/>
    <m/>
    <s v="Big Data Analytics "/>
    <s v="Big Data Analytics"/>
    <m/>
    <m/>
    <s v="Chris Dyck Gordon Dyck   "/>
    <s v="Chris Dyck"/>
    <s v="Gordon Dyck"/>
    <m/>
    <m/>
    <m/>
    <m/>
    <s v="Kavya Methill Komal Dahlya Lakshit Mendiratta Merlin Mathews                "/>
    <x v="11"/>
    <x v="11"/>
    <x v="11"/>
    <x v="9"/>
    <x v="0"/>
    <x v="0"/>
    <x v="0"/>
    <x v="0"/>
    <x v="0"/>
    <x v="0"/>
    <m/>
    <m/>
    <m/>
    <m/>
    <m/>
    <m/>
    <m/>
    <m/>
    <m/>
    <m/>
    <m/>
    <x v="0"/>
    <x v="0"/>
    <s v="2019/20"/>
    <m/>
    <m/>
    <m/>
    <m/>
    <m/>
    <m/>
    <m/>
    <m/>
    <m/>
    <n v="0"/>
    <n v="0"/>
    <m/>
    <m/>
    <m/>
    <m/>
    <m/>
    <s v="  "/>
    <m/>
    <m/>
    <m/>
    <m/>
    <m/>
    <m/>
    <m/>
    <m/>
    <m/>
    <m/>
    <m/>
    <m/>
    <m/>
    <m/>
    <m/>
    <m/>
    <m/>
    <m/>
    <m/>
    <m/>
    <m/>
    <m/>
    <m/>
    <m/>
    <m/>
  </r>
  <r>
    <s v="GEO 747"/>
    <n v="747"/>
    <s v="Barrie Chamber of Commerce"/>
    <m/>
    <s v="Data Analysis"/>
    <s v="Data Analysis"/>
    <m/>
    <m/>
    <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48"/>
    <n v="748"/>
    <s v="Barrie Chamber of Commerce"/>
    <m/>
    <s v="Advocacy Services awareness and satisfaction"/>
    <s v="Social research"/>
    <m/>
    <m/>
    <m/>
    <m/>
    <m/>
    <m/>
    <m/>
    <m/>
    <m/>
    <s v="Computer Studies "/>
    <s v="Computer Studies"/>
    <m/>
    <s v="RAPP "/>
    <s v="RAPP"/>
    <m/>
    <m/>
    <s v="Richard Rinaldo    "/>
    <s v="Richard Rinaldo"/>
    <m/>
    <m/>
    <m/>
    <m/>
    <m/>
    <s v="Hemani Dave Soumya Goel Disha Chudasama Hetal Parmar                "/>
    <x v="12"/>
    <x v="12"/>
    <x v="12"/>
    <x v="10"/>
    <x v="0"/>
    <x v="0"/>
    <x v="0"/>
    <x v="0"/>
    <x v="0"/>
    <x v="0"/>
    <m/>
    <m/>
    <m/>
    <m/>
    <m/>
    <m/>
    <m/>
    <m/>
    <m/>
    <m/>
    <m/>
    <x v="0"/>
    <x v="1"/>
    <s v="2018/19"/>
    <m/>
    <m/>
    <m/>
    <m/>
    <m/>
    <m/>
    <m/>
    <m/>
    <m/>
    <n v="0"/>
    <n v="0"/>
    <m/>
    <m/>
    <m/>
    <m/>
    <m/>
    <s v="  "/>
    <m/>
    <m/>
    <m/>
    <m/>
    <m/>
    <m/>
    <m/>
    <m/>
    <m/>
    <m/>
    <m/>
    <m/>
    <m/>
    <m/>
    <m/>
    <m/>
    <m/>
    <m/>
    <m/>
    <m/>
    <m/>
    <m/>
    <m/>
    <m/>
    <m/>
  </r>
  <r>
    <s v="GEO 749"/>
    <n v="749"/>
    <s v="Electric Vehicle Society"/>
    <m/>
    <s v="Public awareness of the availability and benefits of electric vehicles"/>
    <s v="Market Research"/>
    <m/>
    <m/>
    <m/>
    <m/>
    <m/>
    <m/>
    <m/>
    <m/>
    <m/>
    <s v="Computer Studies "/>
    <s v="Computer Studies"/>
    <m/>
    <s v="RAPP "/>
    <s v="RAPP"/>
    <m/>
    <m/>
    <s v="Richard Rinaldo    "/>
    <s v="Richard Rinaldo"/>
    <m/>
    <m/>
    <m/>
    <m/>
    <m/>
    <s v="Kyle O'Keeffe Inyang Ekanem Neenu Sam Rohan Raj Pendalwar                "/>
    <x v="13"/>
    <x v="13"/>
    <x v="13"/>
    <x v="11"/>
    <x v="0"/>
    <x v="0"/>
    <x v="0"/>
    <x v="0"/>
    <x v="0"/>
    <x v="0"/>
    <m/>
    <m/>
    <m/>
    <m/>
    <m/>
    <m/>
    <m/>
    <m/>
    <m/>
    <m/>
    <m/>
    <x v="0"/>
    <x v="1"/>
    <s v="2018/19"/>
    <m/>
    <m/>
    <m/>
    <m/>
    <m/>
    <m/>
    <m/>
    <m/>
    <m/>
    <n v="0"/>
    <n v="0"/>
    <m/>
    <m/>
    <m/>
    <m/>
    <m/>
    <s v="  "/>
    <m/>
    <m/>
    <m/>
    <m/>
    <m/>
    <m/>
    <m/>
    <m/>
    <m/>
    <m/>
    <m/>
    <m/>
    <m/>
    <m/>
    <m/>
    <m/>
    <m/>
    <m/>
    <m/>
    <m/>
    <m/>
    <m/>
    <m/>
    <m/>
    <m/>
  </r>
  <r>
    <s v="GEO 750"/>
    <n v="750"/>
    <s v="Rural Ontario Medical Program"/>
    <m/>
    <s v="Rural Residency program outcomes for physicians"/>
    <s v="Social research"/>
    <m/>
    <m/>
    <m/>
    <m/>
    <m/>
    <m/>
    <m/>
    <m/>
    <m/>
    <s v="Computer Studies "/>
    <s v="Computer Studies"/>
    <m/>
    <s v="RAPP "/>
    <s v="RAPP"/>
    <m/>
    <m/>
    <s v="Richard Rinaldo    "/>
    <s v="Richard Rinaldo"/>
    <m/>
    <m/>
    <m/>
    <m/>
    <m/>
    <s v="Heyaben Jagdishkumar Patel Akhil Mohan Mohan Jeff Yip Margaryta Pronina Rohini Rohini               "/>
    <x v="14"/>
    <x v="14"/>
    <x v="14"/>
    <x v="12"/>
    <x v="7"/>
    <x v="0"/>
    <x v="0"/>
    <x v="0"/>
    <x v="0"/>
    <x v="0"/>
    <m/>
    <m/>
    <m/>
    <m/>
    <m/>
    <m/>
    <m/>
    <m/>
    <m/>
    <m/>
    <m/>
    <x v="0"/>
    <x v="1"/>
    <s v="2018/19"/>
    <m/>
    <m/>
    <m/>
    <m/>
    <m/>
    <m/>
    <m/>
    <m/>
    <m/>
    <n v="0"/>
    <n v="0"/>
    <m/>
    <m/>
    <m/>
    <m/>
    <m/>
    <s v="  "/>
    <m/>
    <m/>
    <m/>
    <m/>
    <m/>
    <m/>
    <m/>
    <m/>
    <m/>
    <m/>
    <m/>
    <m/>
    <m/>
    <m/>
    <m/>
    <m/>
    <m/>
    <m/>
    <m/>
    <m/>
    <m/>
    <m/>
    <m/>
    <m/>
    <m/>
  </r>
  <r>
    <s v="GEO 751"/>
    <n v="751"/>
    <s v="Camphill"/>
    <m/>
    <s v="Impact on retail sales associated with being located in Barrie's downtown"/>
    <s v="Market Research"/>
    <m/>
    <m/>
    <m/>
    <m/>
    <m/>
    <m/>
    <m/>
    <m/>
    <m/>
    <s v="Computer Studies "/>
    <s v="Computer Studies"/>
    <m/>
    <s v="RAPP "/>
    <s v="RAPP"/>
    <m/>
    <m/>
    <s v="Richard Rinaldo    "/>
    <s v="Richard Rinaldo"/>
    <m/>
    <m/>
    <m/>
    <m/>
    <m/>
    <s v="Ann Maria Johnson Sharon Maria Jacob Anjali Kaushik Jayadev Venugopal Akshay Vijay               "/>
    <x v="15"/>
    <x v="15"/>
    <x v="15"/>
    <x v="13"/>
    <x v="8"/>
    <x v="0"/>
    <x v="0"/>
    <x v="0"/>
    <x v="0"/>
    <x v="0"/>
    <m/>
    <m/>
    <m/>
    <m/>
    <m/>
    <m/>
    <m/>
    <m/>
    <m/>
    <m/>
    <m/>
    <x v="0"/>
    <x v="1"/>
    <s v="2018/19"/>
    <m/>
    <m/>
    <m/>
    <m/>
    <m/>
    <m/>
    <m/>
    <m/>
    <m/>
    <n v="0"/>
    <n v="0"/>
    <m/>
    <m/>
    <m/>
    <m/>
    <m/>
    <s v="  "/>
    <m/>
    <m/>
    <m/>
    <m/>
    <m/>
    <m/>
    <m/>
    <m/>
    <m/>
    <m/>
    <m/>
    <m/>
    <m/>
    <m/>
    <m/>
    <m/>
    <m/>
    <m/>
    <m/>
    <m/>
    <m/>
    <m/>
    <m/>
    <m/>
    <m/>
  </r>
  <r>
    <s v="GEO 752"/>
    <n v="752"/>
    <s v="Georgian College"/>
    <m/>
    <s v="Information systems security program renewal evaluation"/>
    <s v="Internal Research Project"/>
    <m/>
    <m/>
    <m/>
    <m/>
    <m/>
    <m/>
    <m/>
    <m/>
    <m/>
    <s v="Computer Studies "/>
    <s v="Computer Studies"/>
    <m/>
    <s v="RAPP "/>
    <s v="RAPP"/>
    <m/>
    <m/>
    <s v="Richard Rinaldo    "/>
    <s v="Richard Rinaldo"/>
    <m/>
    <m/>
    <m/>
    <m/>
    <m/>
    <s v="Dawn Sebastian Sharon Kadalickal Shaji Jemi James Wesley Prokopchuk                "/>
    <x v="16"/>
    <x v="16"/>
    <x v="16"/>
    <x v="14"/>
    <x v="0"/>
    <x v="0"/>
    <x v="0"/>
    <x v="0"/>
    <x v="0"/>
    <x v="0"/>
    <m/>
    <m/>
    <m/>
    <m/>
    <m/>
    <m/>
    <m/>
    <m/>
    <m/>
    <m/>
    <m/>
    <x v="0"/>
    <x v="1"/>
    <s v="2018/19"/>
    <m/>
    <m/>
    <m/>
    <m/>
    <m/>
    <m/>
    <m/>
    <m/>
    <m/>
    <n v="0"/>
    <n v="0"/>
    <m/>
    <m/>
    <m/>
    <m/>
    <m/>
    <s v="  "/>
    <m/>
    <m/>
    <m/>
    <m/>
    <m/>
    <m/>
    <m/>
    <m/>
    <m/>
    <m/>
    <m/>
    <m/>
    <m/>
    <m/>
    <m/>
    <m/>
    <m/>
    <m/>
    <m/>
    <m/>
    <m/>
    <m/>
    <m/>
    <m/>
    <m/>
  </r>
  <r>
    <s v="GEO 753"/>
    <n v="753"/>
    <s v="DeafBlind Ontario"/>
    <m/>
    <s v="Evaluation of Snoezelen room utilization by Deafblind individuals"/>
    <s v="Social research"/>
    <m/>
    <m/>
    <m/>
    <m/>
    <m/>
    <m/>
    <m/>
    <m/>
    <m/>
    <s v="Computer Studies "/>
    <s v="Computer Studies"/>
    <m/>
    <s v="RAPP "/>
    <s v="RAPP"/>
    <m/>
    <m/>
    <s v="Richard Rinaldo    "/>
    <s v="Richard Rinaldo"/>
    <m/>
    <m/>
    <m/>
    <m/>
    <m/>
    <s v="Teresa Pigott-Upshall Daniel Anzola Marin Nathan Tully Campeau                 "/>
    <x v="17"/>
    <x v="17"/>
    <x v="17"/>
    <x v="0"/>
    <x v="0"/>
    <x v="0"/>
    <x v="0"/>
    <x v="0"/>
    <x v="0"/>
    <x v="0"/>
    <m/>
    <m/>
    <m/>
    <m/>
    <m/>
    <m/>
    <m/>
    <m/>
    <m/>
    <m/>
    <m/>
    <x v="0"/>
    <x v="1"/>
    <s v="2018/19"/>
    <m/>
    <m/>
    <m/>
    <m/>
    <m/>
    <m/>
    <m/>
    <m/>
    <m/>
    <n v="0"/>
    <n v="0"/>
    <m/>
    <m/>
    <m/>
    <m/>
    <m/>
    <s v="  "/>
    <m/>
    <m/>
    <m/>
    <m/>
    <m/>
    <m/>
    <m/>
    <m/>
    <m/>
    <m/>
    <m/>
    <m/>
    <m/>
    <m/>
    <m/>
    <m/>
    <m/>
    <m/>
    <m/>
    <m/>
    <m/>
    <m/>
    <m/>
    <m/>
    <m/>
  </r>
  <r>
    <s v="GEO 754"/>
    <n v="754"/>
    <s v="Georgian College"/>
    <m/>
    <s v="Evaluation of the College's mindfulness mental wellness programs"/>
    <s v="Internal Research Project"/>
    <m/>
    <m/>
    <m/>
    <m/>
    <m/>
    <m/>
    <m/>
    <m/>
    <m/>
    <s v="Computer Studies "/>
    <s v="Computer Studies"/>
    <m/>
    <s v="RAPP "/>
    <s v="RAPP"/>
    <m/>
    <m/>
    <s v="Richard Rinaldo    "/>
    <s v="Richard Rinaldo"/>
    <m/>
    <m/>
    <m/>
    <m/>
    <m/>
    <s v="Steven Aeng Nicole Lacher Teenuk Tomin                 "/>
    <x v="18"/>
    <x v="18"/>
    <x v="18"/>
    <x v="0"/>
    <x v="0"/>
    <x v="0"/>
    <x v="0"/>
    <x v="0"/>
    <x v="0"/>
    <x v="0"/>
    <m/>
    <m/>
    <m/>
    <m/>
    <m/>
    <m/>
    <m/>
    <m/>
    <m/>
    <m/>
    <m/>
    <x v="0"/>
    <x v="1"/>
    <s v="2018/19"/>
    <m/>
    <m/>
    <m/>
    <m/>
    <m/>
    <m/>
    <m/>
    <m/>
    <m/>
    <n v="0"/>
    <n v="0"/>
    <m/>
    <m/>
    <m/>
    <m/>
    <m/>
    <s v="  "/>
    <m/>
    <m/>
    <m/>
    <m/>
    <m/>
    <m/>
    <m/>
    <m/>
    <m/>
    <m/>
    <m/>
    <m/>
    <m/>
    <m/>
    <m/>
    <m/>
    <m/>
    <m/>
    <m/>
    <m/>
    <m/>
    <m/>
    <m/>
    <m/>
    <m/>
  </r>
  <r>
    <s v="GEO 755"/>
    <n v="755"/>
    <s v="Barrie Chamber of Commerce"/>
    <m/>
    <s v="Membership services evaluation"/>
    <s v="Market Research"/>
    <m/>
    <m/>
    <m/>
    <m/>
    <m/>
    <m/>
    <m/>
    <m/>
    <m/>
    <s v="Computer Studies "/>
    <s v="Computer Studies"/>
    <m/>
    <s v="RAPP "/>
    <s v="RAPP"/>
    <m/>
    <m/>
    <s v="Richard Rinaldo    "/>
    <s v="Richard Rinaldo"/>
    <m/>
    <m/>
    <m/>
    <m/>
    <m/>
    <s v="Anjali Anilkumar  Sarah McKeown Kartik Ashok Nagras Aakash Jangra                "/>
    <x v="19"/>
    <x v="19"/>
    <x v="19"/>
    <x v="15"/>
    <x v="0"/>
    <x v="0"/>
    <x v="0"/>
    <x v="0"/>
    <x v="0"/>
    <x v="0"/>
    <m/>
    <m/>
    <m/>
    <m/>
    <m/>
    <m/>
    <m/>
    <m/>
    <m/>
    <m/>
    <m/>
    <x v="0"/>
    <x v="1"/>
    <s v="2018/19"/>
    <m/>
    <m/>
    <m/>
    <m/>
    <m/>
    <m/>
    <m/>
    <m/>
    <m/>
    <n v="0"/>
    <n v="0"/>
    <m/>
    <m/>
    <m/>
    <m/>
    <m/>
    <s v="  "/>
    <m/>
    <m/>
    <m/>
    <m/>
    <m/>
    <m/>
    <m/>
    <m/>
    <m/>
    <m/>
    <m/>
    <m/>
    <m/>
    <m/>
    <m/>
    <m/>
    <m/>
    <m/>
    <m/>
    <m/>
    <m/>
    <m/>
    <m/>
    <m/>
    <m/>
  </r>
  <r>
    <s v="GEO 756"/>
    <n v="756"/>
    <s v="Luuma"/>
    <m/>
    <s v="Luuma user experience"/>
    <s v="Market Research"/>
    <m/>
    <m/>
    <m/>
    <m/>
    <m/>
    <m/>
    <m/>
    <m/>
    <m/>
    <s v="Computer Studies "/>
    <s v="Computer Studies"/>
    <m/>
    <s v="RAPP "/>
    <s v="RAPP"/>
    <m/>
    <m/>
    <s v="Richard Rinaldo    "/>
    <s v="Richard Rinaldo"/>
    <m/>
    <m/>
    <m/>
    <m/>
    <m/>
    <s v="Aparna Rajan Ekkattil Dhanya Girija Sarma Jacqueline Mary Mathew Jasim Shafeek Alghin Wilson               "/>
    <x v="20"/>
    <x v="20"/>
    <x v="20"/>
    <x v="16"/>
    <x v="9"/>
    <x v="0"/>
    <x v="0"/>
    <x v="0"/>
    <x v="0"/>
    <x v="0"/>
    <m/>
    <m/>
    <m/>
    <m/>
    <m/>
    <m/>
    <m/>
    <m/>
    <m/>
    <m/>
    <m/>
    <x v="0"/>
    <x v="1"/>
    <s v="2018/19"/>
    <m/>
    <m/>
    <m/>
    <m/>
    <m/>
    <m/>
    <m/>
    <m/>
    <m/>
    <n v="0"/>
    <n v="0"/>
    <m/>
    <m/>
    <m/>
    <m/>
    <m/>
    <s v="  "/>
    <m/>
    <m/>
    <m/>
    <m/>
    <m/>
    <m/>
    <m/>
    <m/>
    <m/>
    <m/>
    <m/>
    <m/>
    <m/>
    <m/>
    <m/>
    <m/>
    <m/>
    <m/>
    <m/>
    <m/>
    <m/>
    <m/>
    <m/>
    <m/>
    <m/>
  </r>
  <r>
    <s v="GEO 757"/>
    <n v="757"/>
    <s v="Ainley Group"/>
    <m/>
    <s v="Development of a version of the Vancouver Experience Survey (VES) that fits the Ontario context"/>
    <s v="Market Research"/>
    <m/>
    <m/>
    <m/>
    <m/>
    <m/>
    <m/>
    <m/>
    <m/>
    <m/>
    <s v="Computer Studies "/>
    <s v="Computer Studies"/>
    <m/>
    <s v="RAPP "/>
    <s v="RAPP"/>
    <m/>
    <m/>
    <s v="Richard Rinaldo    "/>
    <s v="Richard Rinaldo"/>
    <m/>
    <m/>
    <m/>
    <m/>
    <m/>
    <s v="Nikita Patel Rajnikant Patel Sinoj Sixtus Rohit Shrikrishna Karmudi Bakul Manchada               "/>
    <x v="21"/>
    <x v="21"/>
    <x v="21"/>
    <x v="17"/>
    <x v="10"/>
    <x v="0"/>
    <x v="0"/>
    <x v="0"/>
    <x v="0"/>
    <x v="0"/>
    <m/>
    <m/>
    <m/>
    <m/>
    <m/>
    <m/>
    <m/>
    <m/>
    <m/>
    <m/>
    <m/>
    <x v="0"/>
    <x v="1"/>
    <s v="2018/19"/>
    <m/>
    <m/>
    <m/>
    <m/>
    <m/>
    <m/>
    <m/>
    <m/>
    <m/>
    <n v="0"/>
    <n v="0"/>
    <m/>
    <m/>
    <m/>
    <m/>
    <m/>
    <s v="  "/>
    <m/>
    <m/>
    <m/>
    <m/>
    <m/>
    <m/>
    <m/>
    <m/>
    <m/>
    <m/>
    <m/>
    <m/>
    <m/>
    <m/>
    <m/>
    <m/>
    <m/>
    <m/>
    <m/>
    <m/>
    <m/>
    <m/>
    <m/>
    <m/>
    <m/>
  </r>
  <r>
    <s v="GEO 758"/>
    <n v="758"/>
    <s v="Camphill"/>
    <m/>
    <s v="Marketing Strategy development research"/>
    <s v="Market Research"/>
    <m/>
    <m/>
    <m/>
    <m/>
    <m/>
    <m/>
    <m/>
    <m/>
    <m/>
    <s v="Computer Studies "/>
    <s v="Computer Studies"/>
    <m/>
    <s v="RAPP "/>
    <s v="RAPP"/>
    <m/>
    <m/>
    <s v="Richard Rinaldo    "/>
    <s v="Richard Rinaldo"/>
    <m/>
    <m/>
    <m/>
    <m/>
    <m/>
    <s v="Brad Delong Shannon Forward                  "/>
    <x v="22"/>
    <x v="22"/>
    <x v="3"/>
    <x v="0"/>
    <x v="0"/>
    <x v="0"/>
    <x v="0"/>
    <x v="0"/>
    <x v="0"/>
    <x v="0"/>
    <m/>
    <m/>
    <m/>
    <m/>
    <m/>
    <m/>
    <m/>
    <m/>
    <m/>
    <m/>
    <m/>
    <x v="0"/>
    <x v="1"/>
    <s v="2018/19"/>
    <m/>
    <m/>
    <m/>
    <m/>
    <m/>
    <m/>
    <m/>
    <m/>
    <m/>
    <n v="0"/>
    <n v="0"/>
    <m/>
    <m/>
    <m/>
    <m/>
    <m/>
    <s v="  "/>
    <m/>
    <m/>
    <m/>
    <m/>
    <m/>
    <m/>
    <m/>
    <m/>
    <m/>
    <m/>
    <m/>
    <m/>
    <m/>
    <m/>
    <m/>
    <m/>
    <m/>
    <m/>
    <m/>
    <m/>
    <m/>
    <m/>
    <m/>
    <m/>
    <m/>
  </r>
  <r>
    <s v="GEO 759"/>
    <n v="759"/>
    <s v="Camphill"/>
    <m/>
    <s v="Camphill Retail Stores - Best Practices"/>
    <s v="Market Research"/>
    <m/>
    <m/>
    <m/>
    <m/>
    <m/>
    <m/>
    <m/>
    <m/>
    <m/>
    <s v="Computer Studies "/>
    <s v="Computer Studies"/>
    <m/>
    <s v="RAPP "/>
    <s v="RAPP"/>
    <m/>
    <m/>
    <s v="Richard Rinaldo    "/>
    <s v="Richard Rinaldo"/>
    <m/>
    <m/>
    <m/>
    <m/>
    <m/>
    <s v="Erin Youjin Lee Deljo Dominic Madathikandam Ketan Rana                 "/>
    <x v="23"/>
    <x v="23"/>
    <x v="22"/>
    <x v="0"/>
    <x v="0"/>
    <x v="0"/>
    <x v="0"/>
    <x v="0"/>
    <x v="0"/>
    <x v="0"/>
    <m/>
    <m/>
    <m/>
    <m/>
    <m/>
    <m/>
    <m/>
    <m/>
    <m/>
    <m/>
    <m/>
    <x v="0"/>
    <x v="1"/>
    <s v="2018/19"/>
    <m/>
    <m/>
    <m/>
    <m/>
    <m/>
    <m/>
    <m/>
    <m/>
    <m/>
    <n v="0"/>
    <n v="0"/>
    <m/>
    <m/>
    <m/>
    <m/>
    <m/>
    <s v="  "/>
    <m/>
    <m/>
    <m/>
    <m/>
    <m/>
    <m/>
    <m/>
    <m/>
    <m/>
    <m/>
    <m/>
    <m/>
    <m/>
    <m/>
    <m/>
    <m/>
    <m/>
    <m/>
    <m/>
    <m/>
    <m/>
    <m/>
    <m/>
    <m/>
    <m/>
  </r>
  <r>
    <s v="GEO 760"/>
    <n v="760"/>
    <s v="Rural Ontario Medical Program "/>
    <m/>
    <s v="Medical Rotation Data Analysis "/>
    <s v="Data Analysis"/>
    <m/>
    <m/>
    <m/>
    <m/>
    <m/>
    <m/>
    <m/>
    <m/>
    <m/>
    <s v="Computer Studies "/>
    <s v="Computer Studies"/>
    <m/>
    <s v="Big Data Analytics "/>
    <s v="Big Data Analytics"/>
    <m/>
    <m/>
    <s v="Chris Dyck    "/>
    <s v="Chris Dyck"/>
    <m/>
    <m/>
    <m/>
    <m/>
    <m/>
    <s v="                   "/>
    <x v="3"/>
    <x v="3"/>
    <x v="3"/>
    <x v="0"/>
    <x v="0"/>
    <x v="0"/>
    <x v="0"/>
    <x v="0"/>
    <x v="0"/>
    <x v="0"/>
    <m/>
    <m/>
    <m/>
    <m/>
    <m/>
    <m/>
    <m/>
    <m/>
    <m/>
    <m/>
    <m/>
    <x v="0"/>
    <x v="0"/>
    <s v="2019/20"/>
    <m/>
    <m/>
    <m/>
    <m/>
    <m/>
    <m/>
    <m/>
    <m/>
    <m/>
    <n v="0"/>
    <n v="0"/>
    <m/>
    <m/>
    <m/>
    <m/>
    <m/>
    <s v="  "/>
    <m/>
    <m/>
    <m/>
    <m/>
    <m/>
    <m/>
    <m/>
    <m/>
    <m/>
    <m/>
    <m/>
    <m/>
    <m/>
    <m/>
    <m/>
    <m/>
    <m/>
    <m/>
    <m/>
    <m/>
    <m/>
    <m/>
    <m/>
    <m/>
    <m/>
  </r>
  <r>
    <s v="GEO 761"/>
    <n v="761"/>
    <s v="Global Botanical/Health4All Products LTD."/>
    <m/>
    <s v="PLC programming of the  tank system"/>
    <s v="Process Improvement"/>
    <m/>
    <m/>
    <m/>
    <m/>
    <s v="Manufacturing"/>
    <m/>
    <m/>
    <m/>
    <m/>
    <s v="Engineering and Environmental Technologies "/>
    <s v="Engineering and Environmental Technologies"/>
    <m/>
    <s v="Electrical Engineering Technology "/>
    <s v="Electrical Engineering Technology"/>
    <m/>
    <m/>
    <s v="Amir Baghaki    "/>
    <s v="Amir Baghaki"/>
    <m/>
    <m/>
    <m/>
    <m/>
    <m/>
    <s v="Umoboho Oboho                    "/>
    <x v="24"/>
    <x v="3"/>
    <x v="3"/>
    <x v="0"/>
    <x v="0"/>
    <x v="0"/>
    <x v="0"/>
    <x v="0"/>
    <x v="0"/>
    <x v="0"/>
    <m/>
    <m/>
    <m/>
    <m/>
    <m/>
    <m/>
    <m/>
    <m/>
    <m/>
    <m/>
    <m/>
    <x v="2"/>
    <x v="2"/>
    <s v="2018/19"/>
    <m/>
    <m/>
    <m/>
    <m/>
    <m/>
    <m/>
    <m/>
    <m/>
    <m/>
    <n v="0"/>
    <n v="0"/>
    <m/>
    <m/>
    <m/>
    <m/>
    <m/>
    <s v="  "/>
    <m/>
    <m/>
    <m/>
    <m/>
    <m/>
    <m/>
    <m/>
    <m/>
    <m/>
    <m/>
    <m/>
    <m/>
    <m/>
    <m/>
    <m/>
    <m/>
    <m/>
    <m/>
    <m/>
    <m/>
    <m/>
    <m/>
    <m/>
    <m/>
    <m/>
  </r>
  <r>
    <s v="GEO 762"/>
    <n v="762"/>
    <s v="TritonFoils"/>
    <m/>
    <s v="to mill billet aluminum to manufacture the foil for prototyping"/>
    <m/>
    <m/>
    <s v="Chris Meissner "/>
    <s v="hchrism@gmail.com "/>
    <m/>
    <s v="Manufacturing"/>
    <m/>
    <m/>
    <m/>
    <m/>
    <s v="Engineering and Environmental Technologies "/>
    <s v="Engineering and Environmental Technologies"/>
    <m/>
    <s v="Mechanical Engineering Technology "/>
    <s v="Mechanical Engineering Technology"/>
    <m/>
    <m/>
    <s v="Jurgen Hierholzer    "/>
    <s v="Jurgen Hierholzer"/>
    <m/>
    <m/>
    <m/>
    <m/>
    <m/>
    <s v="Nick Noseworthy                   "/>
    <x v="25"/>
    <x v="3"/>
    <x v="3"/>
    <x v="0"/>
    <x v="0"/>
    <x v="0"/>
    <x v="0"/>
    <x v="0"/>
    <x v="0"/>
    <x v="0"/>
    <m/>
    <m/>
    <m/>
    <m/>
    <m/>
    <m/>
    <m/>
    <m/>
    <m/>
    <m/>
    <m/>
    <x v="0"/>
    <x v="0"/>
    <s v="2018/19"/>
    <d v="2019-03-11T00:00:00"/>
    <m/>
    <m/>
    <m/>
    <m/>
    <m/>
    <m/>
    <m/>
    <m/>
    <n v="500"/>
    <n v="500"/>
    <m/>
    <n v="500"/>
    <m/>
    <m/>
    <m/>
    <s v="self-funded  "/>
    <s v="self-funded"/>
    <m/>
    <m/>
    <m/>
    <m/>
    <m/>
    <m/>
    <m/>
    <m/>
    <m/>
    <m/>
    <m/>
    <m/>
    <m/>
    <m/>
    <m/>
    <m/>
    <m/>
    <m/>
    <m/>
    <m/>
    <m/>
    <m/>
    <m/>
    <m/>
  </r>
  <r>
    <s v="GEO 763"/>
    <n v="763"/>
    <s v="OneSmartWorld"/>
    <m/>
    <s v="To digitize their current curriculum/solution for global expansion and corporate training"/>
    <s v="Process Improvement"/>
    <m/>
    <s v="Bob Wiele"/>
    <s v="bwiele@onesmartworld.com"/>
    <m/>
    <s v="Educational services"/>
    <m/>
    <m/>
    <m/>
    <m/>
    <s v="Computer Studies "/>
    <s v="Computer Studies"/>
    <m/>
    <s v=" "/>
    <m/>
    <m/>
    <m/>
    <s v="    "/>
    <m/>
    <m/>
    <m/>
    <m/>
    <m/>
    <m/>
    <s v="                   "/>
    <x v="3"/>
    <x v="3"/>
    <x v="3"/>
    <x v="0"/>
    <x v="0"/>
    <x v="0"/>
    <x v="0"/>
    <x v="0"/>
    <x v="0"/>
    <x v="0"/>
    <m/>
    <m/>
    <m/>
    <m/>
    <m/>
    <m/>
    <m/>
    <m/>
    <m/>
    <m/>
    <m/>
    <x v="1"/>
    <x v="0"/>
    <s v="2018/19"/>
    <m/>
    <m/>
    <m/>
    <m/>
    <m/>
    <m/>
    <m/>
    <m/>
    <m/>
    <n v="0"/>
    <n v="0"/>
    <m/>
    <m/>
    <m/>
    <m/>
    <m/>
    <s v="  "/>
    <m/>
    <m/>
    <m/>
    <m/>
    <m/>
    <m/>
    <m/>
    <m/>
    <m/>
    <m/>
    <m/>
    <m/>
    <m/>
    <m/>
    <m/>
    <m/>
    <m/>
    <m/>
    <m/>
    <m/>
    <m/>
    <m/>
    <m/>
    <m/>
    <m/>
  </r>
  <r>
    <s v="GEO 764"/>
    <n v="764"/>
    <s v="Parklane Landscapes "/>
    <m/>
    <s v="to develop the new designed downspout arbour as a DIY option for home owners to be able to buy the product online and install themselves on site with detailed instructions"/>
    <m/>
    <m/>
    <s v="Joanne Mohan "/>
    <s v="joanne@parklanelandscapes.ca _x000a__x000a_"/>
    <m/>
    <s v="Construction"/>
    <m/>
    <m/>
    <m/>
    <m/>
    <s v="Engineering and Environmental Technologies "/>
    <s v="Engineering and Environmental Technologies"/>
    <m/>
    <s v="Mechanical Engineering Technology "/>
    <s v="Mechanical Engineering Technology"/>
    <m/>
    <m/>
    <s v="    "/>
    <m/>
    <m/>
    <m/>
    <m/>
    <m/>
    <m/>
    <s v="                   "/>
    <x v="3"/>
    <x v="3"/>
    <x v="3"/>
    <x v="0"/>
    <x v="0"/>
    <x v="0"/>
    <x v="0"/>
    <x v="0"/>
    <x v="0"/>
    <x v="0"/>
    <m/>
    <m/>
    <m/>
    <m/>
    <m/>
    <m/>
    <m/>
    <m/>
    <m/>
    <m/>
    <m/>
    <x v="1"/>
    <x v="0"/>
    <s v="2018/19"/>
    <d v="2019-03-06T00:00:00"/>
    <m/>
    <m/>
    <m/>
    <m/>
    <m/>
    <m/>
    <m/>
    <m/>
    <n v="0"/>
    <n v="0"/>
    <m/>
    <m/>
    <m/>
    <m/>
    <m/>
    <s v="  "/>
    <m/>
    <m/>
    <m/>
    <m/>
    <m/>
    <m/>
    <m/>
    <m/>
    <m/>
    <m/>
    <m/>
    <m/>
    <m/>
    <m/>
    <m/>
    <m/>
    <m/>
    <m/>
    <m/>
    <m/>
    <m/>
    <m/>
    <m/>
    <m/>
    <m/>
  </r>
  <r>
    <s v="GEO 765"/>
    <n v="765"/>
    <s v="CA FILTER LTD"/>
    <m/>
    <s v="To test the equipment"/>
    <s v="Testing and Validation"/>
    <m/>
    <s v="Sergii Protsenko_x000a_Oleg Bilous"/>
    <s v="info@cafilter.ca"/>
    <m/>
    <s v="Manufacturing"/>
    <m/>
    <m/>
    <m/>
    <m/>
    <s v="Engineering and Environmental Technologies "/>
    <s v="Engineering and Environmental Technologies"/>
    <m/>
    <s v="Mechanical Engineering Technology "/>
    <s v="Mechanical Engineering Technology"/>
    <m/>
    <m/>
    <s v="Murry MacDonald    "/>
    <s v="Murry MacDonald"/>
    <m/>
    <m/>
    <m/>
    <m/>
    <m/>
    <s v="jared Bergsma Connor Macinnis David Taylor                 "/>
    <x v="26"/>
    <x v="24"/>
    <x v="23"/>
    <x v="0"/>
    <x v="0"/>
    <x v="0"/>
    <x v="0"/>
    <x v="0"/>
    <x v="0"/>
    <x v="0"/>
    <m/>
    <m/>
    <m/>
    <m/>
    <m/>
    <m/>
    <m/>
    <m/>
    <m/>
    <m/>
    <m/>
    <x v="0"/>
    <x v="0"/>
    <s v="2018/19"/>
    <m/>
    <m/>
    <m/>
    <m/>
    <m/>
    <m/>
    <m/>
    <m/>
    <m/>
    <n v="20000"/>
    <n v="12000"/>
    <n v="10000"/>
    <n v="2000"/>
    <n v="8000"/>
    <m/>
    <m/>
    <s v="OCE CVTA 2019  "/>
    <s v="OCE CVTA 2019"/>
    <m/>
    <m/>
    <m/>
    <m/>
    <m/>
    <m/>
    <m/>
    <m/>
    <m/>
    <m/>
    <m/>
    <m/>
    <m/>
    <m/>
    <m/>
    <m/>
    <m/>
    <m/>
    <m/>
    <m/>
    <m/>
    <m/>
    <m/>
    <m/>
  </r>
  <r>
    <s v="GEO 766"/>
    <n v="766"/>
    <s v="Source One Financial"/>
    <m/>
    <s v="Defulted Loan Comparison"/>
    <s v="Data Analysis"/>
    <m/>
    <m/>
    <m/>
    <m/>
    <m/>
    <m/>
    <m/>
    <m/>
    <m/>
    <s v="Computer Studies "/>
    <s v="Computer Studies"/>
    <m/>
    <s v="Big Data Analytics "/>
    <s v="Big Data Analytics"/>
    <m/>
    <m/>
    <s v="Chris Dyck Richard Lambroff   "/>
    <s v="Chris Dyck"/>
    <s v="Richard Lambroff"/>
    <m/>
    <m/>
    <m/>
    <m/>
    <s v="Patrick Whissel Hyoryung Lee Dojin Kwon Elena Pendrakovskaia Yingwen Yu               "/>
    <x v="27"/>
    <x v="25"/>
    <x v="24"/>
    <x v="18"/>
    <x v="11"/>
    <x v="0"/>
    <x v="0"/>
    <x v="0"/>
    <x v="0"/>
    <x v="0"/>
    <m/>
    <m/>
    <m/>
    <m/>
    <m/>
    <m/>
    <m/>
    <m/>
    <m/>
    <m/>
    <m/>
    <x v="0"/>
    <x v="0"/>
    <s v="2018/19"/>
    <m/>
    <m/>
    <m/>
    <m/>
    <m/>
    <m/>
    <m/>
    <m/>
    <m/>
    <n v="0"/>
    <n v="0"/>
    <m/>
    <m/>
    <m/>
    <m/>
    <m/>
    <s v="  "/>
    <m/>
    <m/>
    <m/>
    <m/>
    <m/>
    <m/>
    <m/>
    <m/>
    <m/>
    <m/>
    <m/>
    <m/>
    <m/>
    <m/>
    <m/>
    <m/>
    <m/>
    <m/>
    <m/>
    <m/>
    <m/>
    <m/>
    <m/>
    <m/>
    <m/>
  </r>
  <r>
    <s v="GEO 767"/>
    <n v="767"/>
    <s v="Source One Financial"/>
    <m/>
    <s v="Regional Comparison of Approvals and Booked Loans"/>
    <s v="Data Analysis"/>
    <m/>
    <m/>
    <m/>
    <m/>
    <m/>
    <m/>
    <m/>
    <m/>
    <m/>
    <s v="Computer Studies "/>
    <s v="Computer Studies"/>
    <m/>
    <s v="Big Data Analytics "/>
    <s v="Big Data Analytics"/>
    <m/>
    <m/>
    <s v="Chris Dyck Richard Lambroff   "/>
    <s v="Chris Dyck"/>
    <s v="Richard Lambroff"/>
    <m/>
    <m/>
    <m/>
    <m/>
    <s v="Keerthi Muppala Aphia Ann Mathew Sharon Parekaden Antony Shivabalan Balasubramanian                "/>
    <x v="28"/>
    <x v="26"/>
    <x v="25"/>
    <x v="19"/>
    <x v="0"/>
    <x v="0"/>
    <x v="0"/>
    <x v="0"/>
    <x v="0"/>
    <x v="0"/>
    <m/>
    <m/>
    <m/>
    <m/>
    <m/>
    <m/>
    <m/>
    <m/>
    <m/>
    <m/>
    <m/>
    <x v="0"/>
    <x v="0"/>
    <s v="2018/19"/>
    <m/>
    <m/>
    <m/>
    <m/>
    <m/>
    <m/>
    <m/>
    <m/>
    <m/>
    <n v="0"/>
    <n v="0"/>
    <m/>
    <m/>
    <m/>
    <m/>
    <m/>
    <s v="  "/>
    <m/>
    <m/>
    <m/>
    <m/>
    <m/>
    <m/>
    <m/>
    <m/>
    <m/>
    <m/>
    <m/>
    <m/>
    <m/>
    <m/>
    <m/>
    <m/>
    <m/>
    <m/>
    <m/>
    <m/>
    <m/>
    <m/>
    <m/>
    <m/>
    <m/>
  </r>
  <r>
    <s v="GEO 768"/>
    <n v="768"/>
    <s v="Source One Financial"/>
    <m/>
    <s v="Process Analysis"/>
    <s v="Data Analysis"/>
    <m/>
    <m/>
    <m/>
    <m/>
    <m/>
    <m/>
    <m/>
    <m/>
    <m/>
    <s v="Computer Studies "/>
    <s v="Computer Studies"/>
    <m/>
    <s v="Big Data Analytics "/>
    <s v="Big Data Analytics"/>
    <m/>
    <m/>
    <s v="Chris Dyck Gordon Dyck   "/>
    <s v="Chris Dyck"/>
    <s v="Gordon Dyck"/>
    <m/>
    <m/>
    <m/>
    <m/>
    <s v="Zuhaib Siddi Ujjwala Lahoti Bharat Wadhawan Dikshanta Raj Baral Sagar Thapa Davinder Hara Apoorva Arora Arjun Chopra Jill Patel Riya Kanani          "/>
    <x v="29"/>
    <x v="27"/>
    <x v="26"/>
    <x v="20"/>
    <x v="12"/>
    <x v="2"/>
    <x v="1"/>
    <x v="1"/>
    <x v="1"/>
    <x v="1"/>
    <m/>
    <m/>
    <m/>
    <m/>
    <m/>
    <m/>
    <m/>
    <m/>
    <m/>
    <m/>
    <m/>
    <x v="0"/>
    <x v="0"/>
    <s v="2018/19"/>
    <s v="MArch 6, 201"/>
    <m/>
    <m/>
    <m/>
    <m/>
    <m/>
    <m/>
    <m/>
    <m/>
    <n v="0"/>
    <n v="0"/>
    <m/>
    <m/>
    <m/>
    <m/>
    <m/>
    <s v="  "/>
    <m/>
    <m/>
    <m/>
    <m/>
    <m/>
    <m/>
    <m/>
    <m/>
    <m/>
    <m/>
    <m/>
    <m/>
    <m/>
    <m/>
    <m/>
    <m/>
    <m/>
    <m/>
    <m/>
    <m/>
    <m/>
    <m/>
    <m/>
    <m/>
    <m/>
  </r>
  <r>
    <s v="GEO 769"/>
    <n v="769"/>
    <s v="Baycrest "/>
    <m/>
    <s v="Admissions Package Project"/>
    <s v="Data Analysis"/>
    <m/>
    <m/>
    <m/>
    <m/>
    <m/>
    <m/>
    <m/>
    <m/>
    <m/>
    <s v="Computer Studies "/>
    <s v="Computer Studies"/>
    <m/>
    <s v="Big Data Analytics "/>
    <s v="Big Data Analytics"/>
    <m/>
    <m/>
    <s v="Chris Dyck    "/>
    <s v="Chris Dyck"/>
    <m/>
    <m/>
    <m/>
    <m/>
    <m/>
    <s v="                   "/>
    <x v="3"/>
    <x v="3"/>
    <x v="3"/>
    <x v="0"/>
    <x v="0"/>
    <x v="0"/>
    <x v="0"/>
    <x v="0"/>
    <x v="0"/>
    <x v="0"/>
    <m/>
    <m/>
    <m/>
    <m/>
    <m/>
    <m/>
    <m/>
    <m/>
    <m/>
    <m/>
    <m/>
    <x v="1"/>
    <x v="0"/>
    <s v="2018/19"/>
    <m/>
    <m/>
    <m/>
    <m/>
    <m/>
    <m/>
    <m/>
    <m/>
    <m/>
    <n v="0"/>
    <n v="0"/>
    <m/>
    <m/>
    <m/>
    <m/>
    <m/>
    <s v="  "/>
    <m/>
    <m/>
    <m/>
    <m/>
    <m/>
    <m/>
    <m/>
    <m/>
    <m/>
    <m/>
    <m/>
    <m/>
    <m/>
    <m/>
    <m/>
    <m/>
    <m/>
    <m/>
    <m/>
    <m/>
    <m/>
    <m/>
    <m/>
    <m/>
    <m/>
  </r>
  <r>
    <s v="GEO 770"/>
    <n v="770"/>
    <s v="Republic Live"/>
    <m/>
    <s v="Sound reduction @ Burl's Creek"/>
    <s v="Research Project: Phase 1"/>
    <m/>
    <s v="Todd Jenereaux"/>
    <s v="toddj@republiclive.com"/>
    <s v="Industry (Incorporated)"/>
    <m/>
    <m/>
    <m/>
    <m/>
    <m/>
    <s v="Computer Studies "/>
    <s v="Computer Studies"/>
    <m/>
    <s v="RAPP "/>
    <s v="RAPP"/>
    <m/>
    <m/>
    <s v="Wayne Brown    "/>
    <s v="Wayne Brown"/>
    <m/>
    <m/>
    <m/>
    <m/>
    <m/>
    <s v="                   "/>
    <x v="3"/>
    <x v="3"/>
    <x v="3"/>
    <x v="0"/>
    <x v="0"/>
    <x v="0"/>
    <x v="0"/>
    <x v="0"/>
    <x v="0"/>
    <x v="0"/>
    <m/>
    <m/>
    <m/>
    <m/>
    <m/>
    <m/>
    <m/>
    <m/>
    <m/>
    <m/>
    <m/>
    <x v="1"/>
    <x v="0"/>
    <s v="2018/19"/>
    <m/>
    <m/>
    <m/>
    <m/>
    <m/>
    <m/>
    <m/>
    <m/>
    <m/>
    <n v="0"/>
    <n v="0"/>
    <m/>
    <m/>
    <m/>
    <m/>
    <m/>
    <s v="  "/>
    <m/>
    <m/>
    <m/>
    <m/>
    <m/>
    <m/>
    <m/>
    <m/>
    <m/>
    <m/>
    <m/>
    <m/>
    <m/>
    <m/>
    <m/>
    <m/>
    <m/>
    <m/>
    <m/>
    <m/>
    <m/>
    <m/>
    <m/>
    <m/>
    <m/>
  </r>
  <r>
    <s v="GEO 771"/>
    <n v="771"/>
    <s v="Busch Systems"/>
    <m/>
    <s v="Smart Bin -Phase 4"/>
    <s v="Product development"/>
    <s v="GEO 503"/>
    <s v="Mike Baxter"/>
    <s v="mikeb@buschsysytems.com"/>
    <s v="Industry (Incorporated)"/>
    <s v="Manufacturing"/>
    <m/>
    <s v="0-100"/>
    <s v="No"/>
    <m/>
    <s v="Engineering and Environmental Technologies "/>
    <s v="Engineering and Environmental Technologies"/>
    <m/>
    <s v="Electrical Engineering Technology Mechanical Engineering Technology Computer Programming"/>
    <s v="Electrical Engineering Technology"/>
    <s v="Mechanical Engineering Technology"/>
    <s v="Computer Programming"/>
    <s v="Michael James John Mcgrath Ross Bigelow  "/>
    <s v="Michael James"/>
    <s v="John Mcgrath"/>
    <s v="Ross Bigelow"/>
    <m/>
    <m/>
    <m/>
    <s v="Steven Mcleod Connor Macinnis Abhinav Sharma                 "/>
    <x v="30"/>
    <x v="24"/>
    <x v="27"/>
    <x v="0"/>
    <x v="0"/>
    <x v="0"/>
    <x v="0"/>
    <x v="0"/>
    <x v="0"/>
    <x v="0"/>
    <m/>
    <m/>
    <m/>
    <m/>
    <m/>
    <m/>
    <m/>
    <m/>
    <m/>
    <m/>
    <m/>
    <x v="0"/>
    <x v="0"/>
    <s v="2018/19"/>
    <m/>
    <m/>
    <m/>
    <m/>
    <m/>
    <m/>
    <m/>
    <m/>
    <m/>
    <n v="83912"/>
    <n v="48695"/>
    <n v="38956"/>
    <n v="9739"/>
    <n v="29217"/>
    <m/>
    <n v="6000"/>
    <s v="OCE CSSCTP  "/>
    <s v="OCE CSSCTP"/>
    <m/>
    <m/>
    <m/>
    <m/>
    <m/>
    <m/>
    <m/>
    <m/>
    <m/>
    <m/>
    <m/>
    <m/>
    <m/>
    <m/>
    <m/>
    <m/>
    <m/>
    <m/>
    <m/>
    <m/>
    <m/>
    <m/>
    <m/>
    <m/>
  </r>
  <r>
    <s v="GEO 772"/>
    <n v="772"/>
    <s v="Aurora"/>
    <m/>
    <s v="Sewage Filter Capstone Project"/>
    <s v="Capstone Project"/>
    <m/>
    <s v="Colin Sanders"/>
    <s v="Colin.Sanders@auroramj.com"/>
    <s v="Industry (Incorporated)"/>
    <s v="Agriculture, forestry, fishing and hunting"/>
    <m/>
    <s v="&gt;100"/>
    <m/>
    <m/>
    <s v="Engineering and Environmental Technologies "/>
    <s v="Engineering and Environmental Technologies"/>
    <m/>
    <s v="Enviromental technologies "/>
    <s v="Enviromental technologies"/>
    <m/>
    <m/>
    <s v="Nicole Barbato    "/>
    <s v="Nicole Barbato"/>
    <m/>
    <m/>
    <m/>
    <m/>
    <m/>
    <s v="Megan Monahan                   "/>
    <x v="31"/>
    <x v="3"/>
    <x v="3"/>
    <x v="0"/>
    <x v="0"/>
    <x v="0"/>
    <x v="0"/>
    <x v="0"/>
    <x v="0"/>
    <x v="0"/>
    <m/>
    <m/>
    <m/>
    <m/>
    <m/>
    <m/>
    <m/>
    <m/>
    <m/>
    <m/>
    <m/>
    <x v="0"/>
    <x v="0"/>
    <s v="2018/19"/>
    <m/>
    <m/>
    <m/>
    <m/>
    <m/>
    <m/>
    <m/>
    <m/>
    <m/>
    <n v="0"/>
    <n v="0"/>
    <m/>
    <m/>
    <m/>
    <m/>
    <m/>
    <s v="  "/>
    <m/>
    <m/>
    <m/>
    <m/>
    <m/>
    <m/>
    <m/>
    <m/>
    <m/>
    <m/>
    <m/>
    <m/>
    <m/>
    <m/>
    <m/>
    <m/>
    <m/>
    <m/>
    <m/>
    <m/>
    <m/>
    <m/>
    <m/>
    <m/>
    <m/>
  </r>
  <r>
    <s v="GEO 773"/>
    <n v="773"/>
    <s v="Prevail Business Consulting "/>
    <m/>
    <s v="Self stirring cup"/>
    <s v="Technical Service or Product development (TBC)"/>
    <s v=" "/>
    <s v="Nicholas Ross"/>
    <s v="nicholasross@rogers.com "/>
    <s v="Industry (Incorporated)"/>
    <m/>
    <m/>
    <s v="0-100"/>
    <m/>
    <m/>
    <s v="Engineering and Environmental Technologies "/>
    <s v="Engineering and Environmental Technologies"/>
    <m/>
    <s v="Mechanical Engineering Technology "/>
    <s v="Mechanical Engineering Technology"/>
    <m/>
    <m/>
    <s v="    "/>
    <m/>
    <m/>
    <m/>
    <m/>
    <m/>
    <m/>
    <s v="                   "/>
    <x v="3"/>
    <x v="3"/>
    <x v="3"/>
    <x v="0"/>
    <x v="0"/>
    <x v="0"/>
    <x v="0"/>
    <x v="0"/>
    <x v="0"/>
    <x v="0"/>
    <m/>
    <m/>
    <m/>
    <m/>
    <m/>
    <m/>
    <m/>
    <m/>
    <m/>
    <m/>
    <m/>
    <x v="1"/>
    <x v="0"/>
    <s v="2018/19"/>
    <d v="2019-02-24T00:00:00"/>
    <m/>
    <m/>
    <m/>
    <m/>
    <m/>
    <m/>
    <m/>
    <m/>
    <n v="0"/>
    <n v="0"/>
    <m/>
    <m/>
    <m/>
    <m/>
    <m/>
    <s v="  "/>
    <m/>
    <m/>
    <m/>
    <m/>
    <m/>
    <m/>
    <m/>
    <m/>
    <m/>
    <m/>
    <m/>
    <m/>
    <m/>
    <m/>
    <m/>
    <m/>
    <m/>
    <m/>
    <m/>
    <m/>
    <m/>
    <m/>
    <m/>
    <m/>
    <m/>
  </r>
  <r>
    <s v="GEO 774"/>
    <n v="774"/>
    <s v="Synaptive"/>
    <m/>
    <s v="testing of compenents in the anechoic chamber"/>
    <s v="Technical service"/>
    <m/>
    <s v="Jim Wiles"/>
    <s v="jim.wiles@synaptivemedical.com"/>
    <s v="Industry (Incorporated)"/>
    <m/>
    <m/>
    <m/>
    <m/>
    <m/>
    <s v="Engineering and Environmental Technologies "/>
    <s v="Engineering and Environmental Technologies"/>
    <m/>
    <s v="Electrical Engineering Technology "/>
    <s v="Electrical Engineering Technology"/>
    <m/>
    <m/>
    <s v="    "/>
    <m/>
    <m/>
    <m/>
    <m/>
    <m/>
    <m/>
    <s v="                   "/>
    <x v="3"/>
    <x v="3"/>
    <x v="3"/>
    <x v="0"/>
    <x v="0"/>
    <x v="0"/>
    <x v="0"/>
    <x v="0"/>
    <x v="0"/>
    <x v="0"/>
    <m/>
    <m/>
    <m/>
    <m/>
    <m/>
    <m/>
    <m/>
    <m/>
    <m/>
    <m/>
    <m/>
    <x v="1"/>
    <x v="2"/>
    <s v="2018/19"/>
    <d v="2019-03-15T00:00:00"/>
    <m/>
    <m/>
    <m/>
    <m/>
    <m/>
    <m/>
    <m/>
    <m/>
    <n v="0"/>
    <n v="0"/>
    <m/>
    <m/>
    <m/>
    <m/>
    <m/>
    <s v="  "/>
    <m/>
    <m/>
    <m/>
    <m/>
    <m/>
    <m/>
    <m/>
    <m/>
    <m/>
    <m/>
    <m/>
    <m/>
    <m/>
    <m/>
    <m/>
    <m/>
    <m/>
    <m/>
    <m/>
    <m/>
    <m/>
    <m/>
    <m/>
    <m/>
    <m/>
  </r>
  <r>
    <s v="GEO 775"/>
    <n v="775"/>
    <s v="Training Flow Technologies "/>
    <m/>
    <s v="Development of a a web-based application"/>
    <s v="Product development"/>
    <m/>
    <s v="Jadie Miller "/>
    <s v="jadie.miller@outlook.com "/>
    <s v="Industry (Incorporated)"/>
    <m/>
    <m/>
    <m/>
    <m/>
    <m/>
    <s v="Computer Studies "/>
    <s v="Computer Studies"/>
    <m/>
    <s v="Computer programmer "/>
    <s v="Computer programmer"/>
    <m/>
    <m/>
    <s v="    "/>
    <m/>
    <m/>
    <m/>
    <m/>
    <m/>
    <m/>
    <s v="                   "/>
    <x v="3"/>
    <x v="3"/>
    <x v="3"/>
    <x v="0"/>
    <x v="0"/>
    <x v="0"/>
    <x v="0"/>
    <x v="0"/>
    <x v="0"/>
    <x v="0"/>
    <m/>
    <m/>
    <m/>
    <m/>
    <m/>
    <m/>
    <m/>
    <m/>
    <m/>
    <m/>
    <m/>
    <x v="1"/>
    <x v="0"/>
    <s v="2018/19"/>
    <d v="2019-03-25T00:00:00"/>
    <m/>
    <m/>
    <m/>
    <m/>
    <m/>
    <m/>
    <m/>
    <m/>
    <n v="0"/>
    <n v="0"/>
    <m/>
    <m/>
    <m/>
    <m/>
    <m/>
    <s v="  "/>
    <m/>
    <m/>
    <m/>
    <m/>
    <m/>
    <m/>
    <m/>
    <m/>
    <m/>
    <m/>
    <m/>
    <m/>
    <m/>
    <m/>
    <m/>
    <m/>
    <m/>
    <m/>
    <m/>
    <m/>
    <m/>
    <m/>
    <m/>
    <m/>
    <m/>
  </r>
  <r>
    <s v="GEO 776"/>
    <n v="776"/>
    <s v="Stethour Ltd. "/>
    <m/>
    <s v="adapting the book from the print format to another more technologically appropriate format such as an app or a game"/>
    <s v="Product development"/>
    <m/>
    <m/>
    <m/>
    <s v="Industry (Incorporated)"/>
    <m/>
    <m/>
    <m/>
    <m/>
    <m/>
    <s v="Computer Studies "/>
    <s v="Computer Studies"/>
    <m/>
    <s v="Computer programmer "/>
    <s v="Computer programmer"/>
    <m/>
    <m/>
    <s v="    "/>
    <m/>
    <m/>
    <m/>
    <m/>
    <m/>
    <m/>
    <s v="                   "/>
    <x v="3"/>
    <x v="3"/>
    <x v="3"/>
    <x v="0"/>
    <x v="0"/>
    <x v="0"/>
    <x v="0"/>
    <x v="0"/>
    <x v="0"/>
    <x v="0"/>
    <m/>
    <m/>
    <m/>
    <m/>
    <m/>
    <m/>
    <m/>
    <m/>
    <m/>
    <m/>
    <m/>
    <x v="1"/>
    <x v="0"/>
    <s v="2019/20"/>
    <m/>
    <m/>
    <m/>
    <m/>
    <m/>
    <m/>
    <m/>
    <m/>
    <m/>
    <n v="0"/>
    <n v="0"/>
    <m/>
    <m/>
    <m/>
    <m/>
    <m/>
    <s v="  "/>
    <m/>
    <m/>
    <m/>
    <m/>
    <m/>
    <m/>
    <m/>
    <m/>
    <m/>
    <m/>
    <m/>
    <m/>
    <m/>
    <m/>
    <m/>
    <m/>
    <m/>
    <m/>
    <m/>
    <m/>
    <m/>
    <m/>
    <m/>
    <m/>
    <m/>
  </r>
  <r>
    <s v="GEO 777"/>
    <n v="777"/>
    <s v="Molded Precision Components"/>
    <m/>
    <s v="Primary technical/market research regarding the industrial 3D scanners existing in the market"/>
    <s v="Market Research"/>
    <m/>
    <s v="David Yeaman"/>
    <s v="dyeaman@mpccomponents.com"/>
    <s v="Industry (Incorporated)"/>
    <s v="Manufacturing"/>
    <m/>
    <s v="0-100"/>
    <m/>
    <m/>
    <s v="Engineering and Environmental Technologies "/>
    <s v="Engineering and Environmental Technologies"/>
    <m/>
    <s v="Mechanical Engineering Technology "/>
    <s v="Mechanical Engineering Technology"/>
    <m/>
    <m/>
    <s v="Yvonne Chow    "/>
    <s v="Yvonne Chow"/>
    <m/>
    <m/>
    <m/>
    <m/>
    <m/>
    <s v="jared Bergsma Sachin Mcwan                  "/>
    <x v="26"/>
    <x v="28"/>
    <x v="3"/>
    <x v="0"/>
    <x v="0"/>
    <x v="0"/>
    <x v="0"/>
    <x v="0"/>
    <x v="0"/>
    <x v="0"/>
    <m/>
    <m/>
    <m/>
    <m/>
    <m/>
    <m/>
    <m/>
    <m/>
    <m/>
    <m/>
    <m/>
    <x v="0"/>
    <x v="0"/>
    <s v="2019/20"/>
    <m/>
    <m/>
    <m/>
    <m/>
    <m/>
    <m/>
    <m/>
    <m/>
    <m/>
    <n v="5496"/>
    <n v="3388"/>
    <n v="2710"/>
    <n v="678"/>
    <n v="2108"/>
    <m/>
    <m/>
    <s v="NSERC - Built IE  "/>
    <s v="NSERC - Built IE"/>
    <m/>
    <m/>
    <m/>
    <m/>
    <m/>
    <m/>
    <m/>
    <m/>
    <m/>
    <m/>
    <m/>
    <m/>
    <m/>
    <m/>
    <m/>
    <m/>
    <m/>
    <m/>
    <m/>
    <m/>
    <m/>
    <m/>
    <m/>
    <m/>
  </r>
  <r>
    <s v="GEO 778"/>
    <n v="778"/>
    <s v="Busch Systems"/>
    <m/>
    <s v="Plastic sheet forming- Prtotype Built"/>
    <s v="Product development"/>
    <s v="GEO 653"/>
    <s v="Craig Busch"/>
    <m/>
    <s v="Industry (Incorporated)"/>
    <s v="Manufacturing"/>
    <m/>
    <s v="0-100"/>
    <m/>
    <m/>
    <s v="Engineering and Environmental Technologies "/>
    <s v="Engineering and Environmental Technologies"/>
    <m/>
    <s v="Mechanical Engineering Technology "/>
    <s v="Mechanical Engineering Technology"/>
    <m/>
    <m/>
    <s v="Metthew Heffer    "/>
    <s v="Metthew Heffer"/>
    <m/>
    <m/>
    <m/>
    <m/>
    <m/>
    <s v="Cole Churchward Bryan Bracken                  "/>
    <x v="32"/>
    <x v="29"/>
    <x v="3"/>
    <x v="0"/>
    <x v="0"/>
    <x v="0"/>
    <x v="0"/>
    <x v="0"/>
    <x v="0"/>
    <x v="0"/>
    <m/>
    <m/>
    <m/>
    <m/>
    <m/>
    <m/>
    <m/>
    <m/>
    <m/>
    <m/>
    <m/>
    <x v="0"/>
    <x v="0"/>
    <s v="2019/20"/>
    <m/>
    <m/>
    <m/>
    <m/>
    <m/>
    <m/>
    <m/>
    <m/>
    <m/>
    <n v="14304"/>
    <n v="8940"/>
    <n v="7152"/>
    <n v="1788"/>
    <n v="5364"/>
    <m/>
    <m/>
    <s v="OCE CSSCTP  "/>
    <s v="OCE CSSCTP"/>
    <m/>
    <m/>
    <m/>
    <m/>
    <m/>
    <m/>
    <m/>
    <m/>
    <m/>
    <m/>
    <m/>
    <m/>
    <m/>
    <m/>
    <m/>
    <m/>
    <m/>
    <m/>
    <m/>
    <m/>
    <m/>
    <m/>
    <m/>
    <m/>
  </r>
  <r>
    <s v="GEO 779"/>
    <n v="779"/>
    <s v="ESC Environmental Systems Corporation"/>
    <m/>
    <s v="ESC Gateway Appliance -Phase 2"/>
    <s v="Product development"/>
    <n v="703"/>
    <s v="Chris Adam"/>
    <s v="chris.adams@gmail.com"/>
    <s v="Industry (Incorporated)"/>
    <s v="Manufacturing"/>
    <m/>
    <m/>
    <m/>
    <m/>
    <s v="Engineering and Environmental Technologies "/>
    <s v="Engineering and Environmental Technologies"/>
    <m/>
    <s v="Computer programmer "/>
    <s v="Computer programmer"/>
    <m/>
    <m/>
    <s v="Rich Freeman Ross Bigelow   "/>
    <s v="Rich Freeman"/>
    <s v="Ross Bigelow"/>
    <m/>
    <m/>
    <m/>
    <m/>
    <s v="Andre Barker Yachao (Eric) Xiong                  "/>
    <x v="33"/>
    <x v="30"/>
    <x v="3"/>
    <x v="0"/>
    <x v="0"/>
    <x v="0"/>
    <x v="0"/>
    <x v="0"/>
    <x v="0"/>
    <x v="0"/>
    <m/>
    <m/>
    <m/>
    <m/>
    <m/>
    <m/>
    <m/>
    <m/>
    <m/>
    <m/>
    <m/>
    <x v="0"/>
    <x v="0"/>
    <s v="2018/19"/>
    <m/>
    <m/>
    <m/>
    <m/>
    <m/>
    <m/>
    <m/>
    <m/>
    <m/>
    <n v="31568"/>
    <n v="20234"/>
    <n v="15112"/>
    <n v="5122"/>
    <n v="11334"/>
    <m/>
    <m/>
    <s v="OCE CSSCTP  "/>
    <s v="OCE CSSCTP"/>
    <m/>
    <m/>
    <m/>
    <m/>
    <m/>
    <m/>
    <m/>
    <m/>
    <m/>
    <m/>
    <m/>
    <m/>
    <m/>
    <m/>
    <m/>
    <m/>
    <m/>
    <m/>
    <m/>
    <m/>
    <m/>
    <m/>
    <m/>
    <m/>
  </r>
  <r>
    <s v="GEO 780"/>
    <n v="780"/>
    <s v="R&amp;M Plastic Products"/>
    <m/>
    <s v="CAD support"/>
    <s v="Technical service"/>
    <m/>
    <s v="Dan Ritchie"/>
    <m/>
    <s v="Industry (Incorporated)"/>
    <s v="Manufacturing"/>
    <m/>
    <m/>
    <m/>
    <m/>
    <s v="Engineering and Environmental Technologies "/>
    <s v="Engineering and Environmental Technologies"/>
    <m/>
    <s v="Mechanical Engineering Technology "/>
    <s v="Mechanical Engineering Technology"/>
    <m/>
    <m/>
    <s v="N/A    "/>
    <s v="N/A"/>
    <m/>
    <m/>
    <m/>
    <m/>
    <m/>
    <s v="jared Bergsma                   "/>
    <x v="26"/>
    <x v="3"/>
    <x v="3"/>
    <x v="0"/>
    <x v="0"/>
    <x v="0"/>
    <x v="0"/>
    <x v="0"/>
    <x v="0"/>
    <x v="0"/>
    <m/>
    <m/>
    <m/>
    <m/>
    <m/>
    <m/>
    <m/>
    <m/>
    <m/>
    <m/>
    <m/>
    <x v="0"/>
    <x v="2"/>
    <s v="2019/20"/>
    <m/>
    <m/>
    <m/>
    <m/>
    <m/>
    <m/>
    <m/>
    <m/>
    <m/>
    <n v="1379"/>
    <n v="766"/>
    <n v="613"/>
    <n v="153"/>
    <n v="613"/>
    <m/>
    <m/>
    <s v="NSERC - Built IE  "/>
    <s v="NSERC - Built IE"/>
    <m/>
    <m/>
    <m/>
    <m/>
    <m/>
    <m/>
    <m/>
    <m/>
    <m/>
    <m/>
    <m/>
    <m/>
    <m/>
    <m/>
    <m/>
    <m/>
    <m/>
    <m/>
    <m/>
    <m/>
    <m/>
    <m/>
    <m/>
    <m/>
  </r>
  <r>
    <s v="GEO 781"/>
    <n v="781"/>
    <s v="Aurora"/>
    <m/>
    <s v="Developing the vanishing mesh as plastic net replacement"/>
    <s v="Manufacturing process"/>
    <m/>
    <s v="Andy Duncan"/>
    <s v="andy.duncan@auroramj.com"/>
    <s v="Industry (Incorporated)"/>
    <s v="Agriculture, forestry, fishing and hunting"/>
    <m/>
    <m/>
    <m/>
    <m/>
    <s v="Engineering and Environmental Technologies "/>
    <s v="Engineering and Environmental Technologies"/>
    <m/>
    <s v="Mechanical Engineering Technology "/>
    <s v="Mechanical Engineering Technology"/>
    <m/>
    <m/>
    <s v="Amir Baghaki    "/>
    <s v="Amir Baghaki"/>
    <m/>
    <m/>
    <m/>
    <m/>
    <m/>
    <s v="jared Bergsma Nick Noseworthy                  "/>
    <x v="26"/>
    <x v="31"/>
    <x v="3"/>
    <x v="0"/>
    <x v="0"/>
    <x v="0"/>
    <x v="0"/>
    <x v="0"/>
    <x v="0"/>
    <x v="0"/>
    <m/>
    <m/>
    <m/>
    <m/>
    <m/>
    <m/>
    <m/>
    <m/>
    <m/>
    <m/>
    <m/>
    <x v="3"/>
    <x v="2"/>
    <s v="2018/19"/>
    <m/>
    <m/>
    <m/>
    <m/>
    <m/>
    <m/>
    <m/>
    <m/>
    <m/>
    <n v="31557"/>
    <n v="19723"/>
    <n v="15778"/>
    <n v="3945"/>
    <n v="11834"/>
    <m/>
    <m/>
    <s v="NSERC - Built IE  "/>
    <s v="NSERC - Built IE"/>
    <m/>
    <m/>
    <m/>
    <m/>
    <m/>
    <m/>
    <m/>
    <m/>
    <m/>
    <m/>
    <m/>
    <m/>
    <m/>
    <m/>
    <m/>
    <m/>
    <m/>
    <m/>
    <m/>
    <m/>
    <m/>
    <m/>
    <m/>
    <m/>
  </r>
  <r>
    <s v="GEO 782"/>
    <n v="782"/>
    <s v="Larway Transportation"/>
    <m/>
    <s v="Larway Wrap up Big Data Project"/>
    <s v="Data Analysis"/>
    <m/>
    <s v="Cathy Labatt"/>
    <s v="cathy@larway.com"/>
    <s v="Industry (Incorporated)"/>
    <s v="Transportation equipment manufacturing"/>
    <m/>
    <m/>
    <m/>
    <m/>
    <s v="Computer Studies "/>
    <s v="Computer Studies"/>
    <m/>
    <s v="Big Data Analytics "/>
    <s v="Big Data Analytics"/>
    <m/>
    <m/>
    <s v="Chris Dyck    "/>
    <s v="Chris Dyck"/>
    <m/>
    <m/>
    <m/>
    <m/>
    <m/>
    <s v="Andrew Chen                   "/>
    <x v="0"/>
    <x v="3"/>
    <x v="3"/>
    <x v="0"/>
    <x v="0"/>
    <x v="0"/>
    <x v="0"/>
    <x v="0"/>
    <x v="0"/>
    <x v="0"/>
    <m/>
    <m/>
    <m/>
    <m/>
    <m/>
    <m/>
    <m/>
    <m/>
    <m/>
    <m/>
    <m/>
    <x v="0"/>
    <x v="0"/>
    <s v="2019/20"/>
    <m/>
    <m/>
    <m/>
    <m/>
    <m/>
    <m/>
    <m/>
    <m/>
    <m/>
    <n v="20000"/>
    <n v="12000"/>
    <n v="10000"/>
    <n v="2000"/>
    <n v="8000"/>
    <m/>
    <m/>
    <s v="OCE CVTA 2019  "/>
    <s v="OCE CVTA 2019"/>
    <m/>
    <m/>
    <m/>
    <m/>
    <m/>
    <m/>
    <m/>
    <m/>
    <m/>
    <m/>
    <m/>
    <m/>
    <m/>
    <m/>
    <m/>
    <m/>
    <m/>
    <m/>
    <m/>
    <m/>
    <m/>
    <m/>
    <m/>
    <m/>
  </r>
  <r>
    <s v="GEO 783"/>
    <n v="783"/>
    <s v="Good Green Earth Company "/>
    <m/>
    <s v="Experimental Organic Waste testing at Georgian College"/>
    <s v="Process optimization"/>
    <m/>
    <s v="Gary Crowell"/>
    <s v="gary@goodgreenearthco.om"/>
    <s v="Industry (Incorporated)"/>
    <s v="Agriculture, forestry, fishing and hunting"/>
    <s v="composting sysytem"/>
    <s v="0-100"/>
    <s v="Chris Adams"/>
    <m/>
    <s v="Engineering and Environmental Technologies "/>
    <s v="Engineering and Environmental Technologies"/>
    <m/>
    <s v="Enviromental technologies "/>
    <s v="Enviromental technologies"/>
    <m/>
    <m/>
    <s v="Rhonda Bell-Allen Anara Ferguson   "/>
    <s v="Rhonda Bell-Allen"/>
    <s v="Anara Ferguson"/>
    <m/>
    <m/>
    <m/>
    <m/>
    <s v="David Taylor Robert Kerr                  "/>
    <x v="34"/>
    <x v="32"/>
    <x v="3"/>
    <x v="0"/>
    <x v="0"/>
    <x v="0"/>
    <x v="0"/>
    <x v="0"/>
    <x v="0"/>
    <x v="0"/>
    <m/>
    <m/>
    <m/>
    <m/>
    <m/>
    <m/>
    <m/>
    <m/>
    <m/>
    <m/>
    <m/>
    <x v="0"/>
    <x v="0"/>
    <s v="2019/20"/>
    <m/>
    <m/>
    <m/>
    <m/>
    <m/>
    <m/>
    <m/>
    <m/>
    <m/>
    <n v="20000"/>
    <n v="12000"/>
    <n v="10000"/>
    <n v="2000"/>
    <n v="8000"/>
    <m/>
    <m/>
    <s v="OCE CVTA 2019  "/>
    <s v="OCE CVTA 2019"/>
    <m/>
    <m/>
    <m/>
    <m/>
    <m/>
    <m/>
    <m/>
    <m/>
    <m/>
    <m/>
    <m/>
    <m/>
    <m/>
    <m/>
    <m/>
    <m/>
    <m/>
    <m/>
    <m/>
    <m/>
    <m/>
    <m/>
    <m/>
    <m/>
  </r>
  <r>
    <s v="GEO 784"/>
    <n v="784"/>
    <s v="Honda of Canada Manufacturing Inc."/>
    <m/>
    <s v="Cataloguing the visin systems been utilized in all different departments"/>
    <s v="Process Improvement"/>
    <m/>
    <s v="Keith Sutton"/>
    <s v="keith_sutton@hcm.honda.com"/>
    <s v="Industry (Incorporated)"/>
    <s v="Manufacturing"/>
    <m/>
    <m/>
    <m/>
    <m/>
    <s v="Engineering and Environmental Technologies "/>
    <s v="Engineering and Environmental Technologies"/>
    <m/>
    <s v="Mechanical Engineering Technology "/>
    <s v="Mechanical Engineering Technology"/>
    <m/>
    <m/>
    <s v="Amir Baghaki Yvonne Chow   "/>
    <s v="Amir Baghaki"/>
    <s v="Yvonne Chow"/>
    <m/>
    <m/>
    <m/>
    <m/>
    <s v="jared Bergsma Connor Macinnis Alvira Narshidani Hiroki Iizuka                "/>
    <x v="26"/>
    <x v="24"/>
    <x v="28"/>
    <x v="21"/>
    <x v="0"/>
    <x v="0"/>
    <x v="0"/>
    <x v="0"/>
    <x v="0"/>
    <x v="0"/>
    <m/>
    <m/>
    <m/>
    <m/>
    <m/>
    <m/>
    <m/>
    <m/>
    <m/>
    <m/>
    <m/>
    <x v="0"/>
    <x v="2"/>
    <s v="2019/20"/>
    <m/>
    <m/>
    <m/>
    <m/>
    <m/>
    <m/>
    <m/>
    <m/>
    <m/>
    <n v="39416"/>
    <n v="29562"/>
    <n v="19708"/>
    <n v="9854"/>
    <n v="9854"/>
    <m/>
    <m/>
    <s v="NSERC - Built IE  "/>
    <s v="NSERC - Built IE"/>
    <m/>
    <m/>
    <m/>
    <m/>
    <m/>
    <m/>
    <m/>
    <m/>
    <m/>
    <m/>
    <m/>
    <m/>
    <m/>
    <m/>
    <m/>
    <m/>
    <m/>
    <m/>
    <m/>
    <m/>
    <m/>
    <m/>
    <m/>
    <m/>
  </r>
  <r>
    <s v="GEO 785"/>
    <n v="785"/>
    <s v="B. M. ROSS AND ASSOCIATES LIMITED"/>
    <m/>
    <s v="Simulated Mooring Dolphin Trial"/>
    <s v="Simulation"/>
    <m/>
    <s v="Andrew Ross"/>
    <s v="aross@bmross.net"/>
    <s v="Industry (Incorporated)"/>
    <s v="Manufacturing"/>
    <m/>
    <m/>
    <m/>
    <m/>
    <s v="Engineering and Environmental Technologies "/>
    <s v="Engineering and Environmental Technologies"/>
    <m/>
    <s v="Marine Technology "/>
    <s v="Marine Technology"/>
    <m/>
    <m/>
    <s v="Brad Moore    "/>
    <s v="Brad Moore"/>
    <m/>
    <m/>
    <m/>
    <m/>
    <m/>
    <s v="Sachin Mcwan                   "/>
    <x v="35"/>
    <x v="3"/>
    <x v="3"/>
    <x v="0"/>
    <x v="0"/>
    <x v="0"/>
    <x v="0"/>
    <x v="0"/>
    <x v="0"/>
    <x v="0"/>
    <m/>
    <m/>
    <m/>
    <m/>
    <m/>
    <m/>
    <m/>
    <m/>
    <m/>
    <m/>
    <m/>
    <x v="0"/>
    <x v="0"/>
    <s v="2019/20"/>
    <m/>
    <m/>
    <m/>
    <m/>
    <m/>
    <m/>
    <m/>
    <m/>
    <m/>
    <n v="27000"/>
    <n v="22000"/>
    <n v="10000"/>
    <n v="12000"/>
    <n v="5000"/>
    <m/>
    <m/>
    <s v="OCE CVTA 2019  "/>
    <s v="OCE CVTA 2019"/>
    <m/>
    <m/>
    <m/>
    <m/>
    <m/>
    <m/>
    <m/>
    <m/>
    <m/>
    <m/>
    <m/>
    <m/>
    <m/>
    <m/>
    <m/>
    <m/>
    <m/>
    <m/>
    <m/>
    <m/>
    <m/>
    <m/>
    <m/>
    <m/>
  </r>
  <r>
    <s v="GEO 786"/>
    <n v="786"/>
    <s v="GBS CIDP"/>
    <m/>
    <s v="Research project to determine medical coding for CIDP "/>
    <s v="Research Project: Phase 1/Survey"/>
    <m/>
    <s v="Tamer Mikhail"/>
    <s v="tmikhail@aditumhealth.com"/>
    <s v="Industry (Incorporated)"/>
    <s v="Health care"/>
    <m/>
    <s v="0-100"/>
    <m/>
    <m/>
    <s v="Computer Studies "/>
    <s v="Computer Studies"/>
    <m/>
    <s v="RAPP "/>
    <s v="RAPP"/>
    <m/>
    <m/>
    <s v="Richard Rinaldo    "/>
    <s v="Richard Rinaldo"/>
    <m/>
    <m/>
    <m/>
    <m/>
    <m/>
    <s v="                   "/>
    <x v="3"/>
    <x v="3"/>
    <x v="3"/>
    <x v="0"/>
    <x v="0"/>
    <x v="0"/>
    <x v="0"/>
    <x v="0"/>
    <x v="0"/>
    <x v="0"/>
    <m/>
    <m/>
    <m/>
    <m/>
    <m/>
    <m/>
    <m/>
    <m/>
    <m/>
    <m/>
    <m/>
    <x v="1"/>
    <x v="0"/>
    <s v="2019/20"/>
    <m/>
    <m/>
    <m/>
    <m/>
    <m/>
    <m/>
    <m/>
    <m/>
    <m/>
    <n v="0"/>
    <n v="0"/>
    <m/>
    <m/>
    <m/>
    <m/>
    <m/>
    <s v="  "/>
    <m/>
    <m/>
    <m/>
    <m/>
    <m/>
    <m/>
    <m/>
    <m/>
    <m/>
    <m/>
    <m/>
    <m/>
    <m/>
    <m/>
    <m/>
    <m/>
    <m/>
    <m/>
    <m/>
    <m/>
    <m/>
    <m/>
    <m/>
    <m/>
    <m/>
  </r>
  <r>
    <s v="GEO 787"/>
    <n v="787"/>
    <s v="City of Barrie"/>
    <m/>
    <s v="Manufacturing Asset Map-Tool Design"/>
    <m/>
    <s v="GEO834 / GEO983"/>
    <m/>
    <m/>
    <m/>
    <m/>
    <m/>
    <m/>
    <m/>
    <m/>
    <s v="Engineering and Environmental Technologies "/>
    <s v="Engineering and Environmental Technologies"/>
    <m/>
    <s v="Big Data Analytics "/>
    <s v="Big Data Analytics"/>
    <m/>
    <m/>
    <s v="Chris Dyck    "/>
    <s v="Chris Dyck"/>
    <m/>
    <m/>
    <m/>
    <m/>
    <m/>
    <s v="                   "/>
    <x v="3"/>
    <x v="3"/>
    <x v="3"/>
    <x v="0"/>
    <x v="0"/>
    <x v="0"/>
    <x v="0"/>
    <x v="0"/>
    <x v="0"/>
    <x v="0"/>
    <m/>
    <m/>
    <m/>
    <m/>
    <m/>
    <m/>
    <m/>
    <m/>
    <m/>
    <m/>
    <m/>
    <x v="1"/>
    <x v="2"/>
    <s v="2019/20"/>
    <m/>
    <m/>
    <m/>
    <m/>
    <m/>
    <m/>
    <m/>
    <m/>
    <m/>
    <n v="0"/>
    <n v="0"/>
    <m/>
    <m/>
    <m/>
    <m/>
    <m/>
    <s v="  "/>
    <m/>
    <m/>
    <m/>
    <m/>
    <m/>
    <m/>
    <m/>
    <m/>
    <m/>
    <m/>
    <m/>
    <m/>
    <m/>
    <m/>
    <m/>
    <m/>
    <m/>
    <m/>
    <m/>
    <m/>
    <m/>
    <m/>
    <m/>
    <m/>
    <m/>
  </r>
  <r>
    <s v="GEO 788"/>
    <n v="788"/>
    <s v="TritonFoils"/>
    <m/>
    <s v="to mill billet aluminum to manufacture the foil for prototyping"/>
    <s v="Product development"/>
    <m/>
    <s v="Chris Meissner "/>
    <s v="hchrism@gmail.com "/>
    <m/>
    <s v="Manufacturing"/>
    <m/>
    <m/>
    <m/>
    <m/>
    <s v="Engineering and Environmental Technologies "/>
    <s v="Engineering and Environmental Technologies"/>
    <m/>
    <s v="Mechanical Engineering Technology "/>
    <s v="Mechanical Engineering Technology"/>
    <m/>
    <m/>
    <s v="Jurgen Hierholzer    "/>
    <s v="Jurgen Hierholzer"/>
    <m/>
    <m/>
    <m/>
    <m/>
    <m/>
    <s v="Nick Noseworthy                   "/>
    <x v="25"/>
    <x v="3"/>
    <x v="3"/>
    <x v="0"/>
    <x v="0"/>
    <x v="0"/>
    <x v="0"/>
    <x v="0"/>
    <x v="0"/>
    <x v="0"/>
    <m/>
    <m/>
    <m/>
    <m/>
    <m/>
    <m/>
    <m/>
    <m/>
    <m/>
    <m/>
    <m/>
    <x v="0"/>
    <x v="0"/>
    <s v="2019/20"/>
    <m/>
    <m/>
    <m/>
    <m/>
    <m/>
    <m/>
    <m/>
    <m/>
    <m/>
    <n v="0"/>
    <n v="0"/>
    <m/>
    <m/>
    <m/>
    <m/>
    <m/>
    <s v="  "/>
    <m/>
    <m/>
    <m/>
    <m/>
    <m/>
    <m/>
    <m/>
    <m/>
    <m/>
    <m/>
    <m/>
    <m/>
    <m/>
    <m/>
    <m/>
    <m/>
    <m/>
    <m/>
    <m/>
    <m/>
    <m/>
    <m/>
    <m/>
    <m/>
    <m/>
  </r>
  <r>
    <s v="GEO 789"/>
    <n v="789"/>
    <s v="Nottawasaga Valley Conservation Authority"/>
    <m/>
    <s v="The purpose of the research is to determine salt usage in the winter in the Nottawasaga Watershed. The area is experiencing heavy growth and an increase in impervious surfaces which means an increase in salt application. Salt application can negatively affect the environment so it is important to determine how much is being used and where it is being applied."/>
    <m/>
    <m/>
    <m/>
    <m/>
    <m/>
    <m/>
    <m/>
    <m/>
    <m/>
    <m/>
    <s v="Engineering and Environmental Technologies "/>
    <s v="Engineering and Environmental Technologies"/>
    <m/>
    <s v="Environmental technology "/>
    <s v="Environmental technology"/>
    <m/>
    <m/>
    <s v="Nicole Barbato    "/>
    <s v="Nicole Barbato"/>
    <m/>
    <m/>
    <m/>
    <m/>
    <m/>
    <s v="Emma Thomson Kevin Speare                  "/>
    <x v="36"/>
    <x v="33"/>
    <x v="3"/>
    <x v="0"/>
    <x v="0"/>
    <x v="0"/>
    <x v="0"/>
    <x v="0"/>
    <x v="0"/>
    <x v="0"/>
    <m/>
    <m/>
    <m/>
    <m/>
    <m/>
    <m/>
    <m/>
    <m/>
    <m/>
    <m/>
    <m/>
    <x v="0"/>
    <x v="1"/>
    <s v="2019/20"/>
    <m/>
    <m/>
    <m/>
    <m/>
    <m/>
    <m/>
    <m/>
    <m/>
    <m/>
    <n v="0"/>
    <n v="0"/>
    <m/>
    <m/>
    <m/>
    <m/>
    <m/>
    <s v="  "/>
    <m/>
    <m/>
    <m/>
    <m/>
    <m/>
    <m/>
    <m/>
    <m/>
    <m/>
    <m/>
    <m/>
    <m/>
    <m/>
    <m/>
    <m/>
    <m/>
    <m/>
    <m/>
    <m/>
    <m/>
    <m/>
    <m/>
    <m/>
    <m/>
    <m/>
  </r>
  <r>
    <s v="GEO 790"/>
    <n v="790"/>
    <s v="Town of Bradford Waste Water"/>
    <m/>
    <s v="The scope of this project is to look at phosphorus pollutants and how they move through the marsh in Bradford and eventually into the south tip of Lake Simcoe. This has been a problem for many years as the lake has been experienced great rates of eutrophication in the southern area where the pollutants from the sub-watershed meet the lake. This led to the creation of the Lake Simcoe Protection Act to regulate and control these environmental issues."/>
    <m/>
    <s v="GEO791"/>
    <m/>
    <m/>
    <m/>
    <m/>
    <m/>
    <m/>
    <m/>
    <m/>
    <s v="Engineering and Environmental Technologies "/>
    <s v="Engineering and Environmental Technologies"/>
    <m/>
    <s v="Environmental technology "/>
    <s v="Environmental technology"/>
    <m/>
    <m/>
    <s v="Nicole Barbato    "/>
    <s v="Nicole Barbato"/>
    <m/>
    <m/>
    <m/>
    <m/>
    <m/>
    <s v="Zach Earle  Tyler McRae                  "/>
    <x v="37"/>
    <x v="34"/>
    <x v="3"/>
    <x v="0"/>
    <x v="0"/>
    <x v="0"/>
    <x v="0"/>
    <x v="0"/>
    <x v="0"/>
    <x v="0"/>
    <m/>
    <m/>
    <m/>
    <m/>
    <m/>
    <m/>
    <m/>
    <m/>
    <m/>
    <m/>
    <m/>
    <x v="0"/>
    <x v="1"/>
    <s v="2019/20"/>
    <m/>
    <m/>
    <m/>
    <m/>
    <m/>
    <m/>
    <m/>
    <m/>
    <m/>
    <n v="0"/>
    <n v="0"/>
    <m/>
    <m/>
    <m/>
    <m/>
    <m/>
    <s v="  "/>
    <m/>
    <m/>
    <m/>
    <m/>
    <m/>
    <m/>
    <m/>
    <m/>
    <m/>
    <m/>
    <m/>
    <m/>
    <m/>
    <m/>
    <m/>
    <m/>
    <m/>
    <m/>
    <m/>
    <m/>
    <m/>
    <m/>
    <m/>
    <m/>
    <m/>
  </r>
  <r>
    <s v="GEO 791"/>
    <n v="791"/>
    <s v="Accent Tooling"/>
    <m/>
    <s v="Website Design"/>
    <s v="web design"/>
    <m/>
    <m/>
    <m/>
    <m/>
    <m/>
    <m/>
    <m/>
    <m/>
    <m/>
    <s v="Computer Studies "/>
    <s v="Computer Studies"/>
    <m/>
    <s v="Interactive Media - Web Design "/>
    <s v="Interactive Media - Web Design"/>
    <m/>
    <m/>
    <s v="Jaret Wright    "/>
    <s v="Jaret Wright"/>
    <m/>
    <m/>
    <m/>
    <m/>
    <m/>
    <s v="Alyssa Brown Schevene Singh Shyla Grantmyre Drake Edson                "/>
    <x v="38"/>
    <x v="35"/>
    <x v="29"/>
    <x v="22"/>
    <x v="0"/>
    <x v="0"/>
    <x v="0"/>
    <x v="0"/>
    <x v="0"/>
    <x v="0"/>
    <m/>
    <m/>
    <m/>
    <m/>
    <m/>
    <m/>
    <m/>
    <m/>
    <m/>
    <m/>
    <m/>
    <x v="0"/>
    <x v="2"/>
    <s v="2019/20"/>
    <m/>
    <m/>
    <m/>
    <m/>
    <m/>
    <m/>
    <m/>
    <m/>
    <m/>
    <n v="10000"/>
    <n v="6000"/>
    <n v="5000"/>
    <n v="1000"/>
    <n v="4000"/>
    <m/>
    <m/>
    <s v="OCE CVTA 2019  "/>
    <s v="OCE CVTA 2019"/>
    <m/>
    <m/>
    <m/>
    <m/>
    <m/>
    <m/>
    <m/>
    <m/>
    <m/>
    <m/>
    <m/>
    <m/>
    <m/>
    <m/>
    <m/>
    <m/>
    <m/>
    <m/>
    <m/>
    <m/>
    <m/>
    <m/>
    <m/>
    <m/>
  </r>
  <r>
    <s v="GEO 792"/>
    <n v="792"/>
    <s v="Severn Sound Environmental Association"/>
    <m/>
    <s v="Lake Partners Program and Georgian Bay Sampling"/>
    <m/>
    <m/>
    <m/>
    <m/>
    <m/>
    <m/>
    <m/>
    <m/>
    <m/>
    <m/>
    <s v="Engineering and Environmental Technologies "/>
    <s v="Engineering and Environmental Technologies"/>
    <m/>
    <s v="Environmental technology "/>
    <s v="Environmental technology"/>
    <m/>
    <m/>
    <s v="Nicole Barbato    "/>
    <s v="Nicole Barbato"/>
    <m/>
    <m/>
    <m/>
    <m/>
    <m/>
    <s v="Steven Holden Marcus Remonde                  "/>
    <x v="39"/>
    <x v="36"/>
    <x v="3"/>
    <x v="0"/>
    <x v="0"/>
    <x v="0"/>
    <x v="0"/>
    <x v="0"/>
    <x v="0"/>
    <x v="0"/>
    <m/>
    <m/>
    <m/>
    <m/>
    <m/>
    <m/>
    <m/>
    <m/>
    <m/>
    <m/>
    <m/>
    <x v="0"/>
    <x v="1"/>
    <s v="2019/20"/>
    <m/>
    <m/>
    <m/>
    <m/>
    <m/>
    <m/>
    <m/>
    <m/>
    <m/>
    <n v="0"/>
    <n v="0"/>
    <m/>
    <m/>
    <m/>
    <m/>
    <m/>
    <s v="  "/>
    <m/>
    <m/>
    <m/>
    <m/>
    <m/>
    <m/>
    <m/>
    <m/>
    <m/>
    <m/>
    <m/>
    <m/>
    <m/>
    <m/>
    <m/>
    <m/>
    <m/>
    <m/>
    <m/>
    <m/>
    <m/>
    <m/>
    <m/>
    <m/>
    <m/>
  </r>
  <r>
    <s v="GEO 793"/>
    <n v="793"/>
    <s v="Lake Simcoe and Region CA"/>
    <m/>
    <s v="This research project is identified as an investigation into the Impacts and Trends of Goby Populations within the Lake Simcoe Watershed. It will be completed in tandem with the Lake Simcoe Region Conservation Authority.  The goal of the research is to determine how the Round Goby species has spread through the watershed since 2005 and compare trends involving benthic species, stream condition, land use, water quality, and overall fish population."/>
    <m/>
    <m/>
    <m/>
    <m/>
    <m/>
    <m/>
    <m/>
    <m/>
    <m/>
    <m/>
    <s v="Engineering and Environmental Technologies "/>
    <s v="Engineering and Environmental Technologies"/>
    <m/>
    <s v="Environmental technology "/>
    <s v="Environmental technology"/>
    <m/>
    <m/>
    <s v="Nicole Barbato    "/>
    <s v="Nicole Barbato"/>
    <m/>
    <m/>
    <m/>
    <m/>
    <m/>
    <s v="Matthew Shannon                   "/>
    <x v="40"/>
    <x v="3"/>
    <x v="3"/>
    <x v="0"/>
    <x v="0"/>
    <x v="0"/>
    <x v="0"/>
    <x v="0"/>
    <x v="0"/>
    <x v="0"/>
    <m/>
    <m/>
    <m/>
    <m/>
    <m/>
    <m/>
    <m/>
    <m/>
    <m/>
    <m/>
    <m/>
    <x v="0"/>
    <x v="1"/>
    <s v="2019/20"/>
    <m/>
    <m/>
    <m/>
    <m/>
    <m/>
    <m/>
    <m/>
    <m/>
    <m/>
    <n v="0"/>
    <n v="0"/>
    <m/>
    <m/>
    <m/>
    <m/>
    <m/>
    <s v="  "/>
    <m/>
    <m/>
    <m/>
    <m/>
    <m/>
    <m/>
    <m/>
    <m/>
    <m/>
    <m/>
    <m/>
    <m/>
    <m/>
    <m/>
    <m/>
    <m/>
    <m/>
    <m/>
    <m/>
    <m/>
    <m/>
    <m/>
    <m/>
    <m/>
    <m/>
  </r>
  <r>
    <s v="GEO 794"/>
    <n v="794"/>
    <s v="Lake Simcoe and Region CA"/>
    <m/>
    <s v="The Lake Simcoe Region Conservation Authority (LSRCA) is looking to gather more information on the performance of Low Impact Developments (LID) which are designed to influence the flow of storm water. Low Impact development is a term used to describe a land planning approach to manage storm water runoff by using green infrastructure. The objective of this project is to evaluate the performance of the LID’s and their ability to facilitate infiltration of storm water. The anticipated outcome of this project is LID infiltration functionality and seasonal characterization post implementation, compared to design promise. The data that will be analyzed is provided by the LSRCA and consists of infiltration testing results in areas proposed for the LID features, prior to construction. "/>
    <m/>
    <m/>
    <m/>
    <m/>
    <m/>
    <m/>
    <m/>
    <m/>
    <m/>
    <m/>
    <s v="Engineering and Environmental Technologies "/>
    <s v="Engineering and Environmental Technologies"/>
    <m/>
    <s v="Environmental technology "/>
    <s v="Environmental technology"/>
    <m/>
    <m/>
    <s v="Nicole Barbato    "/>
    <s v="Nicole Barbato"/>
    <m/>
    <m/>
    <m/>
    <m/>
    <m/>
    <s v="Christian Van Beek                   "/>
    <x v="41"/>
    <x v="3"/>
    <x v="3"/>
    <x v="0"/>
    <x v="0"/>
    <x v="0"/>
    <x v="0"/>
    <x v="0"/>
    <x v="0"/>
    <x v="0"/>
    <m/>
    <m/>
    <m/>
    <m/>
    <m/>
    <m/>
    <m/>
    <m/>
    <m/>
    <m/>
    <m/>
    <x v="0"/>
    <x v="1"/>
    <s v="2019/20"/>
    <m/>
    <m/>
    <m/>
    <m/>
    <m/>
    <m/>
    <m/>
    <m/>
    <m/>
    <n v="0"/>
    <n v="0"/>
    <m/>
    <m/>
    <m/>
    <m/>
    <m/>
    <s v="  "/>
    <m/>
    <m/>
    <m/>
    <m/>
    <m/>
    <m/>
    <m/>
    <m/>
    <m/>
    <m/>
    <m/>
    <m/>
    <m/>
    <m/>
    <m/>
    <m/>
    <m/>
    <m/>
    <m/>
    <m/>
    <m/>
    <m/>
    <m/>
    <m/>
    <m/>
  </r>
  <r>
    <s v="GEO 795"/>
    <n v="795"/>
    <s v="Henry Bernick Centre"/>
    <m/>
    <s v="Solar Charging Station.  The objective of the Applied Research Project for the summer semester is to further develop the business that I founded by innovating the current prototype to be fully functional and marketable to the public in a later time.  Programs such as AutoCAD will be used often to generate accurate schematics for the prototype and any changes that is being done to it, this will be useful later on when applying for a US patent."/>
    <m/>
    <m/>
    <m/>
    <m/>
    <m/>
    <m/>
    <m/>
    <m/>
    <m/>
    <m/>
    <s v="Engineering and Environmental Technologies "/>
    <s v="Engineering and Environmental Technologies"/>
    <m/>
    <s v="Environmental technology "/>
    <s v="Environmental technology"/>
    <m/>
    <m/>
    <s v="Nicole Barbato    "/>
    <s v="Nicole Barbato"/>
    <m/>
    <m/>
    <m/>
    <m/>
    <m/>
    <s v="Matthew Wootten                   "/>
    <x v="42"/>
    <x v="3"/>
    <x v="3"/>
    <x v="0"/>
    <x v="0"/>
    <x v="0"/>
    <x v="0"/>
    <x v="0"/>
    <x v="0"/>
    <x v="0"/>
    <m/>
    <m/>
    <m/>
    <m/>
    <m/>
    <m/>
    <m/>
    <m/>
    <m/>
    <m/>
    <m/>
    <x v="0"/>
    <x v="1"/>
    <s v="2019/20"/>
    <m/>
    <m/>
    <m/>
    <m/>
    <m/>
    <m/>
    <m/>
    <m/>
    <m/>
    <n v="0"/>
    <n v="0"/>
    <m/>
    <m/>
    <m/>
    <m/>
    <m/>
    <s v="  "/>
    <m/>
    <m/>
    <m/>
    <m/>
    <m/>
    <m/>
    <m/>
    <m/>
    <m/>
    <m/>
    <m/>
    <m/>
    <m/>
    <m/>
    <m/>
    <m/>
    <m/>
    <m/>
    <m/>
    <m/>
    <m/>
    <m/>
    <m/>
    <m/>
    <m/>
  </r>
  <r>
    <s v="GEO 796"/>
    <n v="796"/>
    <s v="Nature Conservancy of Canada"/>
    <m/>
    <s v="The Nature Conservancy of Canada and partners have been organizing and running Butterfly and Dragonfly counts in the Minesing Wetlands and Carden Alvar natural areas for more than 2 decades.  Dragonflies and butterflies are good indicators of local habitats (both terrestrial and aquatic) and some have specific habitat requirement. The observations from these counts is important to understand the ecology and distribution of these important species across Ontario. NCC would love to have a student(s) analyze the data for any trends or interesting species introductions or losses to the population over the years. A trend analysis of Monarch butterfly populations over the course of the last 20 years is of particular interest. It would be an expectation that the student(s) interested in this project attend the butterfly and dragonfly counts that will take place in July and August (3 days total, dates TBD) to help collect the 2018 data and present on preliminary findings of the data"/>
    <m/>
    <m/>
    <m/>
    <m/>
    <m/>
    <m/>
    <m/>
    <m/>
    <m/>
    <m/>
    <s v="Engineering and Environmental Technologies "/>
    <s v="Engineering and Environmental Technologies"/>
    <m/>
    <s v="Environmental technology "/>
    <s v="Environmental technology"/>
    <m/>
    <m/>
    <s v="Nicole Barbato    "/>
    <s v="Nicole Barbato"/>
    <m/>
    <m/>
    <m/>
    <m/>
    <m/>
    <s v="Natisha D'Amato                   "/>
    <x v="43"/>
    <x v="3"/>
    <x v="3"/>
    <x v="0"/>
    <x v="0"/>
    <x v="0"/>
    <x v="0"/>
    <x v="0"/>
    <x v="0"/>
    <x v="0"/>
    <m/>
    <m/>
    <m/>
    <m/>
    <m/>
    <m/>
    <m/>
    <m/>
    <m/>
    <m/>
    <m/>
    <x v="0"/>
    <x v="1"/>
    <s v="2019/20"/>
    <m/>
    <m/>
    <m/>
    <m/>
    <m/>
    <m/>
    <m/>
    <m/>
    <m/>
    <n v="0"/>
    <n v="0"/>
    <m/>
    <m/>
    <m/>
    <m/>
    <m/>
    <s v="  "/>
    <m/>
    <m/>
    <m/>
    <m/>
    <m/>
    <m/>
    <m/>
    <m/>
    <m/>
    <m/>
    <m/>
    <m/>
    <m/>
    <m/>
    <m/>
    <m/>
    <m/>
    <m/>
    <m/>
    <m/>
    <m/>
    <m/>
    <m/>
    <m/>
    <m/>
  </r>
  <r>
    <s v="GEO 797"/>
    <n v="797"/>
    <s v="Barriston LLP "/>
    <m/>
    <s v="To design and build an On-line web portal to assist lawyers with business law transactions"/>
    <s v="web design"/>
    <m/>
    <s v="Joanne McPhail "/>
    <s v="jmcphail@barristonlaw.com"/>
    <m/>
    <m/>
    <m/>
    <m/>
    <m/>
    <m/>
    <s v="Computer Studies "/>
    <s v="Computer Studies"/>
    <m/>
    <s v="Interactive Media - Web Design "/>
    <s v="Interactive Media - Web Design"/>
    <m/>
    <m/>
    <s v="Jaret Wright    "/>
    <s v="Jaret Wright"/>
    <m/>
    <m/>
    <m/>
    <m/>
    <m/>
    <s v="Dhruv Patel Drake Esdon_x000a_ Jemin Suvagiya_x000a_ Mehul Shah_x000a_ Dhvanit Merchant Michael Roussel Rinkal Vavadiya             "/>
    <x v="44"/>
    <x v="37"/>
    <x v="30"/>
    <x v="23"/>
    <x v="13"/>
    <x v="3"/>
    <x v="2"/>
    <x v="0"/>
    <x v="0"/>
    <x v="0"/>
    <m/>
    <m/>
    <m/>
    <m/>
    <m/>
    <m/>
    <m/>
    <m/>
    <m/>
    <m/>
    <m/>
    <x v="0"/>
    <x v="2"/>
    <s v="2019/20"/>
    <m/>
    <m/>
    <m/>
    <m/>
    <m/>
    <m/>
    <m/>
    <m/>
    <m/>
    <n v="10000"/>
    <n v="6000"/>
    <n v="5000"/>
    <n v="1000"/>
    <n v="4000"/>
    <m/>
    <m/>
    <s v="  "/>
    <m/>
    <m/>
    <m/>
    <m/>
    <m/>
    <m/>
    <m/>
    <m/>
    <m/>
    <m/>
    <m/>
    <m/>
    <m/>
    <m/>
    <m/>
    <m/>
    <m/>
    <m/>
    <m/>
    <m/>
    <m/>
    <m/>
    <m/>
    <m/>
    <m/>
  </r>
  <r>
    <s v="GEO 798"/>
    <n v="798"/>
    <s v="Local Leaf Inc."/>
    <m/>
    <s v="Track and Trace functionality"/>
    <m/>
    <m/>
    <s v="Stephen Jones"/>
    <s v="Stephen Jones &lt;drsfjones@gmail.com&gt;"/>
    <m/>
    <s v="Agricuture"/>
    <m/>
    <m/>
    <m/>
    <m/>
    <s v="Computer Studies "/>
    <s v="Computer Studies"/>
    <m/>
    <s v="Computer programmer mobile app dev."/>
    <s v="Computer programmer"/>
    <s v="mobile app dev."/>
    <m/>
    <s v="Markus Wolski Aakash Verma   "/>
    <s v="Markus Wolski"/>
    <s v="Aakash Verma"/>
    <m/>
    <m/>
    <m/>
    <m/>
    <s v="Ravikumar Asodariya Hiroki Iizuka                  "/>
    <x v="45"/>
    <x v="0"/>
    <x v="3"/>
    <x v="0"/>
    <x v="0"/>
    <x v="0"/>
    <x v="0"/>
    <x v="0"/>
    <x v="0"/>
    <x v="0"/>
    <m/>
    <m/>
    <m/>
    <m/>
    <m/>
    <m/>
    <m/>
    <m/>
    <m/>
    <m/>
    <m/>
    <x v="0"/>
    <x v="0"/>
    <s v="2019/20"/>
    <m/>
    <m/>
    <m/>
    <m/>
    <m/>
    <m/>
    <m/>
    <m/>
    <m/>
    <n v="20000"/>
    <n v="12000"/>
    <n v="10000"/>
    <n v="2000"/>
    <n v="8000"/>
    <m/>
    <m/>
    <s v="OCE CSSCTP  "/>
    <s v="OCE CSSCTP"/>
    <m/>
    <m/>
    <m/>
    <m/>
    <m/>
    <m/>
    <m/>
    <m/>
    <m/>
    <m/>
    <m/>
    <m/>
    <m/>
    <m/>
    <m/>
    <m/>
    <m/>
    <m/>
    <m/>
    <m/>
    <m/>
    <m/>
    <m/>
    <m/>
  </r>
  <r>
    <s v="GEO 799"/>
    <n v="799"/>
    <s v="Ministry of the Environment and Climate Change_x000a_"/>
    <m/>
    <s v="We will be investigating the presence of micro-plastics in Kepenfelt Bay at three different locations:_x000a_ Bunker’s Creek_x000a_ Dyment Creek_x000a_ Waste Plant outfall_x000a_Using a 500µ d-net as well as varying transects across the noted creeks that discharge into Kepenfelt Bay, we will measure the amount of micro-plastics present during precipitation events this summer and we will sample no later than 48 hours after these events. We will also conduct a control sample where we will sample after a five-day period of no rain to ensure we build a true representation of our investigation on the presence of micro-plastics in Kempenfelt Bay._x000a_"/>
    <m/>
    <m/>
    <m/>
    <m/>
    <m/>
    <m/>
    <m/>
    <m/>
    <m/>
    <m/>
    <s v="Engineering and Environmental Technologies "/>
    <s v="Engineering and Environmental Technologies"/>
    <m/>
    <s v="Environmental technology "/>
    <s v="Environmental technology"/>
    <m/>
    <m/>
    <s v="Nicole Barbato    "/>
    <s v="Nicole Barbato"/>
    <m/>
    <m/>
    <m/>
    <m/>
    <m/>
    <s v="Brad McKinnon Anara Ferguson                   "/>
    <x v="46"/>
    <x v="38"/>
    <x v="3"/>
    <x v="0"/>
    <x v="0"/>
    <x v="0"/>
    <x v="0"/>
    <x v="0"/>
    <x v="0"/>
    <x v="0"/>
    <m/>
    <m/>
    <m/>
    <m/>
    <m/>
    <m/>
    <m/>
    <m/>
    <m/>
    <m/>
    <m/>
    <x v="0"/>
    <x v="1"/>
    <s v="2019/20"/>
    <m/>
    <m/>
    <m/>
    <m/>
    <m/>
    <m/>
    <m/>
    <m/>
    <m/>
    <n v="0"/>
    <n v="0"/>
    <m/>
    <m/>
    <m/>
    <m/>
    <m/>
    <s v="  "/>
    <m/>
    <m/>
    <m/>
    <m/>
    <m/>
    <m/>
    <m/>
    <m/>
    <m/>
    <m/>
    <m/>
    <m/>
    <m/>
    <m/>
    <m/>
    <m/>
    <m/>
    <m/>
    <m/>
    <m/>
    <m/>
    <m/>
    <m/>
    <m/>
    <m/>
  </r>
  <r>
    <s v="GEO 800"/>
    <n v="800"/>
    <s v="My Smart Cocoon "/>
    <m/>
    <s v="video project"/>
    <s v="Video production"/>
    <m/>
    <s v="Sean Cobham"/>
    <s v="sean@mysmartcocoon.com"/>
    <s v="Industry (Incorporated)"/>
    <m/>
    <m/>
    <s v="0-100"/>
    <m/>
    <m/>
    <s v="DVA "/>
    <s v="DVA"/>
    <m/>
    <s v="Digital video "/>
    <s v="Digital video"/>
    <m/>
    <m/>
    <s v="Phillip Daniels    "/>
    <s v="Phillip Daniels"/>
    <m/>
    <m/>
    <m/>
    <m/>
    <m/>
    <s v="Justin Mills                   "/>
    <x v="47"/>
    <x v="3"/>
    <x v="3"/>
    <x v="0"/>
    <x v="0"/>
    <x v="0"/>
    <x v="0"/>
    <x v="0"/>
    <x v="0"/>
    <x v="0"/>
    <m/>
    <m/>
    <m/>
    <m/>
    <m/>
    <m/>
    <m/>
    <m/>
    <m/>
    <m/>
    <m/>
    <x v="0"/>
    <x v="0"/>
    <s v="2019/20"/>
    <m/>
    <m/>
    <m/>
    <m/>
    <m/>
    <m/>
    <m/>
    <m/>
    <m/>
    <n v="4000"/>
    <n v="2500"/>
    <n v="2000"/>
    <n v="500"/>
    <n v="1500"/>
    <m/>
    <m/>
    <s v="OCE CVTA 2019  "/>
    <s v="OCE CVTA 2019"/>
    <m/>
    <m/>
    <m/>
    <m/>
    <m/>
    <m/>
    <m/>
    <m/>
    <m/>
    <m/>
    <m/>
    <m/>
    <m/>
    <m/>
    <m/>
    <m/>
    <m/>
    <m/>
    <m/>
    <m/>
    <m/>
    <m/>
    <m/>
    <m/>
  </r>
  <r>
    <s v="GEO 801"/>
    <n v="801"/>
    <s v="Larway Transportation"/>
    <m/>
    <s v="Data Analysis "/>
    <s v="Big data analytics"/>
    <m/>
    <s v="Cathy Labatt"/>
    <s v="cathy@larway.co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802"/>
    <n v="802"/>
    <s v="Larway Transportation"/>
    <m/>
    <s v="Market Research"/>
    <s v="Big data analytics"/>
    <m/>
    <s v="Cathy Labatt"/>
    <s v="cathy@larway.co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803"/>
    <n v="803"/>
    <s v="Larway Transportation"/>
    <m/>
    <s v="Pricing Model"/>
    <s v="Big data analytics"/>
    <s v="GEO 727"/>
    <s v="Cathy Labatt"/>
    <s v="cathy@larway.com"/>
    <m/>
    <m/>
    <m/>
    <m/>
    <m/>
    <m/>
    <s v="Computer Studies "/>
    <s v="Computer Studies"/>
    <m/>
    <s v="Big Data Analytics "/>
    <s v="Big Data Analytics"/>
    <m/>
    <m/>
    <s v="Chris Dyck Richard Lambroff   "/>
    <s v="Chris Dyck"/>
    <s v="Richard Lambroff"/>
    <m/>
    <m/>
    <m/>
    <m/>
    <s v="Adam Kucukcapraz AbdulKadir Zakin Mehmet Ali Aydin Ufuk Sarac                "/>
    <x v="48"/>
    <x v="39"/>
    <x v="31"/>
    <x v="24"/>
    <x v="0"/>
    <x v="0"/>
    <x v="0"/>
    <x v="0"/>
    <x v="0"/>
    <x v="0"/>
    <m/>
    <m/>
    <m/>
    <m/>
    <m/>
    <m/>
    <m/>
    <m/>
    <m/>
    <m/>
    <m/>
    <x v="0"/>
    <x v="0"/>
    <s v="2019/20"/>
    <m/>
    <m/>
    <m/>
    <m/>
    <m/>
    <m/>
    <m/>
    <m/>
    <m/>
    <n v="1000"/>
    <n v="1000"/>
    <m/>
    <n v="1000"/>
    <m/>
    <m/>
    <m/>
    <s v="self-funded  "/>
    <s v="self-funded"/>
    <m/>
    <m/>
    <m/>
    <m/>
    <m/>
    <m/>
    <m/>
    <m/>
    <m/>
    <m/>
    <m/>
    <m/>
    <m/>
    <m/>
    <m/>
    <m/>
    <m/>
    <m/>
    <m/>
    <m/>
    <m/>
    <m/>
    <m/>
    <m/>
  </r>
  <r>
    <s v="GEO 804"/>
    <n v="804"/>
    <s v="Larway Transportation"/>
    <m/>
    <s v="Trip Optimization and Predictive Analysis"/>
    <s v="Big data analytics"/>
    <s v="GEO 729"/>
    <s v="Cathy Labatt"/>
    <s v="cathy@larway.com"/>
    <m/>
    <m/>
    <m/>
    <m/>
    <m/>
    <m/>
    <s v="Computer Studies "/>
    <s v="Computer Studies"/>
    <m/>
    <s v="Big Data Analytics "/>
    <s v="Big Data Analytics"/>
    <m/>
    <m/>
    <s v="Chris Dyck Richard Lambroff   "/>
    <s v="Chris Dyck"/>
    <s v="Richard Lambroff"/>
    <m/>
    <m/>
    <m/>
    <m/>
    <s v="Chaithan Reddy Sai Bhargavi Kurra Yogesh Vohra Suryadevara Gopala Krishna                "/>
    <x v="49"/>
    <x v="40"/>
    <x v="32"/>
    <x v="25"/>
    <x v="0"/>
    <x v="0"/>
    <x v="0"/>
    <x v="0"/>
    <x v="0"/>
    <x v="0"/>
    <m/>
    <m/>
    <m/>
    <m/>
    <m/>
    <m/>
    <m/>
    <m/>
    <m/>
    <m/>
    <m/>
    <x v="0"/>
    <x v="0"/>
    <s v="2019/20"/>
    <m/>
    <m/>
    <m/>
    <m/>
    <m/>
    <m/>
    <m/>
    <m/>
    <m/>
    <n v="1000"/>
    <n v="1000"/>
    <m/>
    <n v="1000"/>
    <m/>
    <m/>
    <m/>
    <s v="self-funded  "/>
    <s v="self-funded"/>
    <m/>
    <m/>
    <m/>
    <m/>
    <m/>
    <m/>
    <m/>
    <m/>
    <m/>
    <m/>
    <m/>
    <m/>
    <m/>
    <m/>
    <m/>
    <m/>
    <m/>
    <m/>
    <m/>
    <m/>
    <m/>
    <m/>
    <m/>
    <m/>
  </r>
  <r>
    <s v="GEO 805"/>
    <n v="805"/>
    <s v="Larway Transportation"/>
    <m/>
    <s v="Website Design"/>
    <s v="Big data analytics"/>
    <s v="GEO 730"/>
    <s v="Cathy Labatt"/>
    <s v="cathy@larway.com"/>
    <m/>
    <m/>
    <m/>
    <m/>
    <m/>
    <m/>
    <s v="Computer Studies "/>
    <s v="Computer Studies"/>
    <m/>
    <s v="Big Data Analytics "/>
    <s v="Big Data Analytics"/>
    <m/>
    <m/>
    <s v="Chris Dyck Richard Lambroff   "/>
    <s v="Chris Dyck"/>
    <s v="Richard Lambroff"/>
    <m/>
    <m/>
    <m/>
    <m/>
    <s v="Tien Dinh Sakesh Yarra Sushant Nepal Bikalpa Pantha                "/>
    <x v="50"/>
    <x v="41"/>
    <x v="33"/>
    <x v="26"/>
    <x v="0"/>
    <x v="0"/>
    <x v="0"/>
    <x v="0"/>
    <x v="0"/>
    <x v="0"/>
    <m/>
    <m/>
    <m/>
    <m/>
    <m/>
    <m/>
    <m/>
    <m/>
    <m/>
    <m/>
    <m/>
    <x v="0"/>
    <x v="0"/>
    <s v="2019/20"/>
    <m/>
    <m/>
    <m/>
    <m/>
    <m/>
    <m/>
    <m/>
    <m/>
    <m/>
    <n v="1000"/>
    <n v="1000"/>
    <m/>
    <n v="1000"/>
    <m/>
    <m/>
    <m/>
    <s v="self-funded  "/>
    <s v="self-funded"/>
    <m/>
    <m/>
    <m/>
    <m/>
    <m/>
    <m/>
    <m/>
    <m/>
    <m/>
    <m/>
    <m/>
    <m/>
    <m/>
    <m/>
    <m/>
    <m/>
    <m/>
    <m/>
    <m/>
    <m/>
    <m/>
    <m/>
    <m/>
    <m/>
  </r>
  <r>
    <s v="GEO 806"/>
    <n v="806"/>
    <s v="Nottawasaga Valley Conservation Authority"/>
    <m/>
    <s v="Bioacustics"/>
    <s v="Machine Learrning"/>
    <s v="GEO 735"/>
    <s v="Lyle Wood, MES"/>
    <s v="lwood@nvca.on.ca"/>
    <m/>
    <m/>
    <m/>
    <m/>
    <m/>
    <m/>
    <s v="Computer Studies "/>
    <s v="Computer Studies"/>
    <m/>
    <s v="Big Data Analytics "/>
    <s v="Big Data Analytics"/>
    <m/>
    <m/>
    <s v="Chris Dyck Gordon Dyck   "/>
    <s v="Chris Dyck"/>
    <s v="Gordon Dyck"/>
    <m/>
    <m/>
    <m/>
    <m/>
    <s v="Jainish Patel Param Jarlwala Supreet Kaur Saini Vishnu Valiyaveettil Anil                "/>
    <x v="51"/>
    <x v="42"/>
    <x v="34"/>
    <x v="27"/>
    <x v="0"/>
    <x v="0"/>
    <x v="0"/>
    <x v="0"/>
    <x v="0"/>
    <x v="0"/>
    <m/>
    <m/>
    <m/>
    <m/>
    <m/>
    <m/>
    <m/>
    <m/>
    <m/>
    <m/>
    <m/>
    <x v="0"/>
    <x v="0"/>
    <s v="2019/20"/>
    <m/>
    <m/>
    <m/>
    <m/>
    <m/>
    <m/>
    <m/>
    <m/>
    <m/>
    <n v="0"/>
    <n v="0"/>
    <m/>
    <m/>
    <m/>
    <m/>
    <m/>
    <s v="  "/>
    <m/>
    <m/>
    <m/>
    <m/>
    <m/>
    <m/>
    <m/>
    <m/>
    <m/>
    <m/>
    <m/>
    <m/>
    <m/>
    <m/>
    <m/>
    <m/>
    <m/>
    <m/>
    <m/>
    <m/>
    <m/>
    <m/>
    <m/>
    <m/>
    <m/>
  </r>
  <r>
    <s v="GEO 807"/>
    <n v="807"/>
    <s v="Georgian College"/>
    <s v="IT Department"/>
    <s v="Georgian Internet Speed"/>
    <s v="Big data analytics"/>
    <s v="GEO 738"/>
    <m/>
    <m/>
    <m/>
    <m/>
    <m/>
    <m/>
    <m/>
    <m/>
    <s v="Computer Studies "/>
    <s v="Computer Studies"/>
    <m/>
    <s v="Big Data Analytics "/>
    <s v="Big Data Analytics"/>
    <m/>
    <m/>
    <s v="Chris Dyck Gordon Dyck   "/>
    <s v="Chris Dyck"/>
    <s v="Gordon Dyck"/>
    <m/>
    <m/>
    <m/>
    <m/>
    <s v="Abhilash Koneru Amit Rao Dusi Ravanth Polkampally Vamsi Muppiri Vineeth Potharaju               "/>
    <x v="52"/>
    <x v="43"/>
    <x v="35"/>
    <x v="28"/>
    <x v="14"/>
    <x v="0"/>
    <x v="0"/>
    <x v="0"/>
    <x v="0"/>
    <x v="0"/>
    <m/>
    <m/>
    <m/>
    <m/>
    <m/>
    <m/>
    <m/>
    <m/>
    <m/>
    <m/>
    <m/>
    <x v="0"/>
    <x v="0"/>
    <s v="2019/20"/>
    <m/>
    <m/>
    <m/>
    <m/>
    <m/>
    <m/>
    <m/>
    <m/>
    <m/>
    <n v="0"/>
    <n v="0"/>
    <m/>
    <m/>
    <m/>
    <m/>
    <m/>
    <s v="  "/>
    <m/>
    <m/>
    <m/>
    <m/>
    <m/>
    <m/>
    <m/>
    <m/>
    <m/>
    <m/>
    <m/>
    <m/>
    <m/>
    <m/>
    <m/>
    <m/>
    <m/>
    <m/>
    <m/>
    <m/>
    <m/>
    <m/>
    <m/>
    <m/>
    <m/>
  </r>
  <r>
    <s v="GEO 808"/>
    <n v="808"/>
    <s v="VRScheduler"/>
    <m/>
    <s v="API Development"/>
    <s v="Big data analytics"/>
    <s v="GEO 740"/>
    <m/>
    <m/>
    <m/>
    <m/>
    <m/>
    <m/>
    <m/>
    <m/>
    <s v="Computer Studies "/>
    <s v="Computer Studies"/>
    <m/>
    <s v="Big Data Analytics "/>
    <s v="Big Data Analytics"/>
    <m/>
    <m/>
    <s v="Chris Dyck Richard Lambroff   "/>
    <s v="Chris Dyck"/>
    <s v="Richard Lambroff"/>
    <m/>
    <m/>
    <m/>
    <m/>
    <s v="Manpreet Kaur Akshay Zacharia Nuthan Peddapurapu Jael Beryl Ruth                "/>
    <x v="53"/>
    <x v="44"/>
    <x v="36"/>
    <x v="29"/>
    <x v="0"/>
    <x v="0"/>
    <x v="0"/>
    <x v="0"/>
    <x v="0"/>
    <x v="0"/>
    <m/>
    <m/>
    <m/>
    <m/>
    <m/>
    <m/>
    <m/>
    <m/>
    <m/>
    <m/>
    <m/>
    <x v="0"/>
    <x v="0"/>
    <s v="2019/20"/>
    <m/>
    <m/>
    <m/>
    <m/>
    <m/>
    <m/>
    <m/>
    <m/>
    <m/>
    <n v="0"/>
    <n v="0"/>
    <m/>
    <m/>
    <m/>
    <m/>
    <m/>
    <s v="  "/>
    <m/>
    <m/>
    <m/>
    <m/>
    <m/>
    <m/>
    <m/>
    <m/>
    <m/>
    <m/>
    <m/>
    <m/>
    <m/>
    <m/>
    <m/>
    <m/>
    <m/>
    <m/>
    <m/>
    <m/>
    <m/>
    <m/>
    <m/>
    <m/>
    <m/>
  </r>
  <r>
    <s v="GEO 809"/>
    <n v="809"/>
    <s v="Source One Financial"/>
    <m/>
    <s v="Defaulted Loan Comparison"/>
    <s v="Big data analytics"/>
    <s v="GEO 766"/>
    <m/>
    <m/>
    <m/>
    <m/>
    <m/>
    <m/>
    <m/>
    <m/>
    <s v="Computer Studies "/>
    <s v="Computer Studies"/>
    <m/>
    <s v="Big Data Analytics "/>
    <s v="Big Data Analytics"/>
    <m/>
    <m/>
    <s v="Chris Dyck Gordon Dyck   "/>
    <s v="Chris Dyck"/>
    <s v="Gordon Dyck"/>
    <m/>
    <m/>
    <m/>
    <m/>
    <s v="Emil Eldhose Emmanuel Cyriac John Joju Sarat Narendran                "/>
    <x v="54"/>
    <x v="45"/>
    <x v="37"/>
    <x v="30"/>
    <x v="0"/>
    <x v="0"/>
    <x v="0"/>
    <x v="0"/>
    <x v="0"/>
    <x v="0"/>
    <m/>
    <m/>
    <m/>
    <m/>
    <m/>
    <m/>
    <m/>
    <m/>
    <m/>
    <m/>
    <m/>
    <x v="0"/>
    <x v="0"/>
    <s v="2019/20"/>
    <m/>
    <m/>
    <m/>
    <m/>
    <m/>
    <m/>
    <m/>
    <m/>
    <m/>
    <n v="1000"/>
    <n v="1000"/>
    <m/>
    <n v="1000"/>
    <m/>
    <m/>
    <m/>
    <s v="self-funded  "/>
    <s v="self-funded"/>
    <m/>
    <m/>
    <m/>
    <m/>
    <m/>
    <m/>
    <m/>
    <m/>
    <m/>
    <m/>
    <m/>
    <m/>
    <m/>
    <m/>
    <m/>
    <m/>
    <m/>
    <m/>
    <m/>
    <m/>
    <m/>
    <m/>
    <m/>
    <m/>
  </r>
  <r>
    <s v="GEO 810"/>
    <n v="810"/>
    <s v="Source One Financial"/>
    <m/>
    <s v="Regional Comparison of Approvals and Booked Loans"/>
    <s v="Big data analytics"/>
    <s v="GEO 767"/>
    <m/>
    <m/>
    <m/>
    <m/>
    <m/>
    <m/>
    <m/>
    <m/>
    <s v="Computer Studies "/>
    <s v="Computer Studies"/>
    <m/>
    <s v="Big Data Analytics "/>
    <s v="Big Data Analytics"/>
    <m/>
    <m/>
    <s v="Chris Dyck Gordon Dyck   "/>
    <s v="Chris Dyck"/>
    <s v="Gordon Dyck"/>
    <m/>
    <m/>
    <m/>
    <m/>
    <s v="Amandeep  Arvind Jayachandran Rajat Khanna Roja Priya Jayarman                "/>
    <x v="55"/>
    <x v="46"/>
    <x v="38"/>
    <x v="31"/>
    <x v="0"/>
    <x v="0"/>
    <x v="0"/>
    <x v="0"/>
    <x v="0"/>
    <x v="0"/>
    <m/>
    <m/>
    <m/>
    <m/>
    <m/>
    <m/>
    <m/>
    <m/>
    <m/>
    <m/>
    <m/>
    <x v="0"/>
    <x v="0"/>
    <s v="2019/20"/>
    <m/>
    <m/>
    <m/>
    <m/>
    <m/>
    <m/>
    <m/>
    <m/>
    <m/>
    <n v="1000"/>
    <n v="1000"/>
    <m/>
    <n v="1000"/>
    <m/>
    <m/>
    <m/>
    <s v="self-funded  "/>
    <s v="self-funded"/>
    <m/>
    <m/>
    <m/>
    <m/>
    <m/>
    <m/>
    <m/>
    <m/>
    <m/>
    <m/>
    <m/>
    <m/>
    <m/>
    <m/>
    <m/>
    <m/>
    <m/>
    <m/>
    <m/>
    <m/>
    <m/>
    <m/>
    <m/>
    <m/>
  </r>
  <r>
    <s v="GEO 811"/>
    <n v="811"/>
    <s v="Source One Financial"/>
    <m/>
    <s v="Process Analysis"/>
    <s v="Big data analytics"/>
    <s v="GEO 768"/>
    <m/>
    <m/>
    <m/>
    <m/>
    <m/>
    <m/>
    <m/>
    <m/>
    <s v="Computer Studies "/>
    <s v="Computer Studies"/>
    <m/>
    <s v="Big Data Analytics "/>
    <s v="Big Data Analytics"/>
    <m/>
    <m/>
    <s v="Chris Dyck Gordon Dyck   "/>
    <s v="Chris Dyck"/>
    <s v="Gordon Dyck"/>
    <m/>
    <m/>
    <m/>
    <m/>
    <s v="Diya Shrestha Olaitan Fagbuyi Sasin Chand Pradhan Yeonhwa Chu                "/>
    <x v="56"/>
    <x v="47"/>
    <x v="39"/>
    <x v="32"/>
    <x v="0"/>
    <x v="0"/>
    <x v="0"/>
    <x v="0"/>
    <x v="0"/>
    <x v="0"/>
    <m/>
    <m/>
    <m/>
    <m/>
    <m/>
    <m/>
    <m/>
    <m/>
    <m/>
    <m/>
    <m/>
    <x v="0"/>
    <x v="0"/>
    <s v="2019/20"/>
    <m/>
    <m/>
    <m/>
    <m/>
    <m/>
    <m/>
    <m/>
    <m/>
    <m/>
    <n v="1000"/>
    <n v="1000"/>
    <m/>
    <n v="1000"/>
    <m/>
    <m/>
    <m/>
    <s v="self-funded  "/>
    <s v="self-funded"/>
    <m/>
    <m/>
    <m/>
    <m/>
    <m/>
    <m/>
    <m/>
    <m/>
    <m/>
    <m/>
    <m/>
    <m/>
    <m/>
    <m/>
    <m/>
    <m/>
    <m/>
    <m/>
    <m/>
    <m/>
    <m/>
    <m/>
    <m/>
    <m/>
  </r>
  <r>
    <s v="GEO 812"/>
    <n v="812"/>
    <s v="Massive Insights"/>
    <m/>
    <s v="TBD"/>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13"/>
    <n v="813"/>
    <s v="Wolf Steel/Napoleon"/>
    <m/>
    <s v="BI tool reporting, S&amp;OP best practices"/>
    <s v="Big data analytics"/>
    <m/>
    <m/>
    <m/>
    <m/>
    <m/>
    <m/>
    <m/>
    <m/>
    <m/>
    <s v="Computer Studies "/>
    <s v="Computer Studies"/>
    <m/>
    <s v="Big Data Analytics "/>
    <s v="Big Data Analytics"/>
    <m/>
    <m/>
    <s v="Chris Dyck Richard Lambroff   "/>
    <s v="Chris Dyck"/>
    <s v="Richard Lambroff"/>
    <m/>
    <m/>
    <m/>
    <m/>
    <s v="Shivam Masaon Diksha Diksha Manish Saharawat Zishanali Murji                "/>
    <x v="57"/>
    <x v="48"/>
    <x v="40"/>
    <x v="33"/>
    <x v="0"/>
    <x v="0"/>
    <x v="0"/>
    <x v="0"/>
    <x v="0"/>
    <x v="0"/>
    <m/>
    <m/>
    <m/>
    <m/>
    <m/>
    <m/>
    <m/>
    <m/>
    <m/>
    <m/>
    <m/>
    <x v="0"/>
    <x v="0"/>
    <s v="2019/20"/>
    <m/>
    <m/>
    <m/>
    <m/>
    <m/>
    <m/>
    <m/>
    <m/>
    <m/>
    <n v="1000"/>
    <n v="1000"/>
    <m/>
    <n v="1000"/>
    <m/>
    <m/>
    <m/>
    <s v="Self-funded "/>
    <s v="self-funded"/>
    <m/>
    <m/>
    <m/>
    <m/>
    <m/>
    <m/>
    <m/>
    <m/>
    <m/>
    <m/>
    <m/>
    <m/>
    <m/>
    <m/>
    <m/>
    <m/>
    <m/>
    <m/>
    <m/>
    <m/>
    <m/>
    <m/>
    <m/>
    <m/>
  </r>
  <r>
    <s v="GEO 814"/>
    <n v="814"/>
    <s v="Baycrest "/>
    <m/>
    <s v="TEDRA"/>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15"/>
    <n v="815"/>
    <s v="Citizen Information Group"/>
    <m/>
    <s v="Universal reporting system"/>
    <s v="Big data analytics"/>
    <m/>
    <m/>
    <m/>
    <m/>
    <m/>
    <m/>
    <m/>
    <m/>
    <m/>
    <s v="Computer Studies "/>
    <s v="Computer Studies"/>
    <m/>
    <s v="Big Data Analytics "/>
    <s v="Big Data Analytics"/>
    <m/>
    <m/>
    <s v="Chris Dyck Richard Lambroff   "/>
    <s v="Chris Dyck"/>
    <s v="Richard Lambroff"/>
    <m/>
    <m/>
    <m/>
    <m/>
    <s v="Camilo Acosta Tarulatha Venkatesh Ramya Sivanpunniyam Reyhan Kumluk                "/>
    <x v="58"/>
    <x v="49"/>
    <x v="41"/>
    <x v="34"/>
    <x v="0"/>
    <x v="0"/>
    <x v="0"/>
    <x v="0"/>
    <x v="0"/>
    <x v="0"/>
    <m/>
    <m/>
    <m/>
    <m/>
    <m/>
    <m/>
    <m/>
    <m/>
    <m/>
    <m/>
    <m/>
    <x v="0"/>
    <x v="0"/>
    <s v="2019/20"/>
    <m/>
    <m/>
    <m/>
    <m/>
    <m/>
    <m/>
    <m/>
    <m/>
    <m/>
    <n v="1000"/>
    <n v="1000"/>
    <m/>
    <n v="1000"/>
    <m/>
    <m/>
    <m/>
    <s v="Self-funded "/>
    <s v="self-funded"/>
    <m/>
    <m/>
    <m/>
    <m/>
    <m/>
    <m/>
    <m/>
    <m/>
    <m/>
    <m/>
    <m/>
    <m/>
    <m/>
    <m/>
    <m/>
    <m/>
    <m/>
    <m/>
    <m/>
    <m/>
    <m/>
    <m/>
    <m/>
    <m/>
  </r>
  <r>
    <s v="GEO 816"/>
    <n v="816"/>
    <s v="Citizen Information Group"/>
    <m/>
    <s v="Pothole detection"/>
    <s v="Big data analytics"/>
    <m/>
    <m/>
    <m/>
    <m/>
    <m/>
    <m/>
    <m/>
    <m/>
    <m/>
    <s v="Computer Studies "/>
    <s v="Computer Studies"/>
    <m/>
    <s v="Big Data Analytics "/>
    <s v="Big Data Analytics"/>
    <m/>
    <m/>
    <s v="Chris Dyck Richard Lambroff   "/>
    <s v="Chris Dyck"/>
    <s v="Richard Lambroff"/>
    <m/>
    <m/>
    <m/>
    <m/>
    <s v="Pedro Batista Eduardo Aramizu Zhen (Dennis) Li Luis Augusto Dutra Grisolia                "/>
    <x v="59"/>
    <x v="50"/>
    <x v="42"/>
    <x v="35"/>
    <x v="0"/>
    <x v="0"/>
    <x v="0"/>
    <x v="0"/>
    <x v="0"/>
    <x v="0"/>
    <m/>
    <m/>
    <m/>
    <m/>
    <m/>
    <m/>
    <m/>
    <m/>
    <m/>
    <m/>
    <m/>
    <x v="0"/>
    <x v="0"/>
    <s v="2019/20"/>
    <m/>
    <m/>
    <m/>
    <m/>
    <m/>
    <m/>
    <m/>
    <m/>
    <m/>
    <n v="1000"/>
    <n v="1000"/>
    <m/>
    <n v="1000"/>
    <m/>
    <m/>
    <m/>
    <s v="Self-funded "/>
    <s v="self-funded"/>
    <m/>
    <m/>
    <m/>
    <m/>
    <m/>
    <m/>
    <m/>
    <m/>
    <m/>
    <m/>
    <m/>
    <m/>
    <m/>
    <m/>
    <m/>
    <m/>
    <m/>
    <m/>
    <m/>
    <m/>
    <m/>
    <m/>
    <m/>
    <m/>
  </r>
  <r>
    <s v="GEO 817"/>
    <n v="817"/>
    <s v="Citizen Information Group"/>
    <m/>
    <s v="Private Policing"/>
    <s v="Big data analytics"/>
    <m/>
    <m/>
    <m/>
    <m/>
    <m/>
    <m/>
    <m/>
    <m/>
    <m/>
    <s v="Computer Studies "/>
    <s v="Computer Studies"/>
    <m/>
    <s v="Big Data Analytics "/>
    <s v="Big Data Analytics"/>
    <m/>
    <m/>
    <s v="Chris Dyck Richard Lambroff   "/>
    <s v="Chris Dyck"/>
    <s v="Richard Lambroff"/>
    <m/>
    <m/>
    <m/>
    <m/>
    <s v="Rajan Tyagi Chitresh Sharma Jigar Patel Sushil Sharma                "/>
    <x v="60"/>
    <x v="51"/>
    <x v="43"/>
    <x v="36"/>
    <x v="0"/>
    <x v="0"/>
    <x v="0"/>
    <x v="0"/>
    <x v="0"/>
    <x v="0"/>
    <m/>
    <m/>
    <m/>
    <m/>
    <m/>
    <m/>
    <m/>
    <m/>
    <m/>
    <m/>
    <m/>
    <x v="0"/>
    <x v="0"/>
    <s v="2019/20"/>
    <m/>
    <m/>
    <m/>
    <m/>
    <m/>
    <m/>
    <m/>
    <m/>
    <m/>
    <n v="1000"/>
    <n v="1000"/>
    <m/>
    <n v="1000"/>
    <m/>
    <m/>
    <m/>
    <s v="Self-funded "/>
    <s v="self-funded"/>
    <m/>
    <m/>
    <m/>
    <m/>
    <m/>
    <m/>
    <m/>
    <m/>
    <m/>
    <m/>
    <m/>
    <m/>
    <m/>
    <m/>
    <m/>
    <m/>
    <m/>
    <m/>
    <m/>
    <m/>
    <m/>
    <m/>
    <m/>
    <m/>
  </r>
  <r>
    <s v="GEO 818"/>
    <n v="818"/>
    <s v="Dental Department"/>
    <m/>
    <s v="Revamp of student evaluation website"/>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19"/>
    <n v="819"/>
    <s v="Sidney Kirkpatrick"/>
    <m/>
    <s v="Biomap"/>
    <s v="Big data analytics"/>
    <m/>
    <m/>
    <m/>
    <m/>
    <m/>
    <m/>
    <m/>
    <m/>
    <m/>
    <s v="Computer Studies "/>
    <s v="Computer Studies"/>
    <m/>
    <s v="Big Data Analytics "/>
    <s v="Big Data Analytics"/>
    <m/>
    <m/>
    <s v="Chris Dyck Richard Lambroff   "/>
    <s v="Chris Dyck"/>
    <s v="Richard Lambroff"/>
    <m/>
    <m/>
    <m/>
    <m/>
    <s v="Mayank Sharma                   "/>
    <x v="61"/>
    <x v="3"/>
    <x v="3"/>
    <x v="0"/>
    <x v="0"/>
    <x v="0"/>
    <x v="0"/>
    <x v="0"/>
    <x v="0"/>
    <x v="0"/>
    <m/>
    <m/>
    <m/>
    <m/>
    <m/>
    <m/>
    <m/>
    <m/>
    <m/>
    <m/>
    <m/>
    <x v="0"/>
    <x v="0"/>
    <s v="2019/20"/>
    <m/>
    <m/>
    <m/>
    <m/>
    <m/>
    <m/>
    <m/>
    <m/>
    <m/>
    <n v="0"/>
    <n v="0"/>
    <m/>
    <m/>
    <m/>
    <m/>
    <m/>
    <s v=" "/>
    <m/>
    <m/>
    <m/>
    <m/>
    <m/>
    <m/>
    <m/>
    <m/>
    <m/>
    <m/>
    <m/>
    <m/>
    <m/>
    <m/>
    <m/>
    <m/>
    <m/>
    <m/>
    <m/>
    <m/>
    <m/>
    <m/>
    <m/>
    <m/>
    <m/>
  </r>
  <r>
    <s v="GEO 820"/>
    <n v="820"/>
    <s v="Softserve"/>
    <m/>
    <s v="Smart Factory"/>
    <s v="Big data analytics"/>
    <m/>
    <m/>
    <m/>
    <m/>
    <m/>
    <m/>
    <m/>
    <m/>
    <m/>
    <s v="Computer Studies "/>
    <s v="Computer Studies"/>
    <m/>
    <s v="Big Data Analytics "/>
    <s v="Big Data Analytics"/>
    <m/>
    <m/>
    <s v="Chris Dyck Gordon Dyck   "/>
    <s v="Chris Dyck"/>
    <s v="Gordon Dyck"/>
    <m/>
    <m/>
    <m/>
    <m/>
    <s v="Erica Borges Teixeira Ibrahim Lanre Akinsanya Sohail Ahmed Kazi Tram Mai Thi Bich                "/>
    <x v="62"/>
    <x v="52"/>
    <x v="44"/>
    <x v="37"/>
    <x v="0"/>
    <x v="0"/>
    <x v="0"/>
    <x v="0"/>
    <x v="0"/>
    <x v="0"/>
    <m/>
    <m/>
    <m/>
    <m/>
    <m/>
    <m/>
    <m/>
    <m/>
    <m/>
    <m/>
    <m/>
    <x v="0"/>
    <x v="0"/>
    <s v="2019/20"/>
    <m/>
    <m/>
    <m/>
    <m/>
    <m/>
    <m/>
    <m/>
    <m/>
    <m/>
    <n v="0"/>
    <n v="0"/>
    <m/>
    <m/>
    <m/>
    <m/>
    <m/>
    <s v=" "/>
    <m/>
    <m/>
    <m/>
    <m/>
    <m/>
    <m/>
    <m/>
    <m/>
    <m/>
    <m/>
    <m/>
    <m/>
    <m/>
    <m/>
    <m/>
    <m/>
    <m/>
    <m/>
    <m/>
    <m/>
    <m/>
    <m/>
    <m/>
    <m/>
    <m/>
  </r>
  <r>
    <s v="GEO 821"/>
    <n v="821"/>
    <s v="Softserve"/>
    <m/>
    <s v="Smart Gym"/>
    <s v="Big data analytics"/>
    <m/>
    <m/>
    <m/>
    <m/>
    <m/>
    <m/>
    <m/>
    <m/>
    <m/>
    <s v="Computer Studies "/>
    <s v="Computer Studies"/>
    <m/>
    <s v="Big Data Analytics "/>
    <s v="Big Data Analytics"/>
    <m/>
    <m/>
    <s v="Chris Dyck Gordon Dyck   "/>
    <s v="Chris Dyck"/>
    <s v="Gordon Dyck"/>
    <m/>
    <m/>
    <m/>
    <m/>
    <s v="Animesh Joshi Dorukhan Çolak Nishank Sitaula Pratik Brajendranath Shukla                "/>
    <x v="63"/>
    <x v="53"/>
    <x v="45"/>
    <x v="38"/>
    <x v="0"/>
    <x v="0"/>
    <x v="0"/>
    <x v="0"/>
    <x v="0"/>
    <x v="0"/>
    <m/>
    <m/>
    <m/>
    <m/>
    <m/>
    <m/>
    <m/>
    <m/>
    <m/>
    <m/>
    <m/>
    <x v="0"/>
    <x v="0"/>
    <s v="2019/20"/>
    <m/>
    <m/>
    <m/>
    <m/>
    <m/>
    <m/>
    <m/>
    <m/>
    <m/>
    <n v="0"/>
    <n v="0"/>
    <m/>
    <m/>
    <m/>
    <m/>
    <m/>
    <s v=" "/>
    <m/>
    <m/>
    <m/>
    <m/>
    <m/>
    <m/>
    <m/>
    <m/>
    <m/>
    <m/>
    <m/>
    <m/>
    <m/>
    <m/>
    <m/>
    <m/>
    <m/>
    <m/>
    <m/>
    <m/>
    <m/>
    <m/>
    <m/>
    <m/>
    <m/>
  </r>
  <r>
    <s v="GEO 822"/>
    <n v="822"/>
    <s v="Tangerine"/>
    <m/>
    <s v="Contact centre analysis"/>
    <s v="Big data analytics"/>
    <m/>
    <m/>
    <m/>
    <m/>
    <m/>
    <m/>
    <m/>
    <m/>
    <m/>
    <s v="Computer Studies "/>
    <s v="Computer Studies"/>
    <m/>
    <s v="Big Data Analytics "/>
    <s v="Big Data Analytics"/>
    <m/>
    <m/>
    <s v="Chris Dyck Richard Lambroff   "/>
    <s v="Chris Dyck"/>
    <s v="Richard Lambroff"/>
    <m/>
    <m/>
    <m/>
    <m/>
    <s v="Mayank Sharma Tim Zeng Navjot Kaur Jayoung Kim                "/>
    <x v="61"/>
    <x v="54"/>
    <x v="46"/>
    <x v="39"/>
    <x v="0"/>
    <x v="0"/>
    <x v="0"/>
    <x v="0"/>
    <x v="0"/>
    <x v="0"/>
    <m/>
    <m/>
    <m/>
    <m/>
    <m/>
    <m/>
    <m/>
    <m/>
    <m/>
    <m/>
    <m/>
    <x v="0"/>
    <x v="0"/>
    <s v="2019/20"/>
    <m/>
    <m/>
    <m/>
    <m/>
    <m/>
    <m/>
    <m/>
    <m/>
    <m/>
    <n v="1000"/>
    <n v="1000"/>
    <m/>
    <n v="1000"/>
    <m/>
    <m/>
    <m/>
    <s v="Self-funded "/>
    <s v="self-funded"/>
    <m/>
    <m/>
    <m/>
    <m/>
    <m/>
    <m/>
    <m/>
    <m/>
    <m/>
    <m/>
    <m/>
    <m/>
    <m/>
    <m/>
    <m/>
    <m/>
    <m/>
    <m/>
    <m/>
    <m/>
    <m/>
    <m/>
    <m/>
    <m/>
  </r>
  <r>
    <s v="GEO 823"/>
    <n v="823"/>
    <s v="Georgian College - R&amp;I Department"/>
    <m/>
    <s v="Project Management tool"/>
    <s v="Big data analytics"/>
    <m/>
    <m/>
    <m/>
    <m/>
    <m/>
    <m/>
    <m/>
    <m/>
    <m/>
    <s v="Computer Studies "/>
    <s v="Computer Studies"/>
    <m/>
    <s v="Big Data Analytics "/>
    <s v="Big Data Analytics"/>
    <m/>
    <m/>
    <s v="Chris Dyck Gordon Dyck   "/>
    <s v="Chris Dyck"/>
    <s v="Gordon Dyck"/>
    <m/>
    <m/>
    <m/>
    <m/>
    <s v="Simran Dhingra Meltem Ficici Jyoti Adem Can Gülday                "/>
    <x v="64"/>
    <x v="55"/>
    <x v="47"/>
    <x v="40"/>
    <x v="0"/>
    <x v="0"/>
    <x v="0"/>
    <x v="0"/>
    <x v="0"/>
    <x v="0"/>
    <m/>
    <m/>
    <m/>
    <m/>
    <m/>
    <m/>
    <m/>
    <m/>
    <m/>
    <m/>
    <m/>
    <x v="0"/>
    <x v="0"/>
    <s v="2019/20"/>
    <m/>
    <m/>
    <m/>
    <m/>
    <m/>
    <m/>
    <m/>
    <m/>
    <m/>
    <n v="0"/>
    <n v="0"/>
    <m/>
    <m/>
    <m/>
    <m/>
    <m/>
    <s v=" "/>
    <m/>
    <m/>
    <m/>
    <m/>
    <m/>
    <m/>
    <m/>
    <m/>
    <m/>
    <m/>
    <m/>
    <m/>
    <m/>
    <m/>
    <m/>
    <m/>
    <m/>
    <m/>
    <m/>
    <m/>
    <m/>
    <m/>
    <m/>
    <m/>
    <m/>
  </r>
  <r>
    <s v="GEO 824"/>
    <n v="824"/>
    <s v="Vassoff Music"/>
    <m/>
    <s v="Website for drug inflicted areas"/>
    <s v="Big data analytics"/>
    <m/>
    <m/>
    <m/>
    <m/>
    <m/>
    <m/>
    <m/>
    <m/>
    <m/>
    <s v=" "/>
    <m/>
    <m/>
    <s v=" "/>
    <m/>
    <m/>
    <m/>
    <s v="    "/>
    <m/>
    <m/>
    <m/>
    <m/>
    <m/>
    <m/>
    <s v="                   "/>
    <x v="3"/>
    <x v="3"/>
    <x v="3"/>
    <x v="0"/>
    <x v="0"/>
    <x v="0"/>
    <x v="0"/>
    <x v="0"/>
    <x v="0"/>
    <x v="0"/>
    <m/>
    <m/>
    <m/>
    <m/>
    <m/>
    <m/>
    <m/>
    <m/>
    <m/>
    <m/>
    <m/>
    <x v="1"/>
    <x v="0"/>
    <s v="2019/20"/>
    <m/>
    <m/>
    <m/>
    <m/>
    <m/>
    <m/>
    <m/>
    <m/>
    <m/>
    <n v="0"/>
    <n v="0"/>
    <m/>
    <m/>
    <m/>
    <m/>
    <m/>
    <s v=" "/>
    <m/>
    <m/>
    <m/>
    <m/>
    <m/>
    <m/>
    <m/>
    <m/>
    <m/>
    <m/>
    <m/>
    <m/>
    <m/>
    <m/>
    <m/>
    <m/>
    <m/>
    <m/>
    <m/>
    <m/>
    <m/>
    <m/>
    <m/>
    <m/>
    <m/>
  </r>
  <r>
    <s v="GEO 825"/>
    <n v="825"/>
    <s v="Household Liquidators"/>
    <m/>
    <s v="E commerce portal"/>
    <s v="Big data analytics"/>
    <m/>
    <m/>
    <m/>
    <m/>
    <m/>
    <m/>
    <m/>
    <m/>
    <m/>
    <s v="Computer Studies "/>
    <s v="Computer Studies"/>
    <m/>
    <s v="Big Data Analytics "/>
    <s v="Big Data Analytics"/>
    <m/>
    <m/>
    <s v="Chris Dyck Gordon Dyck   "/>
    <s v="Chris Dyck"/>
    <s v="Gordon Dyck"/>
    <m/>
    <m/>
    <m/>
    <m/>
    <s v="Hadi Servat Dipal Babubhai Prajapati Ann Maria Reji Aiswarya Mohanan                "/>
    <x v="65"/>
    <x v="56"/>
    <x v="48"/>
    <x v="41"/>
    <x v="0"/>
    <x v="0"/>
    <x v="0"/>
    <x v="0"/>
    <x v="0"/>
    <x v="0"/>
    <m/>
    <m/>
    <m/>
    <m/>
    <m/>
    <m/>
    <m/>
    <m/>
    <m/>
    <m/>
    <m/>
    <x v="0"/>
    <x v="0"/>
    <s v="2019/20"/>
    <m/>
    <m/>
    <m/>
    <m/>
    <m/>
    <m/>
    <m/>
    <m/>
    <m/>
    <n v="1000"/>
    <n v="1000"/>
    <m/>
    <n v="1000"/>
    <m/>
    <m/>
    <m/>
    <s v="Self-funded "/>
    <s v="self-funded"/>
    <m/>
    <m/>
    <m/>
    <m/>
    <m/>
    <m/>
    <m/>
    <m/>
    <m/>
    <m/>
    <m/>
    <m/>
    <m/>
    <m/>
    <m/>
    <m/>
    <m/>
    <m/>
    <m/>
    <m/>
    <m/>
    <m/>
    <m/>
    <m/>
  </r>
  <r>
    <s v="GEO 826"/>
    <n v="826"/>
    <s v="Georgian College"/>
    <s v="Weather Station "/>
    <s v="(weather station) Rebuild the Arduino software, assess current equipment"/>
    <s v="Big data analytics"/>
    <m/>
    <m/>
    <m/>
    <m/>
    <m/>
    <m/>
    <m/>
    <m/>
    <m/>
    <s v="Computer Studies "/>
    <s v="Computer Studies"/>
    <m/>
    <s v="Big Data Analytics "/>
    <s v="Big Data Analytics"/>
    <m/>
    <m/>
    <s v="Chris Dyck Richard Lambroff   "/>
    <s v="Chris Dyck"/>
    <s v="Richard Lambroff"/>
    <m/>
    <m/>
    <m/>
    <m/>
    <s v="Darshita Patel Pratik Patel NirmalBhai Patel                 "/>
    <x v="66"/>
    <x v="57"/>
    <x v="49"/>
    <x v="0"/>
    <x v="0"/>
    <x v="0"/>
    <x v="0"/>
    <x v="0"/>
    <x v="0"/>
    <x v="0"/>
    <m/>
    <m/>
    <m/>
    <m/>
    <m/>
    <m/>
    <m/>
    <m/>
    <m/>
    <m/>
    <m/>
    <x v="0"/>
    <x v="0"/>
    <s v="2019/20"/>
    <m/>
    <m/>
    <m/>
    <m/>
    <m/>
    <m/>
    <m/>
    <m/>
    <m/>
    <n v="0"/>
    <n v="0"/>
    <m/>
    <m/>
    <m/>
    <m/>
    <m/>
    <s v=" "/>
    <m/>
    <m/>
    <m/>
    <m/>
    <m/>
    <m/>
    <m/>
    <m/>
    <m/>
    <m/>
    <m/>
    <m/>
    <m/>
    <m/>
    <m/>
    <m/>
    <m/>
    <m/>
    <m/>
    <m/>
    <m/>
    <m/>
    <m/>
    <m/>
    <m/>
  </r>
  <r>
    <s v="GEO 827"/>
    <n v="827"/>
    <s v="Baycrest "/>
    <m/>
    <s v="Urban Engagement "/>
    <s v="Big data analytics"/>
    <m/>
    <m/>
    <m/>
    <m/>
    <m/>
    <m/>
    <m/>
    <m/>
    <m/>
    <s v=" "/>
    <m/>
    <m/>
    <s v=" "/>
    <m/>
    <m/>
    <m/>
    <s v="    "/>
    <m/>
    <m/>
    <m/>
    <m/>
    <m/>
    <m/>
    <s v="                   "/>
    <x v="3"/>
    <x v="3"/>
    <x v="3"/>
    <x v="0"/>
    <x v="0"/>
    <x v="0"/>
    <x v="0"/>
    <x v="0"/>
    <x v="0"/>
    <x v="0"/>
    <m/>
    <m/>
    <m/>
    <m/>
    <m/>
    <m/>
    <m/>
    <m/>
    <m/>
    <m/>
    <m/>
    <x v="1"/>
    <x v="0"/>
    <s v="2019/20"/>
    <m/>
    <m/>
    <m/>
    <m/>
    <m/>
    <m/>
    <m/>
    <m/>
    <m/>
    <n v="0"/>
    <n v="0"/>
    <m/>
    <m/>
    <m/>
    <m/>
    <m/>
    <s v=" "/>
    <m/>
    <m/>
    <m/>
    <m/>
    <m/>
    <m/>
    <m/>
    <m/>
    <m/>
    <m/>
    <m/>
    <m/>
    <m/>
    <m/>
    <m/>
    <m/>
    <m/>
    <m/>
    <m/>
    <m/>
    <m/>
    <m/>
    <m/>
    <m/>
    <m/>
  </r>
  <r>
    <s v="GEO 828"/>
    <n v="828"/>
    <s v="Star Group"/>
    <m/>
    <s v="TBD"/>
    <s v="Big data analytics"/>
    <m/>
    <m/>
    <m/>
    <m/>
    <m/>
    <m/>
    <m/>
    <m/>
    <m/>
    <s v="Computer Studies "/>
    <s v="Computer Studies"/>
    <m/>
    <s v="Big Data Analytics "/>
    <s v="Big Data Analytics"/>
    <m/>
    <m/>
    <s v="Chris Dyck    "/>
    <s v="Chris Dyck"/>
    <m/>
    <m/>
    <m/>
    <m/>
    <m/>
    <s v="                   "/>
    <x v="3"/>
    <x v="3"/>
    <x v="3"/>
    <x v="0"/>
    <x v="0"/>
    <x v="0"/>
    <x v="0"/>
    <x v="0"/>
    <x v="0"/>
    <x v="0"/>
    <m/>
    <m/>
    <m/>
    <m/>
    <m/>
    <m/>
    <m/>
    <m/>
    <m/>
    <m/>
    <m/>
    <x v="1"/>
    <x v="2"/>
    <s v="2019/20"/>
    <m/>
    <m/>
    <m/>
    <m/>
    <m/>
    <m/>
    <m/>
    <s v="Business decided not to pursue project"/>
    <m/>
    <n v="0"/>
    <n v="0"/>
    <m/>
    <m/>
    <m/>
    <m/>
    <m/>
    <s v=" "/>
    <m/>
    <m/>
    <m/>
    <m/>
    <m/>
    <m/>
    <m/>
    <m/>
    <m/>
    <m/>
    <m/>
    <m/>
    <m/>
    <m/>
    <m/>
    <m/>
    <m/>
    <m/>
    <m/>
    <m/>
    <m/>
    <m/>
    <m/>
    <m/>
    <m/>
  </r>
  <r>
    <s v="GEO 829"/>
    <n v="829"/>
    <s v="Nvidia"/>
    <m/>
    <s v="TBD"/>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30"/>
    <n v="830"/>
    <s v="Diginsights"/>
    <m/>
    <s v="TBD"/>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31"/>
    <n v="831"/>
    <s v="Mortgauges"/>
    <m/>
    <s v="Optimize Website conversion process"/>
    <s v="Big data analytics"/>
    <m/>
    <m/>
    <m/>
    <m/>
    <m/>
    <m/>
    <m/>
    <m/>
    <m/>
    <s v="Computer Studies "/>
    <s v="Computer Studies"/>
    <m/>
    <s v="Big Data Analytics "/>
    <s v="Big Data Analytics"/>
    <m/>
    <m/>
    <s v="Chris Dyck    "/>
    <s v="Chris Dyck"/>
    <m/>
    <m/>
    <m/>
    <m/>
    <m/>
    <s v="                   "/>
    <x v="3"/>
    <x v="3"/>
    <x v="3"/>
    <x v="0"/>
    <x v="0"/>
    <x v="0"/>
    <x v="0"/>
    <x v="0"/>
    <x v="0"/>
    <x v="0"/>
    <m/>
    <m/>
    <m/>
    <m/>
    <m/>
    <m/>
    <m/>
    <m/>
    <m/>
    <m/>
    <m/>
    <x v="1"/>
    <x v="2"/>
    <s v="2019/20"/>
    <m/>
    <m/>
    <m/>
    <m/>
    <m/>
    <m/>
    <m/>
    <s v="Business decided not to pursue project"/>
    <m/>
    <n v="0"/>
    <n v="0"/>
    <m/>
    <m/>
    <m/>
    <m/>
    <m/>
    <s v=" "/>
    <m/>
    <m/>
    <m/>
    <m/>
    <m/>
    <m/>
    <m/>
    <m/>
    <m/>
    <m/>
    <m/>
    <m/>
    <m/>
    <m/>
    <m/>
    <m/>
    <m/>
    <m/>
    <m/>
    <m/>
    <m/>
    <m/>
    <m/>
    <m/>
    <m/>
  </r>
  <r>
    <s v="GEO 832"/>
    <n v="832"/>
    <s v="SCDSB"/>
    <m/>
    <s v="Capstone project to make a smart walker that senses the obstecles especially at the sides "/>
    <s v="Capstone Project"/>
    <m/>
    <s v="Sarah Fleming"/>
    <s v="sfleming@scdsb.on.ca"/>
    <m/>
    <m/>
    <m/>
    <m/>
    <m/>
    <m/>
    <s v="Engineering and Environmental Technologies "/>
    <s v="Engineering and Environmental Technologies"/>
    <m/>
    <s v="Electrical Engineering Technology "/>
    <s v="Electrical Engineering Technology"/>
    <m/>
    <m/>
    <s v="Robert Skinner    "/>
    <s v="Robert Skinner"/>
    <m/>
    <m/>
    <m/>
    <m/>
    <m/>
    <s v="Evan Hample                   "/>
    <x v="67"/>
    <x v="3"/>
    <x v="3"/>
    <x v="0"/>
    <x v="0"/>
    <x v="0"/>
    <x v="0"/>
    <x v="0"/>
    <x v="0"/>
    <x v="0"/>
    <m/>
    <m/>
    <m/>
    <m/>
    <m/>
    <m/>
    <m/>
    <m/>
    <m/>
    <m/>
    <m/>
    <x v="1"/>
    <x v="0"/>
    <s v="2019/20"/>
    <m/>
    <m/>
    <m/>
    <m/>
    <m/>
    <m/>
    <m/>
    <m/>
    <m/>
    <n v="0"/>
    <n v="0"/>
    <m/>
    <m/>
    <m/>
    <m/>
    <m/>
    <s v=" "/>
    <m/>
    <m/>
    <m/>
    <m/>
    <m/>
    <m/>
    <m/>
    <m/>
    <m/>
    <m/>
    <m/>
    <m/>
    <m/>
    <m/>
    <m/>
    <m/>
    <m/>
    <m/>
    <m/>
    <m/>
    <m/>
    <m/>
    <m/>
    <m/>
    <m/>
  </r>
  <r>
    <s v="GEO 833"/>
    <n v="833"/>
    <s v="Good Green Earth Company "/>
    <m/>
    <s v="Redesign of Bokashi Bin"/>
    <s v="Product development"/>
    <m/>
    <s v="Gary Crowell"/>
    <s v="gary@goodgreenearthco.om"/>
    <s v="Industry (Incorporated)"/>
    <s v="Agriculture, forestry, fishing and hunting"/>
    <s v="composting sysytem"/>
    <s v="0-100"/>
    <s v="Chris Adams"/>
    <m/>
    <s v="Engineering and Environmental Technologies "/>
    <s v="Engineering and Environmental Technologies"/>
    <m/>
    <s v="Mechanical Engineering Technology "/>
    <s v="Mechanical Engineering Technology"/>
    <m/>
    <m/>
    <s v="Mike Zacharko    "/>
    <s v="Mike Zacharko"/>
    <m/>
    <m/>
    <m/>
    <m/>
    <m/>
    <s v="                   "/>
    <x v="3"/>
    <x v="3"/>
    <x v="3"/>
    <x v="0"/>
    <x v="0"/>
    <x v="0"/>
    <x v="0"/>
    <x v="0"/>
    <x v="0"/>
    <x v="0"/>
    <m/>
    <m/>
    <m/>
    <m/>
    <m/>
    <m/>
    <m/>
    <m/>
    <m/>
    <m/>
    <m/>
    <x v="1"/>
    <x v="0"/>
    <s v="2019/20"/>
    <m/>
    <m/>
    <m/>
    <m/>
    <m/>
    <m/>
    <m/>
    <m/>
    <m/>
    <n v="0"/>
    <n v="0"/>
    <m/>
    <m/>
    <m/>
    <m/>
    <m/>
    <s v=" "/>
    <m/>
    <m/>
    <m/>
    <m/>
    <m/>
    <m/>
    <m/>
    <m/>
    <m/>
    <m/>
    <m/>
    <m/>
    <m/>
    <m/>
    <m/>
    <m/>
    <m/>
    <m/>
    <m/>
    <m/>
    <m/>
    <m/>
    <m/>
    <m/>
    <m/>
  </r>
  <r>
    <s v="GEO 834"/>
    <n v="834"/>
    <s v="City of Barrie"/>
    <s v="Invest Barrie"/>
    <s v="Industry 4.0 Asset Map"/>
    <s v="Product development"/>
    <s v="GEO787 / GEO983"/>
    <m/>
    <m/>
    <m/>
    <m/>
    <m/>
    <m/>
    <m/>
    <m/>
    <s v="Computer Studies "/>
    <s v="Computer Studies"/>
    <m/>
    <s v="Big Data Analytics "/>
    <s v="Big Data Analytics"/>
    <m/>
    <m/>
    <s v="Chris Dyck    "/>
    <s v="Chris Dyck"/>
    <m/>
    <m/>
    <m/>
    <m/>
    <m/>
    <s v="                   "/>
    <x v="3"/>
    <x v="3"/>
    <x v="3"/>
    <x v="0"/>
    <x v="0"/>
    <x v="0"/>
    <x v="0"/>
    <x v="0"/>
    <x v="0"/>
    <x v="0"/>
    <m/>
    <m/>
    <m/>
    <m/>
    <m/>
    <m/>
    <m/>
    <m/>
    <m/>
    <m/>
    <m/>
    <x v="1"/>
    <x v="2"/>
    <s v="2019/20"/>
    <m/>
    <m/>
    <m/>
    <m/>
    <m/>
    <m/>
    <m/>
    <m/>
    <m/>
    <n v="0"/>
    <n v="0"/>
    <m/>
    <m/>
    <m/>
    <m/>
    <m/>
    <s v=" "/>
    <m/>
    <m/>
    <m/>
    <m/>
    <m/>
    <m/>
    <m/>
    <m/>
    <m/>
    <m/>
    <m/>
    <m/>
    <m/>
    <m/>
    <m/>
    <m/>
    <m/>
    <m/>
    <m/>
    <m/>
    <m/>
    <m/>
    <m/>
    <m/>
    <m/>
  </r>
  <r>
    <s v="GEO 835"/>
    <n v="835"/>
    <s v="County of Simcoe"/>
    <s v="EDO Office"/>
    <s v="Industry 4.0 Asset Map"/>
    <s v="Product development"/>
    <m/>
    <m/>
    <m/>
    <m/>
    <m/>
    <m/>
    <m/>
    <m/>
    <m/>
    <s v="Computer Studies "/>
    <s v="Computer Studies"/>
    <m/>
    <s v="Big Data Analytics "/>
    <s v="Big Data Analytics"/>
    <m/>
    <m/>
    <s v="Chris Dyck    "/>
    <s v="Chris Dyck"/>
    <m/>
    <m/>
    <m/>
    <m/>
    <m/>
    <s v="                   "/>
    <x v="3"/>
    <x v="3"/>
    <x v="3"/>
    <x v="0"/>
    <x v="0"/>
    <x v="0"/>
    <x v="0"/>
    <x v="0"/>
    <x v="0"/>
    <x v="0"/>
    <m/>
    <m/>
    <m/>
    <m/>
    <m/>
    <m/>
    <m/>
    <m/>
    <m/>
    <m/>
    <m/>
    <x v="4"/>
    <x v="0"/>
    <s v="2019/20"/>
    <m/>
    <m/>
    <m/>
    <m/>
    <m/>
    <m/>
    <m/>
    <m/>
    <m/>
    <n v="0"/>
    <n v="0"/>
    <m/>
    <m/>
    <m/>
    <m/>
    <m/>
    <s v=" "/>
    <m/>
    <m/>
    <m/>
    <m/>
    <m/>
    <m/>
    <m/>
    <m/>
    <m/>
    <m/>
    <m/>
    <m/>
    <m/>
    <m/>
    <m/>
    <m/>
    <m/>
    <m/>
    <m/>
    <m/>
    <m/>
    <m/>
    <m/>
    <m/>
    <m/>
  </r>
  <r>
    <s v="GEO 836"/>
    <n v="836"/>
    <s v="ESC Environmental Systems Corporation"/>
    <m/>
    <s v="ESC Gateway Appliance (Phase 3)"/>
    <m/>
    <n v="779"/>
    <m/>
    <m/>
    <s v="Industry (Incorporated)"/>
    <m/>
    <m/>
    <m/>
    <m/>
    <m/>
    <s v="Computer Studies "/>
    <s v="Computer Studies"/>
    <m/>
    <s v="Computer programmer "/>
    <s v="Computer programmer"/>
    <m/>
    <m/>
    <s v="Rich Freeman Ross Bigelow   "/>
    <s v="Rich Freeman"/>
    <s v="Ross Bigelow"/>
    <m/>
    <m/>
    <m/>
    <m/>
    <s v="Andre Barker Yachao (Eric) Xiong Noah Wilson Branden Shirriff                "/>
    <x v="33"/>
    <x v="30"/>
    <x v="50"/>
    <x v="42"/>
    <x v="0"/>
    <x v="0"/>
    <x v="0"/>
    <x v="0"/>
    <x v="0"/>
    <x v="0"/>
    <m/>
    <m/>
    <m/>
    <m/>
    <m/>
    <m/>
    <m/>
    <m/>
    <m/>
    <m/>
    <m/>
    <x v="0"/>
    <x v="0"/>
    <s v="2019/20"/>
    <m/>
    <m/>
    <m/>
    <m/>
    <m/>
    <m/>
    <m/>
    <m/>
    <m/>
    <n v="53458"/>
    <n v="33411"/>
    <n v="26729"/>
    <n v="6682"/>
    <n v="20047"/>
    <m/>
    <m/>
    <s v="OCE CSSCTP "/>
    <s v="OCE CSSCTP"/>
    <m/>
    <m/>
    <m/>
    <m/>
    <m/>
    <m/>
    <m/>
    <m/>
    <m/>
    <m/>
    <m/>
    <m/>
    <m/>
    <m/>
    <m/>
    <m/>
    <m/>
    <m/>
    <m/>
    <m/>
    <m/>
    <m/>
    <m/>
    <m/>
  </r>
  <r>
    <s v="GEO 837"/>
    <n v="837"/>
    <s v="MediPharm Lab"/>
    <m/>
    <s v="Building Data &amp; Analytic Insight Capability @ MediPharm Labs"/>
    <s v="Big data analytics"/>
    <m/>
    <s v="Cristy Gibson"/>
    <s v="cgibson@medipharmlabs.com"/>
    <s v="Industry (Incorporated)"/>
    <m/>
    <m/>
    <m/>
    <m/>
    <m/>
    <s v="Computer Studies "/>
    <s v="Computer Studies"/>
    <m/>
    <s v="Big Data Analytics "/>
    <s v="Big Data Analytics"/>
    <m/>
    <m/>
    <s v="Eli Kane    "/>
    <s v="Eli Kane"/>
    <m/>
    <m/>
    <m/>
    <m/>
    <m/>
    <s v="Nazimul Islam Syed Vikram Chander Gorrepati                  "/>
    <x v="68"/>
    <x v="58"/>
    <x v="3"/>
    <x v="0"/>
    <x v="0"/>
    <x v="0"/>
    <x v="0"/>
    <x v="0"/>
    <x v="0"/>
    <x v="0"/>
    <m/>
    <m/>
    <m/>
    <m/>
    <m/>
    <m/>
    <m/>
    <m/>
    <m/>
    <m/>
    <m/>
    <x v="0"/>
    <x v="2"/>
    <s v="2019/20"/>
    <m/>
    <m/>
    <m/>
    <m/>
    <m/>
    <m/>
    <m/>
    <m/>
    <m/>
    <n v="46293"/>
    <n v="28933"/>
    <n v="23146"/>
    <n v="5787"/>
    <n v="17360"/>
    <m/>
    <m/>
    <s v="NSERC - Built IE "/>
    <s v="NSERC - Built IE"/>
    <m/>
    <m/>
    <m/>
    <m/>
    <m/>
    <m/>
    <m/>
    <m/>
    <m/>
    <m/>
    <m/>
    <m/>
    <m/>
    <m/>
    <m/>
    <m/>
    <m/>
    <m/>
    <m/>
    <m/>
    <m/>
    <m/>
    <m/>
    <m/>
  </r>
  <r>
    <s v="GEO 838"/>
    <n v="838"/>
    <s v="Jayne's Cottages"/>
    <s v="Phase 2"/>
    <m/>
    <m/>
    <n v="655"/>
    <m/>
    <m/>
    <s v="Industry (Incorporated)"/>
    <m/>
    <m/>
    <m/>
    <m/>
    <m/>
    <s v=" "/>
    <m/>
    <m/>
    <s v=" "/>
    <m/>
    <m/>
    <m/>
    <s v="    "/>
    <m/>
    <m/>
    <m/>
    <m/>
    <m/>
    <m/>
    <s v="                   "/>
    <x v="3"/>
    <x v="3"/>
    <x v="3"/>
    <x v="0"/>
    <x v="0"/>
    <x v="0"/>
    <x v="0"/>
    <x v="0"/>
    <x v="0"/>
    <x v="0"/>
    <m/>
    <m/>
    <m/>
    <m/>
    <m/>
    <m/>
    <m/>
    <m/>
    <m/>
    <m/>
    <m/>
    <x v="1"/>
    <x v="0"/>
    <s v="2019/20"/>
    <m/>
    <m/>
    <m/>
    <m/>
    <m/>
    <m/>
    <m/>
    <m/>
    <m/>
    <n v="0"/>
    <n v="0"/>
    <m/>
    <m/>
    <m/>
    <m/>
    <m/>
    <s v=" "/>
    <m/>
    <m/>
    <m/>
    <m/>
    <m/>
    <m/>
    <m/>
    <m/>
    <m/>
    <m/>
    <m/>
    <m/>
    <m/>
    <m/>
    <m/>
    <m/>
    <m/>
    <m/>
    <m/>
    <m/>
    <m/>
    <m/>
    <m/>
    <m/>
    <m/>
  </r>
  <r>
    <s v="GEO 839"/>
    <n v="839"/>
    <s v="2374441 Ontario Inc (Joe Jalvis)"/>
    <m/>
    <s v="Porch design"/>
    <s v="Product development"/>
    <m/>
    <s v="Joel Javis"/>
    <m/>
    <s v="Industry (Incorporated)"/>
    <m/>
    <m/>
    <m/>
    <m/>
    <m/>
    <s v="Engineering and Environmental Technologies "/>
    <s v="Engineering and Environmental Technologies"/>
    <m/>
    <s v="Mechanical Engineering Technology "/>
    <s v="Mechanical Engineering Technology"/>
    <m/>
    <m/>
    <s v="Mike Zacharko    "/>
    <s v="Mike Zacharko"/>
    <m/>
    <m/>
    <m/>
    <m/>
    <m/>
    <s v="jared Bergsma Austin Provencal                  "/>
    <x v="26"/>
    <x v="59"/>
    <x v="3"/>
    <x v="0"/>
    <x v="0"/>
    <x v="0"/>
    <x v="0"/>
    <x v="0"/>
    <x v="0"/>
    <x v="0"/>
    <m/>
    <m/>
    <m/>
    <m/>
    <m/>
    <m/>
    <m/>
    <m/>
    <m/>
    <m/>
    <m/>
    <x v="0"/>
    <x v="0"/>
    <s v="2019/20"/>
    <m/>
    <m/>
    <m/>
    <m/>
    <m/>
    <m/>
    <m/>
    <m/>
    <m/>
    <n v="10000"/>
    <n v="6000"/>
    <n v="5000"/>
    <n v="1000"/>
    <n v="4000"/>
    <m/>
    <m/>
    <s v="OCE CVTA 2019 "/>
    <s v="OCE CVTA 2019"/>
    <m/>
    <m/>
    <m/>
    <m/>
    <m/>
    <m/>
    <m/>
    <m/>
    <m/>
    <m/>
    <m/>
    <m/>
    <m/>
    <m/>
    <m/>
    <m/>
    <m/>
    <m/>
    <m/>
    <m/>
    <m/>
    <m/>
    <m/>
    <m/>
  </r>
  <r>
    <s v="GEO 840"/>
    <n v="840"/>
    <s v="Wilshire Works"/>
    <m/>
    <s v="Inspection Tool"/>
    <s v="Product development"/>
    <m/>
    <m/>
    <m/>
    <s v="Industry (Incorporated)"/>
    <m/>
    <m/>
    <m/>
    <m/>
    <m/>
    <s v="Engineering and Environmental Technologies "/>
    <s v="Engineering and Environmental Technologies"/>
    <m/>
    <s v="Mechanical Engineering Technology Electrical Engineering"/>
    <s v="Mechanical Engineering Technology"/>
    <s v="Electrical Engineering"/>
    <m/>
    <s v="Amir Baghaki    "/>
    <s v="Amir Baghaki"/>
    <m/>
    <m/>
    <m/>
    <m/>
    <m/>
    <s v="jared Bergsma                   "/>
    <x v="26"/>
    <x v="3"/>
    <x v="3"/>
    <x v="0"/>
    <x v="0"/>
    <x v="0"/>
    <x v="0"/>
    <x v="0"/>
    <x v="0"/>
    <x v="0"/>
    <m/>
    <m/>
    <m/>
    <m/>
    <m/>
    <m/>
    <m/>
    <m/>
    <m/>
    <m/>
    <m/>
    <x v="1"/>
    <x v="0"/>
    <s v="2019/20"/>
    <m/>
    <m/>
    <m/>
    <m/>
    <m/>
    <m/>
    <m/>
    <m/>
    <m/>
    <n v="0"/>
    <n v="0"/>
    <m/>
    <m/>
    <m/>
    <m/>
    <m/>
    <s v=" "/>
    <m/>
    <m/>
    <m/>
    <m/>
    <m/>
    <m/>
    <m/>
    <m/>
    <m/>
    <m/>
    <m/>
    <m/>
    <m/>
    <m/>
    <m/>
    <m/>
    <m/>
    <m/>
    <m/>
    <m/>
    <m/>
    <m/>
    <m/>
    <m/>
    <m/>
  </r>
  <r>
    <s v="GEO 841"/>
    <n v="841"/>
    <s v="Crucial Logics "/>
    <m/>
    <s v="A flexible, scalable and web/cloud based smart software as a service solution "/>
    <s v="App Development"/>
    <m/>
    <s v="amol joshi "/>
    <s v="amol.joshi@cruciallogics.com"/>
    <s v="Industry (Incorporated)"/>
    <m/>
    <m/>
    <m/>
    <m/>
    <m/>
    <s v="Computer Studies "/>
    <s v="Computer Studies"/>
    <m/>
    <s v="Big Data Analytics "/>
    <s v="Big Data Analytics"/>
    <m/>
    <m/>
    <s v="Eli Kane    "/>
    <s v="Eli Kane"/>
    <m/>
    <m/>
    <m/>
    <m/>
    <m/>
    <s v="Alvira Narshidani Hiroki Iizuka Surya Tammana Vikram Chander Gorrepati Drake Esdon Yachao Xiong Vikram Chander Gorrepati             "/>
    <x v="69"/>
    <x v="0"/>
    <x v="51"/>
    <x v="43"/>
    <x v="15"/>
    <x v="4"/>
    <x v="3"/>
    <x v="0"/>
    <x v="0"/>
    <x v="0"/>
    <m/>
    <m/>
    <m/>
    <m/>
    <m/>
    <m/>
    <m/>
    <m/>
    <m/>
    <m/>
    <m/>
    <x v="2"/>
    <x v="2"/>
    <s v="2019/20"/>
    <m/>
    <m/>
    <m/>
    <m/>
    <m/>
    <m/>
    <m/>
    <m/>
    <m/>
    <n v="0"/>
    <n v="0"/>
    <m/>
    <m/>
    <m/>
    <m/>
    <m/>
    <s v=" "/>
    <m/>
    <m/>
    <m/>
    <m/>
    <m/>
    <m/>
    <m/>
    <m/>
    <m/>
    <m/>
    <m/>
    <m/>
    <m/>
    <m/>
    <m/>
    <m/>
    <m/>
    <m/>
    <m/>
    <m/>
    <m/>
    <m/>
    <m/>
    <m/>
    <m/>
  </r>
  <r>
    <s v="GEO 842"/>
    <n v="842"/>
    <s v="MediPharm Lab"/>
    <m/>
    <s v="3D Printing"/>
    <s v="Technical service"/>
    <m/>
    <s v="Saravan Subramaniam"/>
    <s v="ssubramaniam@medipharmlabs.com"/>
    <s v="Industry (Incorporated)"/>
    <m/>
    <m/>
    <m/>
    <m/>
    <m/>
    <s v="Engineering and Environmental Technologies "/>
    <s v="Engineering and Environmental Technologies"/>
    <m/>
    <s v="Mechanical Engineering Technology "/>
    <s v="Mechanical Engineering Technology"/>
    <m/>
    <m/>
    <s v="    "/>
    <m/>
    <m/>
    <m/>
    <m/>
    <m/>
    <m/>
    <s v="                   "/>
    <x v="3"/>
    <x v="3"/>
    <x v="3"/>
    <x v="0"/>
    <x v="0"/>
    <x v="0"/>
    <x v="0"/>
    <x v="0"/>
    <x v="0"/>
    <x v="0"/>
    <m/>
    <m/>
    <m/>
    <m/>
    <m/>
    <m/>
    <m/>
    <m/>
    <m/>
    <m/>
    <m/>
    <x v="1"/>
    <x v="2"/>
    <s v="2019/20"/>
    <m/>
    <m/>
    <m/>
    <m/>
    <m/>
    <m/>
    <m/>
    <m/>
    <m/>
    <n v="0"/>
    <n v="0"/>
    <m/>
    <m/>
    <m/>
    <m/>
    <m/>
    <s v=" "/>
    <m/>
    <m/>
    <m/>
    <m/>
    <m/>
    <m/>
    <m/>
    <m/>
    <m/>
    <m/>
    <m/>
    <m/>
    <m/>
    <m/>
    <m/>
    <m/>
    <m/>
    <m/>
    <m/>
    <m/>
    <m/>
    <m/>
    <m/>
    <m/>
    <m/>
  </r>
  <r>
    <s v="GEO 843"/>
    <n v="843"/>
    <s v="BMO (Bank of Montreal)"/>
    <m/>
    <s v="The future of Mainframe"/>
    <s v="Process Improvement"/>
    <m/>
    <s v="Ferriter, Katie"/>
    <s v="Katie.Ferriter@bmo.com"/>
    <m/>
    <m/>
    <m/>
    <m/>
    <m/>
    <m/>
    <s v="Computer Studies "/>
    <s v="Computer Studies"/>
    <m/>
    <s v="Computer programmer "/>
    <s v="Computer programmer"/>
    <m/>
    <m/>
    <s v="Jonathan Gladstone     "/>
    <s v="Jonathan Gladstone "/>
    <m/>
    <m/>
    <m/>
    <m/>
    <m/>
    <s v="                   "/>
    <x v="3"/>
    <x v="3"/>
    <x v="3"/>
    <x v="0"/>
    <x v="0"/>
    <x v="0"/>
    <x v="0"/>
    <x v="0"/>
    <x v="0"/>
    <x v="0"/>
    <m/>
    <m/>
    <m/>
    <m/>
    <m/>
    <m/>
    <m/>
    <m/>
    <m/>
    <m/>
    <m/>
    <x v="1"/>
    <x v="2"/>
    <s v="2019/20"/>
    <m/>
    <m/>
    <m/>
    <m/>
    <m/>
    <m/>
    <m/>
    <m/>
    <m/>
    <n v="0"/>
    <n v="0"/>
    <m/>
    <m/>
    <m/>
    <m/>
    <m/>
    <s v=" "/>
    <m/>
    <m/>
    <m/>
    <m/>
    <m/>
    <m/>
    <m/>
    <m/>
    <m/>
    <m/>
    <m/>
    <m/>
    <m/>
    <m/>
    <m/>
    <m/>
    <m/>
    <m/>
    <m/>
    <m/>
    <m/>
    <m/>
    <m/>
    <m/>
    <m/>
  </r>
  <r>
    <s v="GEO 844"/>
    <n v="844"/>
    <s v="Local Leaf Inc."/>
    <m/>
    <s v="Track and Trace functionality (Phase 2)"/>
    <s v="Product development"/>
    <n v="798"/>
    <s v="Stephen Jones"/>
    <s v="Stephen Jones &lt;drsfjones@gmail.com&gt;"/>
    <s v="Industry (Incorporated)"/>
    <s v="Agricuture"/>
    <m/>
    <m/>
    <m/>
    <m/>
    <s v="Computer Studies "/>
    <s v="Computer Studies"/>
    <m/>
    <s v="Computer programmer mobile app dev."/>
    <s v="Computer programmer"/>
    <s v="Mobil App Development"/>
    <m/>
    <s v="Markus Wolski Aakash Verma   "/>
    <s v="Markus Wolski"/>
    <s v="Aakash Verma"/>
    <m/>
    <m/>
    <m/>
    <m/>
    <s v="Hiroki Iizuka Alvira Narshidani Surya Tammana                 "/>
    <x v="70"/>
    <x v="60"/>
    <x v="51"/>
    <x v="0"/>
    <x v="0"/>
    <x v="0"/>
    <x v="0"/>
    <x v="0"/>
    <x v="0"/>
    <x v="0"/>
    <m/>
    <m/>
    <m/>
    <m/>
    <m/>
    <m/>
    <m/>
    <m/>
    <m/>
    <m/>
    <s v="Ravikumar Asodariya"/>
    <x v="2"/>
    <x v="2"/>
    <s v="2019/20"/>
    <m/>
    <m/>
    <m/>
    <m/>
    <m/>
    <m/>
    <m/>
    <m/>
    <m/>
    <n v="48418"/>
    <n v="30449"/>
    <n v="23959"/>
    <n v="6490"/>
    <n v="17969"/>
    <m/>
    <m/>
    <s v="OCE CSSCTP "/>
    <s v="OCE CSSCTP"/>
    <m/>
    <m/>
    <m/>
    <m/>
    <m/>
    <m/>
    <m/>
    <m/>
    <m/>
    <m/>
    <m/>
    <m/>
    <m/>
    <m/>
    <m/>
    <m/>
    <m/>
    <m/>
    <m/>
    <m/>
    <m/>
    <m/>
    <m/>
    <m/>
  </r>
  <r>
    <s v="GEO 845"/>
    <n v="845"/>
    <s v="Over the Bridge"/>
    <m/>
    <s v="Data Analysis"/>
    <s v="Big data analytics"/>
    <m/>
    <m/>
    <m/>
    <m/>
    <m/>
    <m/>
    <m/>
    <m/>
    <m/>
    <s v="Computer Studies "/>
    <s v="Computer Studies"/>
    <m/>
    <s v="Big Data Analytics "/>
    <s v="Big Data Analytics"/>
    <m/>
    <m/>
    <s v="Gordon Dyck Chris Dyck   "/>
    <s v="Gordon Dyck"/>
    <s v="Chris Dyck"/>
    <m/>
    <m/>
    <m/>
    <m/>
    <s v="Bhavna Panwar Kaveesha.Jayawardena Pathiranage Tzu-Chiao Tseng Ann Maria Johnson                "/>
    <x v="71"/>
    <x v="61"/>
    <x v="52"/>
    <x v="44"/>
    <x v="0"/>
    <x v="0"/>
    <x v="0"/>
    <x v="0"/>
    <x v="0"/>
    <x v="0"/>
    <m/>
    <m/>
    <m/>
    <m/>
    <m/>
    <m/>
    <m/>
    <m/>
    <m/>
    <m/>
    <m/>
    <x v="0"/>
    <x v="2"/>
    <s v="2019/20"/>
    <m/>
    <m/>
    <m/>
    <m/>
    <m/>
    <m/>
    <m/>
    <m/>
    <m/>
    <n v="0"/>
    <n v="0"/>
    <m/>
    <m/>
    <m/>
    <m/>
    <m/>
    <s v=" "/>
    <m/>
    <m/>
    <m/>
    <m/>
    <m/>
    <m/>
    <m/>
    <m/>
    <m/>
    <m/>
    <m/>
    <m/>
    <m/>
    <m/>
    <m/>
    <m/>
    <m/>
    <m/>
    <m/>
    <m/>
    <m/>
    <m/>
    <m/>
    <m/>
    <m/>
  </r>
  <r>
    <s v="GEO 846"/>
    <n v="846"/>
    <s v="Accent Tooling"/>
    <m/>
    <s v="video project"/>
    <s v="Video production"/>
    <m/>
    <s v="Andy matheson"/>
    <s v="amatheson@accenttool.com"/>
    <s v="Industry (Incorporated)"/>
    <m/>
    <m/>
    <s v="0-100"/>
    <m/>
    <m/>
    <s v="DVA "/>
    <s v="DVA"/>
    <m/>
    <s v="Digital video "/>
    <s v="Digital video"/>
    <m/>
    <m/>
    <s v="Phillip Daniels    "/>
    <s v="Phillip Daniels"/>
    <m/>
    <m/>
    <m/>
    <m/>
    <m/>
    <s v="Sagar Thapa                   "/>
    <x v="72"/>
    <x v="3"/>
    <x v="3"/>
    <x v="0"/>
    <x v="0"/>
    <x v="0"/>
    <x v="0"/>
    <x v="0"/>
    <x v="0"/>
    <x v="0"/>
    <m/>
    <m/>
    <m/>
    <m/>
    <m/>
    <m/>
    <m/>
    <m/>
    <m/>
    <m/>
    <m/>
    <x v="0"/>
    <x v="0"/>
    <s v="2019/20"/>
    <m/>
    <m/>
    <m/>
    <m/>
    <m/>
    <m/>
    <m/>
    <m/>
    <m/>
    <n v="5000"/>
    <n v="3000"/>
    <n v="2500"/>
    <n v="500"/>
    <n v="2000"/>
    <m/>
    <m/>
    <s v="OCE CVTA 2019 "/>
    <s v="OCE CVTA 2019"/>
    <m/>
    <m/>
    <m/>
    <m/>
    <m/>
    <m/>
    <m/>
    <m/>
    <m/>
    <m/>
    <m/>
    <m/>
    <m/>
    <m/>
    <m/>
    <m/>
    <m/>
    <m/>
    <m/>
    <m/>
    <m/>
    <m/>
    <m/>
    <m/>
  </r>
  <r>
    <s v="GEO 847"/>
    <n v="847"/>
    <s v="Intransigense Corporation"/>
    <m/>
    <s v="Phase 1:  Online Platform to gather Points, Offering perks and PunchCards"/>
    <s v="App Development"/>
    <m/>
    <s v="Saber Amini"/>
    <s v="saber.amini@gmail.com"/>
    <s v="Industry (Incorporated)"/>
    <m/>
    <m/>
    <m/>
    <m/>
    <n v="0"/>
    <s v="Computer Studies "/>
    <s v="Computer Studies"/>
    <m/>
    <s v="Big Data Analytics "/>
    <s v="Big Data Analytics"/>
    <m/>
    <m/>
    <s v="Saber Amini    "/>
    <s v="Saber Amini"/>
    <m/>
    <m/>
    <m/>
    <m/>
    <m/>
    <s v="Anastasiia Nesterenko reva konstantyn Hadi Servat Alvira Narshidani                "/>
    <x v="73"/>
    <x v="62"/>
    <x v="53"/>
    <x v="45"/>
    <x v="0"/>
    <x v="0"/>
    <x v="0"/>
    <x v="0"/>
    <x v="0"/>
    <x v="0"/>
    <m/>
    <m/>
    <m/>
    <m/>
    <m/>
    <m/>
    <m/>
    <m/>
    <m/>
    <m/>
    <m/>
    <x v="0"/>
    <x v="2"/>
    <s v="2019/20"/>
    <m/>
    <m/>
    <m/>
    <m/>
    <m/>
    <m/>
    <m/>
    <m/>
    <m/>
    <n v="46314"/>
    <n v="28946"/>
    <n v="23157"/>
    <n v="5789"/>
    <n v="17368"/>
    <m/>
    <m/>
    <s v="NSERC - Built IE "/>
    <s v="NSERC - Built IE"/>
    <m/>
    <m/>
    <m/>
    <m/>
    <m/>
    <m/>
    <m/>
    <m/>
    <m/>
    <m/>
    <m/>
    <m/>
    <m/>
    <m/>
    <m/>
    <m/>
    <m/>
    <m/>
    <m/>
    <m/>
    <m/>
    <m/>
    <m/>
    <m/>
  </r>
  <r>
    <s v="GEO 848"/>
    <n v="848"/>
    <s v="Nelson Monteiro "/>
    <m/>
    <s v="prototype design "/>
    <s v="Product development"/>
    <m/>
    <s v="Nelson Monteiro "/>
    <m/>
    <s v="Industry (not Incorporated)"/>
    <m/>
    <m/>
    <m/>
    <m/>
    <m/>
    <s v="Engineering and Environmental Technologies "/>
    <s v="Engineering and Environmental Technologies"/>
    <m/>
    <s v="Electrical Engineering Technology "/>
    <s v="Electrical Engineering Technology"/>
    <m/>
    <m/>
    <s v="Peter Brown    "/>
    <s v="Peter Brown"/>
    <m/>
    <m/>
    <m/>
    <m/>
    <m/>
    <s v="                   "/>
    <x v="3"/>
    <x v="3"/>
    <x v="3"/>
    <x v="0"/>
    <x v="0"/>
    <x v="0"/>
    <x v="0"/>
    <x v="0"/>
    <x v="0"/>
    <x v="0"/>
    <m/>
    <m/>
    <m/>
    <m/>
    <m/>
    <m/>
    <m/>
    <m/>
    <m/>
    <m/>
    <m/>
    <x v="1"/>
    <x v="0"/>
    <s v="2019/20"/>
    <m/>
    <m/>
    <m/>
    <m/>
    <m/>
    <m/>
    <m/>
    <m/>
    <m/>
    <n v="0"/>
    <n v="0"/>
    <m/>
    <m/>
    <m/>
    <m/>
    <m/>
    <s v=" "/>
    <m/>
    <m/>
    <m/>
    <m/>
    <m/>
    <m/>
    <m/>
    <m/>
    <m/>
    <m/>
    <m/>
    <m/>
    <m/>
    <m/>
    <m/>
    <m/>
    <m/>
    <m/>
    <m/>
    <m/>
    <m/>
    <m/>
    <m/>
    <m/>
    <m/>
  </r>
  <r>
    <s v="GEO 849"/>
    <n v="849"/>
    <s v="Electril Motor Coil Co"/>
    <m/>
    <s v="3D Scanning "/>
    <s v="Product development"/>
    <m/>
    <s v="Lucas Beggs"/>
    <s v="lucas@emccltd.com"/>
    <s v="Industry (Incorporated)"/>
    <m/>
    <m/>
    <m/>
    <m/>
    <m/>
    <s v="Engineering and Environmental Technologies "/>
    <s v="Engineering and Environmental Technologies"/>
    <m/>
    <s v="Mechanical Engineering Technology "/>
    <s v="Mechanical Engineering Technology"/>
    <m/>
    <m/>
    <s v="N/A    "/>
    <s v="N/A"/>
    <m/>
    <m/>
    <m/>
    <m/>
    <m/>
    <s v="Jared Bergsma Austin Provencal                  "/>
    <x v="26"/>
    <x v="59"/>
    <x v="3"/>
    <x v="0"/>
    <x v="0"/>
    <x v="0"/>
    <x v="0"/>
    <x v="0"/>
    <x v="0"/>
    <x v="0"/>
    <m/>
    <m/>
    <m/>
    <m/>
    <m/>
    <m/>
    <m/>
    <m/>
    <m/>
    <m/>
    <m/>
    <x v="0"/>
    <x v="0"/>
    <s v="2019/20"/>
    <m/>
    <m/>
    <m/>
    <m/>
    <m/>
    <m/>
    <m/>
    <m/>
    <m/>
    <n v="0"/>
    <n v="0"/>
    <m/>
    <m/>
    <m/>
    <m/>
    <m/>
    <s v=" "/>
    <m/>
    <m/>
    <m/>
    <m/>
    <m/>
    <m/>
    <m/>
    <m/>
    <m/>
    <m/>
    <m/>
    <m/>
    <m/>
    <m/>
    <m/>
    <m/>
    <m/>
    <m/>
    <m/>
    <m/>
    <m/>
    <m/>
    <m/>
    <m/>
    <m/>
  </r>
  <r>
    <s v="GEO 851"/>
    <n v="851"/>
    <s v="Canplas"/>
    <m/>
    <s v="Adding smart features to backvalve"/>
    <s v="Product improvement "/>
    <m/>
    <s v="Keith Campbell"/>
    <s v="Kcampbell@canplas.com"/>
    <s v="Industry (Incorporated)"/>
    <s v="Manufacturing"/>
    <m/>
    <m/>
    <m/>
    <m/>
    <s v="Engineering and Environmental Technologies "/>
    <s v="Engineering and Environmental Technologies"/>
    <m/>
    <s v="Electrical Engineering Technology "/>
    <s v="Electrical Engineering Technology"/>
    <m/>
    <m/>
    <s v="Peter Brown    "/>
    <s v="Peter Brown"/>
    <m/>
    <m/>
    <m/>
    <m/>
    <m/>
    <s v="Jonathan Letwin Noah Wilson                  "/>
    <x v="74"/>
    <x v="63"/>
    <x v="3"/>
    <x v="0"/>
    <x v="0"/>
    <x v="0"/>
    <x v="0"/>
    <x v="0"/>
    <x v="0"/>
    <x v="0"/>
    <m/>
    <m/>
    <m/>
    <m/>
    <m/>
    <m/>
    <m/>
    <m/>
    <m/>
    <m/>
    <m/>
    <x v="0"/>
    <x v="2"/>
    <s v="2019/20"/>
    <m/>
    <m/>
    <m/>
    <m/>
    <m/>
    <m/>
    <m/>
    <m/>
    <m/>
    <n v="22843"/>
    <n v="14277"/>
    <n v="11422"/>
    <n v="2855"/>
    <n v="8566"/>
    <m/>
    <m/>
    <s v="NSERC - Built IE "/>
    <s v="NSERC - Built IE"/>
    <m/>
    <m/>
    <m/>
    <m/>
    <m/>
    <m/>
    <m/>
    <m/>
    <m/>
    <m/>
    <m/>
    <m/>
    <m/>
    <m/>
    <m/>
    <m/>
    <m/>
    <m/>
    <m/>
    <m/>
    <m/>
    <m/>
    <m/>
    <m/>
  </r>
  <r>
    <s v="GEO 852"/>
    <n v="852"/>
    <s v="Junglewood Inc"/>
    <m/>
    <s v="part design and mold design of bamboo Lacross stick "/>
    <s v="Product improvement "/>
    <m/>
    <s v="Robert Owner"/>
    <s v="robert@junglewood.ca"/>
    <s v="Industry (Incorporated)"/>
    <m/>
    <m/>
    <m/>
    <m/>
    <m/>
    <s v="Engineering and Environmental Technologies "/>
    <s v="Engineering and Environmental Technologies"/>
    <m/>
    <s v="Mechanical Engineering Technology "/>
    <s v="Mechanical Engineering Technology"/>
    <m/>
    <m/>
    <s v="Mike Zacharko    "/>
    <s v="Mike Zacharko"/>
    <m/>
    <m/>
    <m/>
    <m/>
    <m/>
    <s v="jared Bergsma Austin Provencal                  "/>
    <x v="26"/>
    <x v="59"/>
    <x v="3"/>
    <x v="0"/>
    <x v="0"/>
    <x v="0"/>
    <x v="0"/>
    <x v="0"/>
    <x v="0"/>
    <x v="0"/>
    <m/>
    <m/>
    <m/>
    <m/>
    <m/>
    <m/>
    <m/>
    <m/>
    <m/>
    <m/>
    <m/>
    <x v="0"/>
    <x v="2"/>
    <s v="2019/20"/>
    <m/>
    <m/>
    <m/>
    <m/>
    <m/>
    <m/>
    <m/>
    <m/>
    <m/>
    <n v="0"/>
    <n v="0"/>
    <m/>
    <m/>
    <m/>
    <m/>
    <m/>
    <s v=" "/>
    <m/>
    <m/>
    <m/>
    <m/>
    <m/>
    <m/>
    <m/>
    <m/>
    <m/>
    <m/>
    <m/>
    <m/>
    <m/>
    <m/>
    <m/>
    <m/>
    <m/>
    <m/>
    <m/>
    <m/>
    <m/>
    <m/>
    <m/>
    <m/>
    <m/>
  </r>
  <r>
    <s v="GEO 853"/>
    <n v="853"/>
    <s v="ESC Environmental Systems Corporation "/>
    <m/>
    <s v="ESC Gateway Appliance (Phase 4)"/>
    <m/>
    <m/>
    <m/>
    <m/>
    <s v="Industry (Incorporated)"/>
    <m/>
    <m/>
    <m/>
    <m/>
    <m/>
    <s v="Engineering and Environmental Technologies "/>
    <s v="Engineering and Environmental Technologies"/>
    <m/>
    <s v="Computer programmer "/>
    <s v="Computer programmer"/>
    <m/>
    <m/>
    <s v="Rich Freeman Ross Bigelow   "/>
    <s v="Rich Freeman"/>
    <s v="Ross Bigelow"/>
    <m/>
    <m/>
    <m/>
    <m/>
    <s v="Branden Shirriff Yachao Xiong Noah Wilson                 "/>
    <x v="75"/>
    <x v="64"/>
    <x v="50"/>
    <x v="0"/>
    <x v="0"/>
    <x v="0"/>
    <x v="0"/>
    <x v="0"/>
    <x v="0"/>
    <x v="0"/>
    <m/>
    <m/>
    <m/>
    <m/>
    <m/>
    <m/>
    <m/>
    <m/>
    <m/>
    <m/>
    <m/>
    <x v="0"/>
    <x v="2"/>
    <s v="2019/20"/>
    <m/>
    <m/>
    <m/>
    <m/>
    <m/>
    <m/>
    <m/>
    <m/>
    <m/>
    <n v="49254"/>
    <n v="30783"/>
    <n v="24627"/>
    <n v="6156"/>
    <n v="18471"/>
    <m/>
    <m/>
    <s v="NSERC - Built IE "/>
    <s v="NSERC - Built IE"/>
    <m/>
    <m/>
    <m/>
    <m/>
    <m/>
    <m/>
    <m/>
    <m/>
    <m/>
    <m/>
    <m/>
    <m/>
    <m/>
    <m/>
    <m/>
    <m/>
    <m/>
    <m/>
    <m/>
    <m/>
    <m/>
    <m/>
    <m/>
    <m/>
  </r>
  <r>
    <s v="GEO 854"/>
    <n v="854"/>
    <s v="Molded Precision Components"/>
    <m/>
    <s v="Automation and Robotic solution to increase the productivity of the Automatic plastic Injection Machine"/>
    <s v="Automation"/>
    <m/>
    <s v="David Yeaman"/>
    <s v="dyeaman@mpccomponents.com"/>
    <s v="Industry (Incorporated)"/>
    <m/>
    <m/>
    <m/>
    <m/>
    <m/>
    <s v="Engineering and Environmental Technologies "/>
    <s v="Engineering and Environmental Technologies"/>
    <m/>
    <s v="Mechanical Engineering Technology "/>
    <s v="Mechanical Engineering Technology"/>
    <m/>
    <m/>
    <s v="Amir Baghaki    "/>
    <s v="Amir Baghaki"/>
    <m/>
    <m/>
    <m/>
    <m/>
    <m/>
    <s v="jared Bergsma Connor Macinnis Hailee piotrowski Jack vanegdom Umoboho Oboho               "/>
    <x v="26"/>
    <x v="24"/>
    <x v="54"/>
    <x v="46"/>
    <x v="16"/>
    <x v="0"/>
    <x v="0"/>
    <x v="0"/>
    <x v="0"/>
    <x v="0"/>
    <m/>
    <m/>
    <m/>
    <m/>
    <m/>
    <m/>
    <m/>
    <m/>
    <m/>
    <m/>
    <m/>
    <x v="2"/>
    <x v="2"/>
    <s v="2019/20"/>
    <m/>
    <m/>
    <m/>
    <m/>
    <m/>
    <m/>
    <m/>
    <m/>
    <m/>
    <n v="155836"/>
    <n v="103890"/>
    <n v="77918"/>
    <n v="25972"/>
    <n v="51946"/>
    <m/>
    <m/>
    <s v="OCE CSSCTP NSERC - Built IE"/>
    <s v="OCE CSSCTP"/>
    <s v="NSERC - Built IE"/>
    <m/>
    <m/>
    <m/>
    <m/>
    <m/>
    <m/>
    <m/>
    <m/>
    <m/>
    <m/>
    <m/>
    <m/>
    <m/>
    <m/>
    <m/>
    <m/>
    <m/>
    <m/>
    <m/>
    <m/>
    <m/>
    <m/>
    <m/>
  </r>
  <r>
    <s v="GEO 855"/>
    <n v="855"/>
    <s v="Citizen Information Group"/>
    <m/>
    <s v=" Private Policing"/>
    <s v="Big data analytics"/>
    <m/>
    <m/>
    <m/>
    <m/>
    <m/>
    <m/>
    <m/>
    <m/>
    <m/>
    <s v="Computer Studies "/>
    <s v="Computer Studies"/>
    <m/>
    <s v="Big Data Analytics "/>
    <s v="Big Data Analytics"/>
    <m/>
    <m/>
    <s v="Gordon Dyck Chris Dyck   "/>
    <s v="Gordon Dyck"/>
    <s v="Chris Dyck"/>
    <m/>
    <m/>
    <m/>
    <m/>
    <s v="Abin Joy Karthik Suresh Kevin Toms                 "/>
    <x v="76"/>
    <x v="65"/>
    <x v="55"/>
    <x v="0"/>
    <x v="0"/>
    <x v="0"/>
    <x v="0"/>
    <x v="0"/>
    <x v="0"/>
    <x v="0"/>
    <m/>
    <m/>
    <m/>
    <m/>
    <m/>
    <m/>
    <m/>
    <m/>
    <m/>
    <m/>
    <m/>
    <x v="0"/>
    <x v="0"/>
    <s v="2019/20"/>
    <m/>
    <m/>
    <m/>
    <m/>
    <m/>
    <m/>
    <m/>
    <m/>
    <m/>
    <m/>
    <n v="0"/>
    <m/>
    <m/>
    <m/>
    <m/>
    <m/>
    <s v=" "/>
    <m/>
    <m/>
    <m/>
    <m/>
    <m/>
    <m/>
    <m/>
    <m/>
    <m/>
    <m/>
    <m/>
    <m/>
    <m/>
    <m/>
    <m/>
    <m/>
    <m/>
    <m/>
    <m/>
    <m/>
    <m/>
    <m/>
    <m/>
    <m/>
    <m/>
  </r>
  <r>
    <s v="GEO 856"/>
    <n v="856"/>
    <s v="Citizen Information Group"/>
    <m/>
    <s v="Transportation Service Improvement"/>
    <s v="Big data analytics"/>
    <m/>
    <m/>
    <m/>
    <m/>
    <m/>
    <m/>
    <m/>
    <m/>
    <m/>
    <s v="Computer Studies "/>
    <s v="Computer Studies"/>
    <m/>
    <s v="Big Data Analytics "/>
    <s v="Big Data Analytics"/>
    <m/>
    <m/>
    <s v="Gordon Dyck Chris Dyck   "/>
    <s v="Gordon Dyck"/>
    <s v="Chris Dyck"/>
    <m/>
    <m/>
    <m/>
    <m/>
    <s v="Chu-Ting Chang Lori Pham Yiping Zou                 "/>
    <x v="77"/>
    <x v="66"/>
    <x v="56"/>
    <x v="0"/>
    <x v="0"/>
    <x v="0"/>
    <x v="0"/>
    <x v="0"/>
    <x v="0"/>
    <x v="0"/>
    <m/>
    <m/>
    <m/>
    <m/>
    <m/>
    <m/>
    <m/>
    <m/>
    <m/>
    <m/>
    <m/>
    <x v="0"/>
    <x v="0"/>
    <s v="2019/20"/>
    <m/>
    <m/>
    <m/>
    <m/>
    <m/>
    <m/>
    <m/>
    <m/>
    <m/>
    <n v="0"/>
    <n v="0"/>
    <m/>
    <m/>
    <m/>
    <m/>
    <m/>
    <s v=" "/>
    <m/>
    <m/>
    <m/>
    <m/>
    <m/>
    <m/>
    <m/>
    <m/>
    <m/>
    <m/>
    <m/>
    <m/>
    <m/>
    <m/>
    <m/>
    <m/>
    <m/>
    <m/>
    <m/>
    <m/>
    <m/>
    <m/>
    <m/>
    <m/>
    <m/>
  </r>
  <r>
    <s v="GEO 857"/>
    <n v="857"/>
    <s v="Georgian College"/>
    <s v="IT Department"/>
    <s v="Big Data Servers and Data Analysis"/>
    <s v="Big data analytics"/>
    <m/>
    <m/>
    <m/>
    <m/>
    <m/>
    <m/>
    <m/>
    <m/>
    <m/>
    <s v="Computer Studies "/>
    <s v="Computer Studies"/>
    <m/>
    <s v="Big Data Analytics "/>
    <s v="Big Data Analytics"/>
    <m/>
    <m/>
    <s v="Gordon Dyck Chris Dyck   "/>
    <s v="Gordon Dyck"/>
    <s v="Chris Dyck"/>
    <m/>
    <m/>
    <m/>
    <m/>
    <s v="Caio Gasparine Prathit Desai Paula Arantes Raposo                 "/>
    <x v="78"/>
    <x v="67"/>
    <x v="57"/>
    <x v="0"/>
    <x v="0"/>
    <x v="0"/>
    <x v="0"/>
    <x v="0"/>
    <x v="0"/>
    <x v="0"/>
    <m/>
    <m/>
    <m/>
    <m/>
    <m/>
    <m/>
    <m/>
    <m/>
    <m/>
    <m/>
    <m/>
    <x v="0"/>
    <x v="0"/>
    <s v="2019/20"/>
    <m/>
    <m/>
    <m/>
    <m/>
    <m/>
    <m/>
    <m/>
    <m/>
    <m/>
    <n v="0"/>
    <n v="0"/>
    <m/>
    <m/>
    <m/>
    <m/>
    <m/>
    <s v=" "/>
    <m/>
    <m/>
    <m/>
    <m/>
    <m/>
    <m/>
    <m/>
    <m/>
    <m/>
    <m/>
    <m/>
    <m/>
    <m/>
    <m/>
    <m/>
    <m/>
    <m/>
    <m/>
    <m/>
    <m/>
    <m/>
    <m/>
    <m/>
    <m/>
    <m/>
  </r>
  <r>
    <s v="GEO 858"/>
    <n v="858"/>
    <s v="Georgian College"/>
    <m/>
    <s v="Depression Evaluation"/>
    <s v="Big data analytics"/>
    <m/>
    <m/>
    <m/>
    <m/>
    <m/>
    <m/>
    <m/>
    <m/>
    <m/>
    <s v="Computer Studies "/>
    <s v="Computer Studies"/>
    <m/>
    <s v="Big Data Analytics "/>
    <s v="Big Data Analytics"/>
    <m/>
    <m/>
    <s v="Gordon Dyck Chris Dyck   "/>
    <s v="Gordon Dyck"/>
    <s v="Chris Dyck"/>
    <m/>
    <m/>
    <m/>
    <m/>
    <s v="Aashi Ramani Manan Ajitbhai Bhavsar Yaosheng Chen                 "/>
    <x v="79"/>
    <x v="68"/>
    <x v="58"/>
    <x v="0"/>
    <x v="0"/>
    <x v="0"/>
    <x v="0"/>
    <x v="0"/>
    <x v="0"/>
    <x v="0"/>
    <m/>
    <m/>
    <m/>
    <m/>
    <m/>
    <m/>
    <m/>
    <m/>
    <m/>
    <m/>
    <m/>
    <x v="0"/>
    <x v="0"/>
    <s v="2019/20"/>
    <m/>
    <m/>
    <m/>
    <m/>
    <m/>
    <m/>
    <m/>
    <m/>
    <m/>
    <n v="0"/>
    <n v="0"/>
    <m/>
    <m/>
    <m/>
    <m/>
    <m/>
    <s v=" "/>
    <m/>
    <m/>
    <m/>
    <m/>
    <m/>
    <m/>
    <m/>
    <m/>
    <m/>
    <m/>
    <m/>
    <m/>
    <m/>
    <m/>
    <m/>
    <m/>
    <m/>
    <m/>
    <m/>
    <m/>
    <m/>
    <m/>
    <m/>
    <m/>
    <m/>
  </r>
  <r>
    <s v="GEO 859"/>
    <n v="859"/>
    <s v="Georgian College - HBEC"/>
    <m/>
    <s v="HBEC – Commuter Train Local Lifestyle Locator"/>
    <s v="Big data analytics"/>
    <m/>
    <m/>
    <m/>
    <m/>
    <m/>
    <m/>
    <m/>
    <m/>
    <m/>
    <s v="Computer Studies "/>
    <s v="Computer Studies"/>
    <m/>
    <s v="Big Data Analytics "/>
    <s v="Big Data Analytics"/>
    <m/>
    <m/>
    <s v="Gordon Dyck Chris Dyck   "/>
    <s v="Gordon Dyck"/>
    <s v="Chris Dyck"/>
    <m/>
    <m/>
    <m/>
    <m/>
    <s v="Anish Arora Harnishaben Lad Sumitkumar Patel                 "/>
    <x v="80"/>
    <x v="69"/>
    <x v="59"/>
    <x v="0"/>
    <x v="0"/>
    <x v="0"/>
    <x v="0"/>
    <x v="0"/>
    <x v="0"/>
    <x v="0"/>
    <m/>
    <m/>
    <m/>
    <m/>
    <m/>
    <m/>
    <m/>
    <m/>
    <m/>
    <m/>
    <m/>
    <x v="0"/>
    <x v="0"/>
    <s v="2019/20"/>
    <m/>
    <m/>
    <m/>
    <m/>
    <m/>
    <m/>
    <m/>
    <m/>
    <m/>
    <n v="0"/>
    <n v="0"/>
    <m/>
    <m/>
    <m/>
    <m/>
    <m/>
    <s v=" "/>
    <m/>
    <m/>
    <m/>
    <m/>
    <m/>
    <m/>
    <m/>
    <m/>
    <m/>
    <m/>
    <m/>
    <m/>
    <m/>
    <m/>
    <m/>
    <m/>
    <m/>
    <m/>
    <m/>
    <m/>
    <m/>
    <m/>
    <m/>
    <m/>
    <m/>
  </r>
  <r>
    <s v="GEO 860"/>
    <n v="860"/>
    <s v="Larway Transportation"/>
    <m/>
    <s v="Predictive Pricing Automation"/>
    <s v="Big data analytics"/>
    <m/>
    <s v="Cathy Labatt"/>
    <s v="cathy@larway.com"/>
    <m/>
    <m/>
    <m/>
    <m/>
    <m/>
    <m/>
    <s v="Computer Studies "/>
    <s v="Computer Studies"/>
    <m/>
    <s v="Big Data Analytics "/>
    <s v="Big Data Analytics"/>
    <m/>
    <m/>
    <s v="Gordon Dyck Chris Dyck   "/>
    <s v="Gordon Dyck"/>
    <s v="Chris Dyck"/>
    <m/>
    <m/>
    <m/>
    <m/>
    <s v="Abdul Rahman Mohammed Kostandinos Mehilli Rahul Avula Sumit Kumar                "/>
    <x v="81"/>
    <x v="70"/>
    <x v="60"/>
    <x v="47"/>
    <x v="0"/>
    <x v="0"/>
    <x v="0"/>
    <x v="0"/>
    <x v="0"/>
    <x v="0"/>
    <m/>
    <m/>
    <m/>
    <m/>
    <m/>
    <m/>
    <m/>
    <m/>
    <m/>
    <m/>
    <m/>
    <x v="0"/>
    <x v="0"/>
    <s v="2019/20"/>
    <m/>
    <m/>
    <m/>
    <m/>
    <m/>
    <m/>
    <m/>
    <m/>
    <m/>
    <n v="0"/>
    <n v="0"/>
    <m/>
    <m/>
    <m/>
    <m/>
    <m/>
    <s v=" "/>
    <m/>
    <m/>
    <m/>
    <m/>
    <m/>
    <m/>
    <m/>
    <m/>
    <m/>
    <m/>
    <m/>
    <m/>
    <m/>
    <m/>
    <m/>
    <m/>
    <m/>
    <m/>
    <m/>
    <m/>
    <m/>
    <m/>
    <m/>
    <m/>
    <m/>
  </r>
  <r>
    <s v="GEO 861"/>
    <n v="861"/>
    <s v="Larway Transportation"/>
    <m/>
    <s v="Trade Research Automation and Market Analysis"/>
    <s v="Big data analytics"/>
    <m/>
    <s v="Cathy Labatt"/>
    <s v="cathy@larway.com"/>
    <m/>
    <m/>
    <m/>
    <m/>
    <m/>
    <m/>
    <s v="Computer Studies "/>
    <s v="Computer Studies"/>
    <m/>
    <s v="Big Data Analytics "/>
    <s v="Big Data Analytics"/>
    <m/>
    <m/>
    <s v="Gordon Dyck Chris Dyck   "/>
    <s v="Gordon Dyck"/>
    <s v="Chris Dyck"/>
    <m/>
    <m/>
    <m/>
    <m/>
    <s v="Mehul Mukesh Shah Sahil Kumar Grover Piyush Arun Singh                 "/>
    <x v="82"/>
    <x v="71"/>
    <x v="61"/>
    <x v="0"/>
    <x v="0"/>
    <x v="0"/>
    <x v="0"/>
    <x v="0"/>
    <x v="0"/>
    <x v="0"/>
    <m/>
    <m/>
    <m/>
    <m/>
    <m/>
    <m/>
    <m/>
    <m/>
    <m/>
    <m/>
    <m/>
    <x v="0"/>
    <x v="0"/>
    <s v="2019/20"/>
    <m/>
    <m/>
    <m/>
    <m/>
    <m/>
    <m/>
    <m/>
    <m/>
    <m/>
    <n v="0"/>
    <n v="0"/>
    <m/>
    <m/>
    <m/>
    <m/>
    <m/>
    <s v=" "/>
    <m/>
    <m/>
    <m/>
    <m/>
    <m/>
    <m/>
    <m/>
    <m/>
    <m/>
    <m/>
    <m/>
    <m/>
    <m/>
    <m/>
    <m/>
    <m/>
    <m/>
    <m/>
    <m/>
    <m/>
    <m/>
    <m/>
    <m/>
    <m/>
    <m/>
  </r>
  <r>
    <s v="GEO 862"/>
    <n v="862"/>
    <s v="MetaVRse "/>
    <m/>
    <s v="Live-Data Interactive AR Experience"/>
    <s v="Big data analytics"/>
    <m/>
    <m/>
    <m/>
    <m/>
    <m/>
    <m/>
    <m/>
    <m/>
    <m/>
    <s v="Computer Studies "/>
    <s v="Computer Studies"/>
    <m/>
    <s v="Big Data Analytics "/>
    <s v="Big Data Analytics"/>
    <m/>
    <m/>
    <s v="Gordon Dyck Chris Dyck   "/>
    <s v="Gordon Dyck"/>
    <s v="Chris Dyck"/>
    <m/>
    <m/>
    <m/>
    <m/>
    <s v="Arca Bozdag Aykut Yucegun Nazimul lslam Syed Umutcan Asutlu                "/>
    <x v="83"/>
    <x v="72"/>
    <x v="62"/>
    <x v="48"/>
    <x v="0"/>
    <x v="0"/>
    <x v="0"/>
    <x v="0"/>
    <x v="0"/>
    <x v="0"/>
    <m/>
    <m/>
    <m/>
    <m/>
    <m/>
    <m/>
    <m/>
    <m/>
    <m/>
    <m/>
    <m/>
    <x v="0"/>
    <x v="0"/>
    <s v="2019/20"/>
    <m/>
    <m/>
    <m/>
    <m/>
    <m/>
    <m/>
    <m/>
    <m/>
    <m/>
    <n v="0"/>
    <n v="0"/>
    <m/>
    <m/>
    <m/>
    <m/>
    <m/>
    <s v=" "/>
    <m/>
    <m/>
    <m/>
    <m/>
    <m/>
    <m/>
    <m/>
    <m/>
    <m/>
    <m/>
    <m/>
    <m/>
    <m/>
    <m/>
    <m/>
    <m/>
    <m/>
    <m/>
    <m/>
    <m/>
    <m/>
    <m/>
    <m/>
    <m/>
    <m/>
  </r>
  <r>
    <s v="GEO 863"/>
    <n v="863"/>
    <s v="MUUVER "/>
    <m/>
    <s v="Associative Patterning and Display"/>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64"/>
    <n v="864"/>
    <s v="MUUVER "/>
    <m/>
    <s v="Behavioural Prediction Systems"/>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65"/>
    <n v="865"/>
    <s v="MUUVER "/>
    <m/>
    <s v="Personal Data Standardization"/>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66"/>
    <n v="866"/>
    <s v="Nottawasaga Valley Conservation Authority"/>
    <m/>
    <s v="Bioacoustics"/>
    <s v="Machine Learrning"/>
    <m/>
    <s v="Lyle Wood, MES"/>
    <s v="lwood@nvca.on.ca"/>
    <m/>
    <m/>
    <m/>
    <m/>
    <m/>
    <m/>
    <s v="Computer Studies "/>
    <s v="Computer Studies"/>
    <m/>
    <s v="Big Data Analytics "/>
    <s v="Big Data Analytics"/>
    <m/>
    <m/>
    <s v="Gordon Dyck Chris Dyck   "/>
    <s v="Gordon Dyck"/>
    <s v="Chris Dyck"/>
    <m/>
    <m/>
    <m/>
    <m/>
    <s v="Oghenekome Akpogume Valentine Nimahire Vikram Chander Gorrepati                 "/>
    <x v="84"/>
    <x v="73"/>
    <x v="63"/>
    <x v="0"/>
    <x v="0"/>
    <x v="0"/>
    <x v="0"/>
    <x v="0"/>
    <x v="0"/>
    <x v="0"/>
    <m/>
    <m/>
    <m/>
    <m/>
    <m/>
    <m/>
    <m/>
    <m/>
    <m/>
    <m/>
    <m/>
    <x v="0"/>
    <x v="0"/>
    <s v="2019/20"/>
    <m/>
    <m/>
    <m/>
    <m/>
    <m/>
    <m/>
    <m/>
    <m/>
    <m/>
    <n v="0"/>
    <n v="0"/>
    <m/>
    <m/>
    <m/>
    <m/>
    <m/>
    <s v=" "/>
    <m/>
    <m/>
    <m/>
    <m/>
    <m/>
    <m/>
    <m/>
    <m/>
    <m/>
    <m/>
    <m/>
    <m/>
    <m/>
    <m/>
    <m/>
    <m/>
    <m/>
    <m/>
    <m/>
    <m/>
    <m/>
    <m/>
    <m/>
    <m/>
    <m/>
  </r>
  <r>
    <s v="GEO 867"/>
    <n v="867"/>
    <s v="ROMP "/>
    <m/>
    <s v="Segmented Survey Analysis"/>
    <s v="Big data analytics"/>
    <m/>
    <m/>
    <m/>
    <m/>
    <m/>
    <m/>
    <m/>
    <m/>
    <m/>
    <s v="Computer Studies "/>
    <s v="Computer Studies"/>
    <m/>
    <s v="Big Data Analytics "/>
    <s v="Big Data Analytics"/>
    <m/>
    <m/>
    <s v="Gordon Dyck Chris Dyck   "/>
    <s v="Gordon Dyck"/>
    <s v="Chris Dyck"/>
    <m/>
    <m/>
    <m/>
    <m/>
    <s v="Parth Singh Priyangka Ganesan Rashid Ali Maliyakkal Shivansh Gupta                "/>
    <x v="85"/>
    <x v="74"/>
    <x v="64"/>
    <x v="49"/>
    <x v="0"/>
    <x v="0"/>
    <x v="0"/>
    <x v="0"/>
    <x v="0"/>
    <x v="0"/>
    <m/>
    <m/>
    <m/>
    <m/>
    <m/>
    <m/>
    <m/>
    <m/>
    <m/>
    <m/>
    <m/>
    <x v="0"/>
    <x v="0"/>
    <s v="2019/20"/>
    <m/>
    <m/>
    <m/>
    <m/>
    <m/>
    <m/>
    <m/>
    <m/>
    <m/>
    <m/>
    <n v="0"/>
    <m/>
    <m/>
    <m/>
    <m/>
    <m/>
    <s v=" "/>
    <m/>
    <m/>
    <m/>
    <m/>
    <m/>
    <m/>
    <m/>
    <m/>
    <m/>
    <m/>
    <m/>
    <m/>
    <m/>
    <m/>
    <m/>
    <m/>
    <m/>
    <m/>
    <m/>
    <m/>
    <m/>
    <m/>
    <m/>
    <m/>
    <m/>
  </r>
  <r>
    <s v="GEO 868"/>
    <n v="868"/>
    <s v="Smart Government "/>
    <m/>
    <s v="Opioid Crisis Data Analysis"/>
    <s v="Big data analytics"/>
    <m/>
    <m/>
    <m/>
    <m/>
    <m/>
    <m/>
    <m/>
    <m/>
    <m/>
    <s v="Computer Studies "/>
    <s v="Computer Studies"/>
    <m/>
    <s v="Big Data Analytics "/>
    <s v="Big Data Analytics"/>
    <m/>
    <m/>
    <s v="Gordon Dyck Chris Dyck   "/>
    <s v="Gordon Dyck"/>
    <s v="Chris Dyck"/>
    <m/>
    <m/>
    <m/>
    <m/>
    <s v="Darp Barot Jordan Carbone Keyhan Teymouri Saeed Amiri Shirin Sajjadi               "/>
    <x v="86"/>
    <x v="75"/>
    <x v="65"/>
    <x v="50"/>
    <x v="17"/>
    <x v="0"/>
    <x v="0"/>
    <x v="0"/>
    <x v="0"/>
    <x v="0"/>
    <m/>
    <m/>
    <m/>
    <m/>
    <m/>
    <m/>
    <m/>
    <m/>
    <m/>
    <m/>
    <m/>
    <x v="0"/>
    <x v="0"/>
    <s v="2019/20"/>
    <m/>
    <m/>
    <m/>
    <m/>
    <m/>
    <m/>
    <m/>
    <m/>
    <m/>
    <m/>
    <n v="0"/>
    <m/>
    <m/>
    <m/>
    <m/>
    <m/>
    <s v=" "/>
    <m/>
    <m/>
    <m/>
    <m/>
    <m/>
    <m/>
    <m/>
    <m/>
    <m/>
    <m/>
    <m/>
    <m/>
    <m/>
    <m/>
    <m/>
    <m/>
    <m/>
    <m/>
    <m/>
    <m/>
    <m/>
    <m/>
    <m/>
    <m/>
    <m/>
  </r>
  <r>
    <s v="GEO 869"/>
    <n v="869"/>
    <s v="Source One Financial"/>
    <m/>
    <s v="Analysis of Early Paid Out Loans"/>
    <s v="Big data analytics"/>
    <m/>
    <m/>
    <m/>
    <m/>
    <m/>
    <m/>
    <m/>
    <m/>
    <m/>
    <s v="Computer Studies "/>
    <s v="Computer Studies"/>
    <m/>
    <s v="Big Data Analytics "/>
    <s v="Big Data Analytics"/>
    <m/>
    <m/>
    <s v="Gordon Dyck Chris Dyck   "/>
    <s v="Gordon Dyck"/>
    <s v="Chris Dyck"/>
    <m/>
    <m/>
    <m/>
    <m/>
    <s v="Renu Bhandari  Shiwani Rani Shiya Sriharan Sonal Raghuvanshi                "/>
    <x v="87"/>
    <x v="76"/>
    <x v="66"/>
    <x v="51"/>
    <x v="0"/>
    <x v="0"/>
    <x v="0"/>
    <x v="0"/>
    <x v="0"/>
    <x v="0"/>
    <m/>
    <m/>
    <m/>
    <m/>
    <m/>
    <m/>
    <m/>
    <m/>
    <m/>
    <m/>
    <m/>
    <x v="0"/>
    <x v="0"/>
    <s v="2019/20"/>
    <m/>
    <m/>
    <m/>
    <m/>
    <m/>
    <m/>
    <m/>
    <m/>
    <m/>
    <m/>
    <n v="0"/>
    <m/>
    <m/>
    <m/>
    <m/>
    <m/>
    <s v=" "/>
    <m/>
    <m/>
    <m/>
    <m/>
    <m/>
    <m/>
    <m/>
    <m/>
    <m/>
    <m/>
    <m/>
    <m/>
    <m/>
    <m/>
    <m/>
    <m/>
    <m/>
    <m/>
    <m/>
    <m/>
    <m/>
    <m/>
    <m/>
    <m/>
    <m/>
  </r>
  <r>
    <s v="GEO 870"/>
    <n v="870"/>
    <s v="Source One Financial"/>
    <m/>
    <s v="Dealer Scorecard"/>
    <s v="Big data analytics"/>
    <m/>
    <m/>
    <m/>
    <m/>
    <m/>
    <m/>
    <m/>
    <m/>
    <m/>
    <s v="Computer Studies "/>
    <s v="Computer Studies"/>
    <m/>
    <s v="Big Data Analytics "/>
    <s v="Big Data Analytics"/>
    <m/>
    <m/>
    <s v="Gordon Dyck Chris Dyck   "/>
    <s v="Gordon Dyck"/>
    <s v="Chris Dyck"/>
    <m/>
    <m/>
    <m/>
    <m/>
    <s v="Jungeun Lim Sihui Tao Tanaaz Riyaz Makani "/>
    <x v="88"/>
    <x v="77"/>
    <x v="67"/>
    <x v="0"/>
    <x v="0"/>
    <x v="0"/>
    <x v="0"/>
    <x v="0"/>
    <x v="0"/>
    <x v="0"/>
    <m/>
    <m/>
    <m/>
    <m/>
    <m/>
    <m/>
    <m/>
    <m/>
    <m/>
    <m/>
    <m/>
    <x v="0"/>
    <x v="0"/>
    <s v="2019/20"/>
    <m/>
    <m/>
    <m/>
    <m/>
    <m/>
    <m/>
    <m/>
    <m/>
    <m/>
    <m/>
    <n v="0"/>
    <m/>
    <m/>
    <m/>
    <m/>
    <m/>
    <s v=" "/>
    <m/>
    <m/>
    <m/>
    <m/>
    <m/>
    <m/>
    <m/>
    <m/>
    <m/>
    <m/>
    <m/>
    <m/>
    <m/>
    <m/>
    <m/>
    <m/>
    <m/>
    <m/>
    <m/>
    <m/>
    <m/>
    <m/>
    <m/>
    <m/>
    <m/>
  </r>
  <r>
    <s v="GEO 871"/>
    <n v="871"/>
    <s v="Source One Financial"/>
    <m/>
    <s v="Performance Analysis"/>
    <s v="Big data analytics"/>
    <m/>
    <m/>
    <m/>
    <m/>
    <m/>
    <m/>
    <m/>
    <m/>
    <m/>
    <s v="Computer Studies "/>
    <s v="Computer Studies"/>
    <m/>
    <s v="Big Data Analytics "/>
    <s v="Big Data Analytics"/>
    <m/>
    <m/>
    <s v="Gordon Dyck Chris Dyck   "/>
    <s v="Gordon Dyck"/>
    <s v="Chris Dyck"/>
    <m/>
    <m/>
    <m/>
    <m/>
    <s v="Lihe Zhou Lokesh Yadav Ravi Rana Rotem Shviro-Elfassi"/>
    <x v="89"/>
    <x v="78"/>
    <x v="68"/>
    <x v="52"/>
    <x v="0"/>
    <x v="0"/>
    <x v="0"/>
    <x v="0"/>
    <x v="0"/>
    <x v="0"/>
    <m/>
    <m/>
    <m/>
    <m/>
    <m/>
    <m/>
    <m/>
    <m/>
    <m/>
    <m/>
    <m/>
    <x v="0"/>
    <x v="0"/>
    <s v="2019/20"/>
    <m/>
    <m/>
    <m/>
    <m/>
    <m/>
    <m/>
    <m/>
    <m/>
    <m/>
    <m/>
    <n v="0"/>
    <m/>
    <m/>
    <m/>
    <m/>
    <m/>
    <s v=" "/>
    <m/>
    <m/>
    <m/>
    <m/>
    <m/>
    <m/>
    <m/>
    <m/>
    <m/>
    <m/>
    <m/>
    <m/>
    <m/>
    <m/>
    <m/>
    <m/>
    <m/>
    <m/>
    <m/>
    <m/>
    <m/>
    <m/>
    <m/>
    <m/>
    <m/>
  </r>
  <r>
    <s v="GEO 872"/>
    <n v="872"/>
    <s v="Georgian College"/>
    <m/>
    <s v="Mental Health &amp; Well-being"/>
    <s v="Big data analytics"/>
    <m/>
    <m/>
    <m/>
    <m/>
    <m/>
    <m/>
    <m/>
    <m/>
    <m/>
    <s v="Computer Studies "/>
    <s v="Computer Studies"/>
    <m/>
    <s v="Big Data Analytics "/>
    <s v="Big Data Analytics"/>
    <m/>
    <m/>
    <s v="Gordon Dyck Chris Dyck   "/>
    <s v="Gordon Dyck"/>
    <s v="Chris Dyck"/>
    <m/>
    <m/>
    <m/>
    <m/>
    <s v="Isai Cabral Violante Sereena Kiddoe Satish Karki "/>
    <x v="90"/>
    <x v="79"/>
    <x v="69"/>
    <x v="0"/>
    <x v="0"/>
    <x v="0"/>
    <x v="0"/>
    <x v="0"/>
    <x v="0"/>
    <x v="0"/>
    <m/>
    <m/>
    <m/>
    <m/>
    <m/>
    <m/>
    <m/>
    <m/>
    <m/>
    <m/>
    <m/>
    <x v="0"/>
    <x v="0"/>
    <s v="2019/20"/>
    <m/>
    <m/>
    <m/>
    <m/>
    <m/>
    <m/>
    <m/>
    <m/>
    <m/>
    <m/>
    <n v="0"/>
    <m/>
    <m/>
    <m/>
    <m/>
    <m/>
    <s v=" "/>
    <m/>
    <m/>
    <m/>
    <m/>
    <m/>
    <m/>
    <m/>
    <m/>
    <m/>
    <m/>
    <m/>
    <m/>
    <m/>
    <m/>
    <m/>
    <m/>
    <m/>
    <m/>
    <m/>
    <m/>
    <m/>
    <m/>
    <m/>
    <m/>
    <m/>
  </r>
  <r>
    <s v="GEO 873"/>
    <n v="873"/>
    <s v="Georgian College - Weather Station "/>
    <m/>
    <s v="Weather station"/>
    <s v="Big data analytics"/>
    <m/>
    <m/>
    <m/>
    <m/>
    <m/>
    <m/>
    <m/>
    <m/>
    <m/>
    <s v="Computer Studies "/>
    <s v="Computer Studies"/>
    <m/>
    <s v="Big Data Analytics "/>
    <s v="Big Data Analytics"/>
    <m/>
    <m/>
    <s v="Gordon Dyck Chris Dyck   "/>
    <s v="Gordon Dyck"/>
    <s v="Chris Dyck"/>
    <m/>
    <m/>
    <m/>
    <m/>
    <s v="Prashant Adhikari Dang Khoa Nguyen Venkata Shanmukh Kancharla "/>
    <x v="91"/>
    <x v="80"/>
    <x v="70"/>
    <x v="0"/>
    <x v="0"/>
    <x v="0"/>
    <x v="0"/>
    <x v="0"/>
    <x v="0"/>
    <x v="0"/>
    <m/>
    <m/>
    <m/>
    <m/>
    <m/>
    <m/>
    <m/>
    <m/>
    <m/>
    <m/>
    <m/>
    <x v="0"/>
    <x v="0"/>
    <s v="2019/20"/>
    <m/>
    <m/>
    <m/>
    <m/>
    <m/>
    <m/>
    <m/>
    <m/>
    <m/>
    <m/>
    <n v="0"/>
    <m/>
    <m/>
    <m/>
    <m/>
    <m/>
    <s v=" "/>
    <m/>
    <m/>
    <m/>
    <m/>
    <m/>
    <m/>
    <m/>
    <m/>
    <m/>
    <m/>
    <m/>
    <m/>
    <m/>
    <m/>
    <m/>
    <m/>
    <m/>
    <m/>
    <m/>
    <m/>
    <m/>
    <m/>
    <m/>
    <m/>
    <m/>
  </r>
  <r>
    <s v="GEO 874"/>
    <n v="874"/>
    <s v="PYROC"/>
    <s v="Phase 1"/>
    <s v="Phase 2: Training Technologies – J.A.D.I.E. (1)"/>
    <s v="Technical service"/>
    <m/>
    <s v="Jadie Miller"/>
    <s v="jadie.miller@outlook.com "/>
    <m/>
    <m/>
    <m/>
    <m/>
    <m/>
    <m/>
    <s v="Computer Studies "/>
    <s v="Computer Studies"/>
    <m/>
    <s v="Big Data Analytics "/>
    <s v="Big Data Analytics"/>
    <m/>
    <m/>
    <s v="Gordon Dyck Chris Dyck   "/>
    <s v="Gordon Dyck"/>
    <s v="Chris Dyck"/>
    <m/>
    <m/>
    <m/>
    <m/>
    <s v="Divyaa Shanmugam Priscilla Samson Joseph Dcrus Susmita Das Sumi "/>
    <x v="92"/>
    <x v="81"/>
    <x v="71"/>
    <x v="0"/>
    <x v="0"/>
    <x v="0"/>
    <x v="0"/>
    <x v="0"/>
    <x v="0"/>
    <x v="0"/>
    <m/>
    <m/>
    <m/>
    <m/>
    <m/>
    <m/>
    <m/>
    <m/>
    <m/>
    <m/>
    <m/>
    <x v="0"/>
    <x v="0"/>
    <s v="2019/20"/>
    <m/>
    <m/>
    <m/>
    <m/>
    <m/>
    <m/>
    <m/>
    <m/>
    <m/>
    <m/>
    <n v="0"/>
    <m/>
    <m/>
    <m/>
    <m/>
    <m/>
    <s v=" "/>
    <m/>
    <m/>
    <m/>
    <m/>
    <m/>
    <m/>
    <m/>
    <m/>
    <m/>
    <m/>
    <m/>
    <m/>
    <m/>
    <m/>
    <m/>
    <m/>
    <m/>
    <m/>
    <m/>
    <m/>
    <m/>
    <m/>
    <m/>
    <m/>
    <m/>
  </r>
  <r>
    <s v="GEO 875"/>
    <n v="875"/>
    <s v="Wolf Steel/Napoleon"/>
    <s v="Sales and Operating Plan"/>
    <s v="Implement Enterprise Executive Sales and Operating Plan for Napoleon Group of companies"/>
    <s v="Process optimization"/>
    <m/>
    <m/>
    <m/>
    <m/>
    <m/>
    <m/>
    <m/>
    <m/>
    <m/>
    <s v="Computer Studies "/>
    <s v="Computer Studies"/>
    <m/>
    <s v="Big Data Analytics "/>
    <s v="Big Data Analytics"/>
    <m/>
    <m/>
    <s v="N/A    "/>
    <s v="N/A"/>
    <m/>
    <m/>
    <m/>
    <m/>
    <m/>
    <s v="TBD   "/>
    <x v="93"/>
    <x v="3"/>
    <x v="3"/>
    <x v="0"/>
    <x v="0"/>
    <x v="0"/>
    <x v="0"/>
    <x v="0"/>
    <x v="0"/>
    <x v="0"/>
    <m/>
    <m/>
    <m/>
    <m/>
    <m/>
    <m/>
    <m/>
    <m/>
    <m/>
    <m/>
    <m/>
    <x v="1"/>
    <x v="0"/>
    <s v="2019/20"/>
    <m/>
    <m/>
    <m/>
    <m/>
    <m/>
    <m/>
    <m/>
    <m/>
    <m/>
    <m/>
    <n v="0"/>
    <m/>
    <m/>
    <m/>
    <m/>
    <m/>
    <s v=" "/>
    <m/>
    <m/>
    <m/>
    <m/>
    <m/>
    <m/>
    <m/>
    <m/>
    <m/>
    <m/>
    <m/>
    <m/>
    <m/>
    <m/>
    <m/>
    <m/>
    <m/>
    <m/>
    <m/>
    <m/>
    <m/>
    <m/>
    <m/>
    <m/>
    <m/>
  </r>
  <r>
    <s v="GEO 876"/>
    <n v="876"/>
    <s v="Viclyn Industries"/>
    <m/>
    <s v="Brand name and logo feedback"/>
    <s v="RAP"/>
    <m/>
    <s v="Lyndon Smith"/>
    <s v="lyndonsmith@rogers.com"/>
    <m/>
    <m/>
    <m/>
    <m/>
    <m/>
    <m/>
    <s v="Computer Studies "/>
    <s v="Computer Studies"/>
    <m/>
    <s v="RAPP "/>
    <s v="RAPP"/>
    <m/>
    <m/>
    <s v="Richard Rinaldo    "/>
    <s v="Richard Rinaldo"/>
    <m/>
    <m/>
    <m/>
    <m/>
    <m/>
    <s v="TBD   "/>
    <x v="93"/>
    <x v="3"/>
    <x v="3"/>
    <x v="0"/>
    <x v="0"/>
    <x v="0"/>
    <x v="0"/>
    <x v="0"/>
    <x v="0"/>
    <x v="0"/>
    <m/>
    <m/>
    <m/>
    <m/>
    <m/>
    <m/>
    <m/>
    <m/>
    <m/>
    <m/>
    <m/>
    <x v="1"/>
    <x v="0"/>
    <s v="2019/20"/>
    <m/>
    <m/>
    <m/>
    <m/>
    <m/>
    <m/>
    <m/>
    <m/>
    <m/>
    <m/>
    <n v="0"/>
    <m/>
    <m/>
    <m/>
    <m/>
    <m/>
    <s v=" "/>
    <m/>
    <m/>
    <m/>
    <m/>
    <m/>
    <m/>
    <m/>
    <m/>
    <m/>
    <m/>
    <m/>
    <m/>
    <m/>
    <m/>
    <m/>
    <m/>
    <m/>
    <m/>
    <m/>
    <m/>
    <m/>
    <m/>
    <m/>
    <m/>
    <m/>
  </r>
  <r>
    <s v="GEO 877"/>
    <n v="877"/>
    <s v="Credit Valley Conservation"/>
    <m/>
    <s v="Evaluation of Soil Quality Across LID Features"/>
    <s v="Environmental study"/>
    <m/>
    <m/>
    <m/>
    <m/>
    <m/>
    <m/>
    <m/>
    <m/>
    <m/>
    <s v="Environmental Technology "/>
    <s v="Environmental Technology"/>
    <m/>
    <s v="ENTY "/>
    <s v="ENTY"/>
    <m/>
    <m/>
    <s v="Nicole Barbato    "/>
    <s v="Nicole Barbato"/>
    <m/>
    <m/>
    <m/>
    <m/>
    <m/>
    <s v="Katie Lloyd   "/>
    <x v="94"/>
    <x v="3"/>
    <x v="3"/>
    <x v="0"/>
    <x v="0"/>
    <x v="0"/>
    <x v="0"/>
    <x v="0"/>
    <x v="0"/>
    <x v="0"/>
    <m/>
    <m/>
    <m/>
    <m/>
    <m/>
    <m/>
    <m/>
    <m/>
    <m/>
    <m/>
    <m/>
    <x v="0"/>
    <x v="0"/>
    <s v="2019/20"/>
    <m/>
    <m/>
    <m/>
    <m/>
    <m/>
    <m/>
    <m/>
    <m/>
    <m/>
    <m/>
    <n v="0"/>
    <m/>
    <m/>
    <m/>
    <m/>
    <m/>
    <s v="Unfunded "/>
    <s v="Unfunded"/>
    <m/>
    <m/>
    <m/>
    <m/>
    <m/>
    <m/>
    <m/>
    <m/>
    <m/>
    <m/>
    <m/>
    <m/>
    <m/>
    <m/>
    <m/>
    <m/>
    <m/>
    <m/>
    <m/>
    <m/>
    <m/>
    <m/>
    <m/>
    <m/>
  </r>
  <r>
    <s v="GEO 878"/>
    <n v="878"/>
    <s v="Credit Valley Conservation"/>
    <m/>
    <s v="Analysis of chloride trends in the CVC Watershed"/>
    <s v="Environmental study"/>
    <m/>
    <m/>
    <m/>
    <m/>
    <m/>
    <m/>
    <m/>
    <m/>
    <m/>
    <s v="Environmental Technology "/>
    <s v="Environmental Technology"/>
    <m/>
    <s v="ENTY "/>
    <s v="ENTY"/>
    <m/>
    <m/>
    <s v="Nicole Barbato    "/>
    <s v="Nicole Barbato"/>
    <m/>
    <m/>
    <m/>
    <m/>
    <m/>
    <s v="Jacob Muzzin   "/>
    <x v="95"/>
    <x v="3"/>
    <x v="3"/>
    <x v="0"/>
    <x v="0"/>
    <x v="0"/>
    <x v="0"/>
    <x v="0"/>
    <x v="0"/>
    <x v="0"/>
    <m/>
    <m/>
    <m/>
    <m/>
    <m/>
    <m/>
    <m/>
    <m/>
    <m/>
    <m/>
    <m/>
    <x v="0"/>
    <x v="0"/>
    <s v="2019/20"/>
    <m/>
    <m/>
    <m/>
    <m/>
    <m/>
    <m/>
    <m/>
    <m/>
    <m/>
    <m/>
    <n v="0"/>
    <m/>
    <m/>
    <m/>
    <m/>
    <m/>
    <s v="Unfunded "/>
    <s v="Unfunded"/>
    <m/>
    <m/>
    <m/>
    <m/>
    <m/>
    <m/>
    <m/>
    <m/>
    <m/>
    <m/>
    <m/>
    <m/>
    <m/>
    <m/>
    <m/>
    <m/>
    <m/>
    <m/>
    <m/>
    <m/>
    <m/>
    <m/>
    <m/>
    <m/>
  </r>
  <r>
    <s v="GEO 879"/>
    <n v="879"/>
    <s v="Credit Valley Conservation"/>
    <m/>
    <s v="Analysis of LID Influent and Effluent Particle Size"/>
    <s v="Environmental study"/>
    <m/>
    <m/>
    <m/>
    <m/>
    <m/>
    <m/>
    <m/>
    <m/>
    <m/>
    <s v="Environmental Technology "/>
    <s v="Environmental Technology"/>
    <m/>
    <s v="ENTY "/>
    <s v="ENTY"/>
    <m/>
    <m/>
    <s v="Nicole Barbato    "/>
    <s v="Nicole Barbato"/>
    <m/>
    <m/>
    <m/>
    <m/>
    <m/>
    <s v="Jonathan Wilson   "/>
    <x v="96"/>
    <x v="3"/>
    <x v="3"/>
    <x v="0"/>
    <x v="0"/>
    <x v="0"/>
    <x v="0"/>
    <x v="0"/>
    <x v="0"/>
    <x v="0"/>
    <m/>
    <m/>
    <m/>
    <m/>
    <m/>
    <m/>
    <m/>
    <m/>
    <m/>
    <m/>
    <m/>
    <x v="0"/>
    <x v="0"/>
    <s v="2019/20"/>
    <m/>
    <m/>
    <m/>
    <m/>
    <m/>
    <m/>
    <m/>
    <m/>
    <m/>
    <m/>
    <n v="0"/>
    <m/>
    <m/>
    <m/>
    <m/>
    <m/>
    <s v="Unfunded "/>
    <s v="Unfunded"/>
    <m/>
    <m/>
    <m/>
    <m/>
    <m/>
    <m/>
    <m/>
    <m/>
    <m/>
    <m/>
    <m/>
    <m/>
    <m/>
    <m/>
    <m/>
    <m/>
    <m/>
    <m/>
    <m/>
    <m/>
    <m/>
    <m/>
    <m/>
    <m/>
  </r>
  <r>
    <s v="GEO 880"/>
    <n v="880"/>
    <s v="Toronto and Region Conservation Authority"/>
    <m/>
    <s v="Earl Bales Stormwater Pond Water Quality Monitoring project"/>
    <s v="Environmental study"/>
    <m/>
    <m/>
    <m/>
    <m/>
    <m/>
    <m/>
    <m/>
    <m/>
    <m/>
    <s v="Environmental Technology "/>
    <s v="Environmental Technology"/>
    <m/>
    <s v="ENTY "/>
    <s v="ENTY"/>
    <m/>
    <m/>
    <s v="Nicole Barbato    "/>
    <s v="Nicole Barbato"/>
    <m/>
    <m/>
    <m/>
    <m/>
    <m/>
    <s v="Monika Mione   "/>
    <x v="97"/>
    <x v="3"/>
    <x v="3"/>
    <x v="0"/>
    <x v="0"/>
    <x v="0"/>
    <x v="0"/>
    <x v="0"/>
    <x v="0"/>
    <x v="0"/>
    <m/>
    <m/>
    <m/>
    <m/>
    <m/>
    <m/>
    <m/>
    <m/>
    <m/>
    <m/>
    <m/>
    <x v="0"/>
    <x v="0"/>
    <s v="2019/20"/>
    <m/>
    <m/>
    <m/>
    <m/>
    <m/>
    <m/>
    <m/>
    <m/>
    <m/>
    <m/>
    <n v="0"/>
    <m/>
    <m/>
    <m/>
    <m/>
    <m/>
    <s v="Unfunded "/>
    <s v="Unfunded"/>
    <m/>
    <m/>
    <m/>
    <m/>
    <m/>
    <m/>
    <m/>
    <m/>
    <m/>
    <m/>
    <m/>
    <m/>
    <m/>
    <m/>
    <m/>
    <m/>
    <m/>
    <m/>
    <m/>
    <m/>
    <m/>
    <m/>
    <m/>
    <m/>
  </r>
  <r>
    <s v="GEO 881"/>
    <n v="881"/>
    <s v="Nature Conservancy of Canada"/>
    <m/>
    <s v="Analysis of Vegetation Cover Changes in the Carden Alvar"/>
    <s v="Environmental study"/>
    <m/>
    <m/>
    <m/>
    <m/>
    <m/>
    <m/>
    <m/>
    <m/>
    <m/>
    <s v="Environmental Technology "/>
    <s v="Environmental Technology"/>
    <m/>
    <s v="ENTY "/>
    <s v="ENTY"/>
    <m/>
    <m/>
    <s v="Nicole Barbato    "/>
    <s v="Nicole Barbato"/>
    <m/>
    <m/>
    <m/>
    <m/>
    <m/>
    <s v="Nicole McArthur   "/>
    <x v="98"/>
    <x v="3"/>
    <x v="3"/>
    <x v="0"/>
    <x v="0"/>
    <x v="0"/>
    <x v="0"/>
    <x v="0"/>
    <x v="0"/>
    <x v="0"/>
    <m/>
    <m/>
    <m/>
    <m/>
    <m/>
    <m/>
    <m/>
    <m/>
    <m/>
    <m/>
    <m/>
    <x v="0"/>
    <x v="0"/>
    <s v="2019/20"/>
    <m/>
    <m/>
    <m/>
    <m/>
    <m/>
    <m/>
    <m/>
    <m/>
    <m/>
    <m/>
    <n v="0"/>
    <m/>
    <m/>
    <m/>
    <m/>
    <m/>
    <s v="Unfunded "/>
    <s v="Unfunded"/>
    <m/>
    <m/>
    <m/>
    <m/>
    <m/>
    <m/>
    <m/>
    <m/>
    <m/>
    <m/>
    <m/>
    <m/>
    <m/>
    <m/>
    <m/>
    <m/>
    <m/>
    <m/>
    <m/>
    <m/>
    <m/>
    <m/>
    <m/>
    <m/>
  </r>
  <r>
    <s v="GEO 882"/>
    <n v="882"/>
    <s v="Dougall Canal Management Board"/>
    <m/>
    <s v="Dougall Canal (Orillia) Water Quality Assessment (Davis Dr. Orillia)"/>
    <s v="Environmental study"/>
    <m/>
    <m/>
    <m/>
    <m/>
    <m/>
    <m/>
    <m/>
    <m/>
    <m/>
    <s v="Environmental Technology "/>
    <s v="Environmental Technology"/>
    <m/>
    <s v="ENTY "/>
    <s v="ENTY"/>
    <m/>
    <m/>
    <s v="Nicole Barbato    "/>
    <s v="Nicole Barbato"/>
    <m/>
    <m/>
    <m/>
    <m/>
    <m/>
    <s v="Alexandra Vergados   "/>
    <x v="99"/>
    <x v="3"/>
    <x v="3"/>
    <x v="0"/>
    <x v="0"/>
    <x v="0"/>
    <x v="0"/>
    <x v="0"/>
    <x v="0"/>
    <x v="0"/>
    <m/>
    <m/>
    <m/>
    <m/>
    <m/>
    <m/>
    <m/>
    <m/>
    <m/>
    <m/>
    <m/>
    <x v="0"/>
    <x v="0"/>
    <s v="2019/20"/>
    <m/>
    <m/>
    <m/>
    <m/>
    <m/>
    <m/>
    <m/>
    <m/>
    <m/>
    <m/>
    <n v="0"/>
    <m/>
    <m/>
    <m/>
    <m/>
    <m/>
    <s v="Unfunded "/>
    <s v="Unfunded"/>
    <m/>
    <m/>
    <m/>
    <m/>
    <m/>
    <m/>
    <m/>
    <m/>
    <m/>
    <m/>
    <m/>
    <m/>
    <m/>
    <m/>
    <m/>
    <m/>
    <m/>
    <m/>
    <m/>
    <m/>
    <m/>
    <m/>
    <m/>
    <m/>
  </r>
  <r>
    <s v="GEO 883"/>
    <n v="883"/>
    <s v="Severn Sound Environmental Association"/>
    <m/>
    <s v="Characterization of microplastics in Severn Sound"/>
    <s v="Environmental study"/>
    <m/>
    <m/>
    <m/>
    <m/>
    <m/>
    <m/>
    <m/>
    <m/>
    <m/>
    <s v="Environmental Technology "/>
    <s v="Environmental Technology"/>
    <m/>
    <s v="ENTY "/>
    <s v="ENTY"/>
    <m/>
    <m/>
    <s v="Nicole Barbato    "/>
    <s v="Nicole Barbato"/>
    <m/>
    <m/>
    <m/>
    <m/>
    <m/>
    <s v="Alyssa McPherson   "/>
    <x v="100"/>
    <x v="3"/>
    <x v="3"/>
    <x v="0"/>
    <x v="0"/>
    <x v="0"/>
    <x v="0"/>
    <x v="0"/>
    <x v="0"/>
    <x v="0"/>
    <m/>
    <m/>
    <m/>
    <m/>
    <m/>
    <m/>
    <m/>
    <m/>
    <m/>
    <m/>
    <m/>
    <x v="0"/>
    <x v="0"/>
    <s v="2019/20"/>
    <m/>
    <m/>
    <m/>
    <m/>
    <m/>
    <m/>
    <m/>
    <m/>
    <m/>
    <m/>
    <n v="0"/>
    <m/>
    <m/>
    <m/>
    <m/>
    <m/>
    <s v="Unfunded "/>
    <s v="Unfunded"/>
    <m/>
    <m/>
    <m/>
    <m/>
    <m/>
    <m/>
    <m/>
    <m/>
    <m/>
    <m/>
    <m/>
    <m/>
    <m/>
    <m/>
    <m/>
    <m/>
    <m/>
    <m/>
    <m/>
    <m/>
    <m/>
    <m/>
    <m/>
    <m/>
  </r>
  <r>
    <s v="GEO 884"/>
    <n v="884"/>
    <s v="Severn Sound Environmental Association"/>
    <m/>
    <s v="Provincial Water Quality Monitoring Network Analysis."/>
    <s v="Environmental study"/>
    <m/>
    <m/>
    <m/>
    <m/>
    <m/>
    <m/>
    <m/>
    <m/>
    <m/>
    <s v="Environmental Technology "/>
    <s v="Environmental Technology"/>
    <m/>
    <s v="ENTY "/>
    <s v="ENTY"/>
    <m/>
    <m/>
    <s v="Nicole Barbato    "/>
    <s v="Nicole Barbato"/>
    <m/>
    <m/>
    <m/>
    <m/>
    <m/>
    <s v="Amelia Dolsen   "/>
    <x v="101"/>
    <x v="3"/>
    <x v="3"/>
    <x v="0"/>
    <x v="0"/>
    <x v="0"/>
    <x v="0"/>
    <x v="0"/>
    <x v="0"/>
    <x v="0"/>
    <m/>
    <m/>
    <m/>
    <m/>
    <m/>
    <m/>
    <m/>
    <m/>
    <m/>
    <m/>
    <m/>
    <x v="0"/>
    <x v="0"/>
    <s v="2019/20"/>
    <m/>
    <m/>
    <m/>
    <m/>
    <m/>
    <m/>
    <m/>
    <m/>
    <m/>
    <m/>
    <n v="0"/>
    <m/>
    <m/>
    <m/>
    <m/>
    <m/>
    <s v="Unfunded "/>
    <s v="Unfunded"/>
    <m/>
    <m/>
    <m/>
    <m/>
    <m/>
    <m/>
    <m/>
    <m/>
    <m/>
    <m/>
    <m/>
    <m/>
    <m/>
    <m/>
    <m/>
    <m/>
    <m/>
    <m/>
    <m/>
    <m/>
    <m/>
    <m/>
    <m/>
    <m/>
  </r>
  <r>
    <s v="GEO 885"/>
    <n v="885"/>
    <s v="Nottawasaga Valley Conservation Authority"/>
    <m/>
    <s v="Evaluation of surface water quality trends in a slowly urbanizing subwatershed"/>
    <s v="Environmental study"/>
    <m/>
    <m/>
    <m/>
    <m/>
    <m/>
    <m/>
    <m/>
    <m/>
    <m/>
    <s v="Environmental Technology "/>
    <s v="Environmental Technology"/>
    <m/>
    <s v="ENTY "/>
    <s v="ENTY"/>
    <m/>
    <m/>
    <s v="Nicole Barbato    "/>
    <s v="Nicole Barbato"/>
    <m/>
    <m/>
    <m/>
    <m/>
    <m/>
    <s v="Amanda Miller   "/>
    <x v="102"/>
    <x v="3"/>
    <x v="3"/>
    <x v="0"/>
    <x v="0"/>
    <x v="0"/>
    <x v="0"/>
    <x v="0"/>
    <x v="0"/>
    <x v="0"/>
    <m/>
    <m/>
    <m/>
    <m/>
    <m/>
    <m/>
    <m/>
    <m/>
    <m/>
    <m/>
    <m/>
    <x v="0"/>
    <x v="0"/>
    <s v="2019/20"/>
    <m/>
    <m/>
    <m/>
    <m/>
    <m/>
    <m/>
    <m/>
    <m/>
    <m/>
    <m/>
    <n v="0"/>
    <m/>
    <m/>
    <m/>
    <m/>
    <m/>
    <s v="Unfunded "/>
    <s v="Unfunded"/>
    <m/>
    <m/>
    <m/>
    <m/>
    <m/>
    <m/>
    <m/>
    <m/>
    <m/>
    <m/>
    <m/>
    <m/>
    <m/>
    <m/>
    <m/>
    <m/>
    <m/>
    <m/>
    <m/>
    <m/>
    <m/>
    <m/>
    <m/>
    <m/>
  </r>
  <r>
    <s v="GEO 886"/>
    <n v="886"/>
    <s v="Town of Innisfil "/>
    <s v="Waste Audit"/>
    <s v="Town of Innisfil Waste Audit"/>
    <s v="Waste/Wastewater Audit"/>
    <m/>
    <m/>
    <m/>
    <m/>
    <m/>
    <m/>
    <m/>
    <m/>
    <m/>
    <s v="Environmental Technology "/>
    <s v="Environmental Technology"/>
    <m/>
    <s v="ENTY "/>
    <s v="ENTY"/>
    <m/>
    <m/>
    <s v="Nicole Barbato    "/>
    <s v="Nicole Barbato"/>
    <m/>
    <m/>
    <m/>
    <m/>
    <m/>
    <s v="Isabelle Parker   "/>
    <x v="103"/>
    <x v="3"/>
    <x v="3"/>
    <x v="0"/>
    <x v="0"/>
    <x v="0"/>
    <x v="0"/>
    <x v="0"/>
    <x v="0"/>
    <x v="0"/>
    <m/>
    <m/>
    <m/>
    <m/>
    <m/>
    <m/>
    <m/>
    <m/>
    <m/>
    <m/>
    <m/>
    <x v="0"/>
    <x v="0"/>
    <s v="2019/20"/>
    <m/>
    <m/>
    <m/>
    <m/>
    <m/>
    <m/>
    <m/>
    <m/>
    <m/>
    <m/>
    <n v="0"/>
    <m/>
    <m/>
    <m/>
    <m/>
    <m/>
    <s v="Unfunded "/>
    <s v="Unfunded"/>
    <m/>
    <m/>
    <m/>
    <m/>
    <m/>
    <m/>
    <m/>
    <m/>
    <m/>
    <m/>
    <m/>
    <m/>
    <m/>
    <m/>
    <m/>
    <m/>
    <m/>
    <m/>
    <m/>
    <m/>
    <m/>
    <m/>
    <m/>
    <m/>
  </r>
  <r>
    <s v="GEO 887"/>
    <n v="887"/>
    <s v="City of Barrie"/>
    <s v="Wastewater Department"/>
    <s v="Stormwater Events and Municipal Wastewater Infrastructure"/>
    <s v="Environmental study"/>
    <m/>
    <m/>
    <m/>
    <m/>
    <m/>
    <m/>
    <m/>
    <m/>
    <m/>
    <s v="Environmental Technology "/>
    <s v="Environmental Technology"/>
    <m/>
    <s v="ENTY "/>
    <s v="ENTY"/>
    <m/>
    <m/>
    <s v="Nicole Barbato    "/>
    <s v="Nicole Barbato"/>
    <m/>
    <m/>
    <m/>
    <m/>
    <m/>
    <s v="Isabelle Parker   "/>
    <x v="103"/>
    <x v="3"/>
    <x v="3"/>
    <x v="0"/>
    <x v="0"/>
    <x v="0"/>
    <x v="0"/>
    <x v="0"/>
    <x v="0"/>
    <x v="0"/>
    <m/>
    <m/>
    <m/>
    <m/>
    <m/>
    <m/>
    <m/>
    <m/>
    <m/>
    <m/>
    <m/>
    <x v="0"/>
    <x v="0"/>
    <s v="2019/20"/>
    <m/>
    <m/>
    <m/>
    <m/>
    <m/>
    <m/>
    <m/>
    <m/>
    <m/>
    <m/>
    <n v="0"/>
    <m/>
    <m/>
    <m/>
    <m/>
    <m/>
    <s v="Unfunded "/>
    <s v="Unfunded"/>
    <m/>
    <m/>
    <m/>
    <m/>
    <m/>
    <m/>
    <m/>
    <m/>
    <m/>
    <m/>
    <m/>
    <m/>
    <m/>
    <m/>
    <m/>
    <m/>
    <m/>
    <m/>
    <m/>
    <m/>
    <m/>
    <m/>
    <m/>
    <m/>
  </r>
  <r>
    <s v="GEO 888"/>
    <n v="888"/>
    <s v="Aurora"/>
    <m/>
    <s v="Cannabis Wastewater Solutions"/>
    <s v="Waste/Wastewater Audit"/>
    <m/>
    <m/>
    <m/>
    <m/>
    <m/>
    <m/>
    <m/>
    <m/>
    <m/>
    <s v="Environmental Technology "/>
    <s v="Environmental Technology"/>
    <m/>
    <s v="ENTY "/>
    <s v="ENTY"/>
    <m/>
    <m/>
    <s v="Nicole Barbato    "/>
    <s v="Nicole Barbato"/>
    <m/>
    <m/>
    <m/>
    <m/>
    <m/>
    <s v="Megan Monahan   "/>
    <x v="31"/>
    <x v="3"/>
    <x v="3"/>
    <x v="0"/>
    <x v="0"/>
    <x v="0"/>
    <x v="0"/>
    <x v="0"/>
    <x v="0"/>
    <x v="0"/>
    <m/>
    <m/>
    <m/>
    <m/>
    <m/>
    <m/>
    <m/>
    <m/>
    <m/>
    <m/>
    <m/>
    <x v="0"/>
    <x v="0"/>
    <s v="2019/20"/>
    <m/>
    <m/>
    <m/>
    <m/>
    <m/>
    <m/>
    <m/>
    <m/>
    <m/>
    <m/>
    <n v="0"/>
    <m/>
    <m/>
    <m/>
    <m/>
    <m/>
    <s v="Unfunded "/>
    <s v="Unfunded"/>
    <m/>
    <m/>
    <m/>
    <m/>
    <m/>
    <m/>
    <m/>
    <m/>
    <m/>
    <m/>
    <m/>
    <m/>
    <m/>
    <m/>
    <m/>
    <m/>
    <m/>
    <m/>
    <m/>
    <m/>
    <m/>
    <m/>
    <m/>
    <m/>
  </r>
  <r>
    <s v="GEO 889"/>
    <n v="889"/>
    <s v="Viclyn Industries"/>
    <m/>
    <s v="Literature review of copper properties for product development"/>
    <s v="Literature Review"/>
    <m/>
    <m/>
    <m/>
    <m/>
    <m/>
    <m/>
    <m/>
    <m/>
    <m/>
    <s v="HWS "/>
    <s v="HWS"/>
    <m/>
    <s v="Biotechnology "/>
    <s v="Biotechnology"/>
    <m/>
    <m/>
    <s v="Sean Medorin    "/>
    <s v="Sean Medorin"/>
    <m/>
    <m/>
    <m/>
    <m/>
    <m/>
    <s v="   "/>
    <x v="3"/>
    <x v="3"/>
    <x v="3"/>
    <x v="0"/>
    <x v="0"/>
    <x v="0"/>
    <x v="0"/>
    <x v="0"/>
    <x v="0"/>
    <x v="0"/>
    <m/>
    <m/>
    <m/>
    <m/>
    <m/>
    <m/>
    <m/>
    <m/>
    <m/>
    <m/>
    <m/>
    <x v="5"/>
    <x v="2"/>
    <s v="2019/20"/>
    <m/>
    <m/>
    <m/>
    <m/>
    <m/>
    <m/>
    <m/>
    <m/>
    <m/>
    <m/>
    <n v="0"/>
    <m/>
    <m/>
    <m/>
    <m/>
    <m/>
    <s v=" "/>
    <m/>
    <m/>
    <m/>
    <m/>
    <m/>
    <m/>
    <m/>
    <m/>
    <m/>
    <m/>
    <m/>
    <m/>
    <m/>
    <m/>
    <m/>
    <m/>
    <m/>
    <m/>
    <m/>
    <m/>
    <m/>
    <m/>
    <m/>
    <m/>
    <m/>
  </r>
  <r>
    <s v="GEO 890"/>
    <n v="890"/>
    <s v="Aurora "/>
    <m/>
    <s v="Power scissors for cannabis bud cutting"/>
    <s v="Product development"/>
    <m/>
    <m/>
    <m/>
    <m/>
    <m/>
    <m/>
    <m/>
    <m/>
    <m/>
    <s v="Environmental Technology "/>
    <s v="Environmental Technology"/>
    <m/>
    <s v="Mechanical Engineering Technology "/>
    <s v="Mechanical Engineering Technology"/>
    <m/>
    <m/>
    <s v="    "/>
    <m/>
    <m/>
    <m/>
    <m/>
    <m/>
    <m/>
    <s v="   "/>
    <x v="3"/>
    <x v="3"/>
    <x v="3"/>
    <x v="0"/>
    <x v="0"/>
    <x v="0"/>
    <x v="0"/>
    <x v="0"/>
    <x v="0"/>
    <x v="0"/>
    <m/>
    <m/>
    <m/>
    <m/>
    <m/>
    <m/>
    <m/>
    <m/>
    <m/>
    <m/>
    <m/>
    <x v="6"/>
    <x v="2"/>
    <s v="2019/20"/>
    <m/>
    <m/>
    <m/>
    <m/>
    <m/>
    <m/>
    <m/>
    <m/>
    <m/>
    <m/>
    <n v="0"/>
    <m/>
    <m/>
    <m/>
    <m/>
    <m/>
    <s v=" "/>
    <m/>
    <m/>
    <m/>
    <m/>
    <m/>
    <m/>
    <m/>
    <m/>
    <m/>
    <m/>
    <m/>
    <m/>
    <m/>
    <m/>
    <m/>
    <m/>
    <m/>
    <m/>
    <m/>
    <m/>
    <m/>
    <m/>
    <m/>
    <m/>
    <m/>
  </r>
  <r>
    <s v="GEO 891"/>
    <n v="891"/>
    <s v="KnowMe"/>
    <m/>
    <s v="Investigate what API supports"/>
    <s v="Technical service"/>
    <m/>
    <s v="Hailey Land"/>
    <s v="care.with.knowme@gmail.com"/>
    <s v="KnowMe"/>
    <s v="Health"/>
    <m/>
    <m/>
    <m/>
    <m/>
    <s v="Computer Studies "/>
    <s v="Computer Studies"/>
    <m/>
    <s v="Big Data Analytics "/>
    <s v="Big Data Analytics"/>
    <m/>
    <m/>
    <s v="Gordon Dyck Chris Dyck   "/>
    <s v="Gordon Dyck"/>
    <s v="Chris Dyck"/>
    <m/>
    <m/>
    <m/>
    <m/>
    <s v="Bala Prathima Gade Manpreet Kaur Pranav Sharma "/>
    <x v="104"/>
    <x v="82"/>
    <x v="72"/>
    <x v="0"/>
    <x v="0"/>
    <x v="0"/>
    <x v="0"/>
    <x v="0"/>
    <x v="0"/>
    <x v="0"/>
    <m/>
    <m/>
    <m/>
    <m/>
    <m/>
    <m/>
    <m/>
    <m/>
    <m/>
    <m/>
    <m/>
    <x v="0"/>
    <x v="2"/>
    <s v="2019/20"/>
    <m/>
    <m/>
    <m/>
    <m/>
    <m/>
    <m/>
    <m/>
    <m/>
    <m/>
    <m/>
    <n v="1000"/>
    <m/>
    <n v="1000"/>
    <m/>
    <m/>
    <m/>
    <s v="Self-funded "/>
    <s v="self-funded"/>
    <m/>
    <m/>
    <m/>
    <m/>
    <s v="Invoice request sent to Fran on Aug, 17th - waiting confirmation "/>
    <m/>
    <m/>
    <m/>
    <m/>
    <m/>
    <m/>
    <m/>
    <m/>
    <m/>
    <m/>
    <m/>
    <m/>
    <m/>
    <m/>
    <m/>
    <s v="Sent to Fran"/>
    <m/>
    <m/>
    <m/>
  </r>
  <r>
    <s v="GEO 892"/>
    <n v="892"/>
    <s v="Airo.Life"/>
    <m/>
    <s v="Refining data collection and communication"/>
    <s v="Technical service"/>
    <m/>
    <s v="Doug A Mochrie"/>
    <s v="doug@airo.life "/>
    <m/>
    <m/>
    <m/>
    <m/>
    <m/>
    <m/>
    <s v="Computer Studies "/>
    <s v="Computer Studies"/>
    <m/>
    <s v="Big Data Analytics "/>
    <s v="Big Data Analytics"/>
    <m/>
    <m/>
    <s v="Chris Dyck Gordon Dyck   "/>
    <s v="Chris Dyck"/>
    <s v="Gordon Dyck"/>
    <m/>
    <m/>
    <m/>
    <m/>
    <s v="Gurminder Singh Kaviraj Singh Jon Kavya Methill "/>
    <x v="105"/>
    <x v="83"/>
    <x v="73"/>
    <x v="0"/>
    <x v="0"/>
    <x v="0"/>
    <x v="0"/>
    <x v="0"/>
    <x v="0"/>
    <x v="0"/>
    <m/>
    <m/>
    <m/>
    <m/>
    <m/>
    <m/>
    <m/>
    <m/>
    <m/>
    <m/>
    <m/>
    <x v="0"/>
    <x v="2"/>
    <s v="2019/20"/>
    <m/>
    <m/>
    <m/>
    <m/>
    <m/>
    <m/>
    <m/>
    <m/>
    <m/>
    <m/>
    <n v="1000"/>
    <m/>
    <n v="1000"/>
    <m/>
    <m/>
    <m/>
    <s v="Self-funded "/>
    <s v="self-funded"/>
    <m/>
    <m/>
    <m/>
    <m/>
    <s v="Invoice request sent to Fran on Aug, 17th - waiting confirmation "/>
    <m/>
    <m/>
    <m/>
    <m/>
    <m/>
    <m/>
    <m/>
    <m/>
    <m/>
    <m/>
    <m/>
    <m/>
    <s v="Signed"/>
    <m/>
    <s v="Signed"/>
    <s v="Sent to Fran"/>
    <m/>
    <m/>
    <m/>
  </r>
  <r>
    <s v="GEO 893"/>
    <n v="893"/>
    <s v="ArmanCH.Inc"/>
    <m/>
    <s v="HVAC Simulation"/>
    <m/>
    <m/>
    <m/>
    <m/>
    <m/>
    <m/>
    <m/>
    <m/>
    <m/>
    <m/>
    <s v="Environmental Technology "/>
    <s v="Environmental Technology"/>
    <m/>
    <s v="Mechanical Engineering Technology "/>
    <s v="Mechanical Engineering Technology"/>
    <m/>
    <m/>
    <s v="Hamid Dehkordi    "/>
    <s v="Hamid Dehkordi"/>
    <m/>
    <m/>
    <m/>
    <m/>
    <m/>
    <s v="   "/>
    <x v="3"/>
    <x v="3"/>
    <x v="3"/>
    <x v="0"/>
    <x v="0"/>
    <x v="0"/>
    <x v="0"/>
    <x v="0"/>
    <x v="0"/>
    <x v="0"/>
    <m/>
    <m/>
    <m/>
    <m/>
    <m/>
    <m/>
    <m/>
    <m/>
    <m/>
    <m/>
    <m/>
    <x v="1"/>
    <x v="2"/>
    <s v="2019/20"/>
    <m/>
    <m/>
    <m/>
    <m/>
    <m/>
    <m/>
    <m/>
    <m/>
    <m/>
    <m/>
    <n v="0"/>
    <m/>
    <m/>
    <m/>
    <m/>
    <m/>
    <s v=" "/>
    <m/>
    <m/>
    <m/>
    <m/>
    <m/>
    <m/>
    <m/>
    <m/>
    <m/>
    <m/>
    <m/>
    <m/>
    <m/>
    <m/>
    <m/>
    <m/>
    <m/>
    <m/>
    <m/>
    <m/>
    <m/>
    <m/>
    <m/>
    <m/>
    <m/>
  </r>
  <r>
    <s v="GEO 894"/>
    <n v="894"/>
    <s v="R&amp;M Plastic Products"/>
    <m/>
    <s v="Guy Wire testing"/>
    <s v="Technical service"/>
    <m/>
    <s v="Dan Ritchie"/>
    <m/>
    <m/>
    <m/>
    <m/>
    <m/>
    <m/>
    <m/>
    <s v="Engineering and Environmental Technologies "/>
    <s v="Engineering and Environmental Technologies"/>
    <m/>
    <s v="Mechanical Engineering Technology "/>
    <s v="Mechanical Engineering Technology"/>
    <m/>
    <m/>
    <s v="Mike Zacharko    "/>
    <s v="Mike Zacharko"/>
    <m/>
    <m/>
    <m/>
    <m/>
    <m/>
    <s v="jared Bergsma                   "/>
    <x v="26"/>
    <x v="3"/>
    <x v="3"/>
    <x v="0"/>
    <x v="0"/>
    <x v="0"/>
    <x v="0"/>
    <x v="0"/>
    <x v="0"/>
    <x v="0"/>
    <m/>
    <m/>
    <m/>
    <m/>
    <m/>
    <m/>
    <m/>
    <m/>
    <m/>
    <m/>
    <m/>
    <x v="1"/>
    <x v="0"/>
    <s v="2018/19"/>
    <m/>
    <m/>
    <m/>
    <m/>
    <m/>
    <m/>
    <m/>
    <m/>
    <m/>
    <n v="0"/>
    <n v="0"/>
    <m/>
    <m/>
    <m/>
    <m/>
    <m/>
    <s v=" "/>
    <m/>
    <m/>
    <m/>
    <m/>
    <m/>
    <m/>
    <m/>
    <m/>
    <m/>
    <m/>
    <m/>
    <m/>
    <m/>
    <m/>
    <m/>
    <m/>
    <m/>
    <m/>
    <m/>
    <m/>
    <m/>
    <m/>
    <m/>
    <m/>
    <m/>
  </r>
  <r>
    <s v="GEO 895"/>
    <n v="895"/>
    <s v="EcoTech Windows &amp; Doors"/>
    <m/>
    <s v="Machine Learning and AI"/>
    <s v="Technical service"/>
    <m/>
    <s v="Mark Ginzburg"/>
    <s v="mark@ecotechwindows.ca"/>
    <m/>
    <m/>
    <m/>
    <m/>
    <m/>
    <m/>
    <s v="Computer Studies "/>
    <s v="Computer Studies"/>
    <m/>
    <s v="Big Data Analytics "/>
    <s v="Big Data Analytics"/>
    <m/>
    <m/>
    <s v="Chris Dyck Gordon Dyck   "/>
    <s v="Chris Dyck"/>
    <s v="Gordon Dyck"/>
    <m/>
    <m/>
    <m/>
    <m/>
    <s v="Kalyan Lakshman Samavedam Kanav Arora Prerna Sharma Tarun Kumar Punna"/>
    <x v="106"/>
    <x v="84"/>
    <x v="74"/>
    <x v="53"/>
    <x v="0"/>
    <x v="0"/>
    <x v="0"/>
    <x v="0"/>
    <x v="0"/>
    <x v="0"/>
    <m/>
    <m/>
    <m/>
    <m/>
    <m/>
    <m/>
    <m/>
    <m/>
    <m/>
    <m/>
    <m/>
    <x v="0"/>
    <x v="2"/>
    <s v="2019/20"/>
    <m/>
    <m/>
    <m/>
    <m/>
    <m/>
    <m/>
    <m/>
    <m/>
    <m/>
    <m/>
    <n v="1000"/>
    <m/>
    <n v="1000"/>
    <m/>
    <m/>
    <m/>
    <s v="Self-funded "/>
    <s v="self-funded"/>
    <m/>
    <m/>
    <m/>
    <m/>
    <s v="Waiting signed documents - another follow up made with the client - no answer "/>
    <m/>
    <m/>
    <m/>
    <m/>
    <m/>
    <m/>
    <m/>
    <m/>
    <m/>
    <m/>
    <m/>
    <m/>
    <m/>
    <m/>
    <m/>
    <m/>
    <m/>
    <m/>
    <m/>
  </r>
  <r>
    <s v="GEO 896"/>
    <n v="896"/>
    <s v="EcoTech Windows &amp; Doors"/>
    <m/>
    <s v="Market Analysis"/>
    <s v="Technical service"/>
    <m/>
    <s v="Mark Ginzburg"/>
    <s v="mark@ecotechwindows.ca"/>
    <m/>
    <m/>
    <m/>
    <m/>
    <m/>
    <m/>
    <s v="Computer Studies "/>
    <s v="Computer Studies"/>
    <m/>
    <s v="Big Data Analytics "/>
    <s v="Big Data Analytics"/>
    <m/>
    <m/>
    <s v="Gordon Dyck Chris Dyck   "/>
    <s v="Gordon Dyck"/>
    <s v="Chris Dyck"/>
    <m/>
    <m/>
    <m/>
    <m/>
    <s v="Harmanjot Kaur Jagpreet Singh Alisese Arzoo Gurudatta_x000a_ Jose Cesar Ozaki "/>
    <x v="107"/>
    <x v="85"/>
    <x v="75"/>
    <x v="0"/>
    <x v="0"/>
    <x v="0"/>
    <x v="0"/>
    <x v="0"/>
    <x v="0"/>
    <x v="0"/>
    <m/>
    <m/>
    <m/>
    <m/>
    <m/>
    <m/>
    <m/>
    <m/>
    <m/>
    <m/>
    <m/>
    <x v="0"/>
    <x v="2"/>
    <s v="2019/20"/>
    <m/>
    <m/>
    <m/>
    <m/>
    <m/>
    <m/>
    <m/>
    <m/>
    <m/>
    <m/>
    <n v="1000"/>
    <m/>
    <n v="1000"/>
    <m/>
    <m/>
    <m/>
    <s v="Self-funded "/>
    <s v="self-funded"/>
    <m/>
    <m/>
    <m/>
    <m/>
    <s v="Waiting signed documents - another follow up made with the client - no answer "/>
    <m/>
    <m/>
    <m/>
    <m/>
    <m/>
    <m/>
    <m/>
    <m/>
    <m/>
    <m/>
    <m/>
    <m/>
    <m/>
    <m/>
    <m/>
    <m/>
    <m/>
    <m/>
    <m/>
  </r>
  <r>
    <s v="GEO 897"/>
    <n v="897"/>
    <s v="STI Conveyor Systems"/>
    <m/>
    <s v="Data Analysis"/>
    <s v="Technical service"/>
    <m/>
    <s v="Joe Provost"/>
    <s v="jprovost@sticonveyor.com"/>
    <m/>
    <m/>
    <m/>
    <m/>
    <m/>
    <m/>
    <s v="Computer Studies "/>
    <s v="Computer Studies"/>
    <m/>
    <s v="Big Data Analytics "/>
    <s v="Big Data Analytics"/>
    <m/>
    <m/>
    <s v="Gordon Dyck Chris Dyck   "/>
    <s v="Gordon Dyck"/>
    <s v="Chris Dyck"/>
    <m/>
    <m/>
    <m/>
    <m/>
    <s v="Akhil Das Pradeep Kumar Sargun Singh Walia Tuğrul Göktaş "/>
    <x v="108"/>
    <x v="86"/>
    <x v="76"/>
    <x v="0"/>
    <x v="0"/>
    <x v="0"/>
    <x v="0"/>
    <x v="0"/>
    <x v="0"/>
    <x v="0"/>
    <m/>
    <m/>
    <m/>
    <m/>
    <m/>
    <m/>
    <m/>
    <m/>
    <m/>
    <m/>
    <m/>
    <x v="0"/>
    <x v="2"/>
    <s v="2019/20"/>
    <m/>
    <m/>
    <m/>
    <m/>
    <m/>
    <m/>
    <m/>
    <m/>
    <m/>
    <m/>
    <n v="1000"/>
    <m/>
    <n v="1000"/>
    <m/>
    <m/>
    <m/>
    <s v="Self-funded "/>
    <s v="self-funded"/>
    <m/>
    <m/>
    <m/>
    <m/>
    <s v="Invoice request sent to Fran on Aug, 17th - waiting confirmation "/>
    <m/>
    <m/>
    <m/>
    <m/>
    <m/>
    <m/>
    <m/>
    <m/>
    <m/>
    <m/>
    <m/>
    <m/>
    <m/>
    <m/>
    <m/>
    <s v="Sent to Fran"/>
    <m/>
    <m/>
    <m/>
  </r>
  <r>
    <s v="GEO 898"/>
    <n v="898"/>
    <s v="Green Like Us"/>
    <m/>
    <s v="Construct database"/>
    <s v="Technical service"/>
    <m/>
    <s v="Audrey Bayens"/>
    <s v="audreybayens@greenlikeus.life"/>
    <m/>
    <m/>
    <m/>
    <m/>
    <m/>
    <m/>
    <s v="Computer Studies "/>
    <s v="Computer Studies"/>
    <m/>
    <s v="Big Data Analytics "/>
    <s v="Big Data Analytics"/>
    <m/>
    <m/>
    <s v="Gordon Dyck Chris Dyck   "/>
    <s v="Gordon Dyck"/>
    <s v="Chris Dyck"/>
    <m/>
    <m/>
    <m/>
    <m/>
    <s v="Shaik Meeran Semiyan Farook Ali Sofiya Raju Srishti Bhatia "/>
    <x v="109"/>
    <x v="87"/>
    <x v="77"/>
    <x v="0"/>
    <x v="0"/>
    <x v="0"/>
    <x v="0"/>
    <x v="0"/>
    <x v="0"/>
    <x v="0"/>
    <m/>
    <m/>
    <m/>
    <m/>
    <m/>
    <m/>
    <m/>
    <m/>
    <m/>
    <m/>
    <m/>
    <x v="0"/>
    <x v="2"/>
    <s v="2019/20"/>
    <m/>
    <m/>
    <m/>
    <m/>
    <m/>
    <m/>
    <m/>
    <m/>
    <m/>
    <m/>
    <n v="1000"/>
    <m/>
    <n v="1000"/>
    <m/>
    <m/>
    <m/>
    <s v="Self-funded "/>
    <s v="self-funded"/>
    <m/>
    <m/>
    <m/>
    <m/>
    <m/>
    <m/>
    <m/>
    <m/>
    <m/>
    <m/>
    <m/>
    <m/>
    <m/>
    <m/>
    <m/>
    <m/>
    <m/>
    <m/>
    <m/>
    <m/>
    <s v="Awaiting confirmation client can still pay "/>
    <m/>
    <m/>
    <m/>
  </r>
  <r>
    <s v="GEO 899"/>
    <n v="899"/>
    <s v="Furniture Bank"/>
    <m/>
    <s v="Data Analysis"/>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2"/>
    <s v="2019/20"/>
    <m/>
    <m/>
    <m/>
    <m/>
    <m/>
    <m/>
    <m/>
    <s v="Business decided not to pursue project"/>
    <m/>
    <m/>
    <n v="0"/>
    <m/>
    <m/>
    <m/>
    <m/>
    <m/>
    <s v=" "/>
    <m/>
    <m/>
    <m/>
    <m/>
    <m/>
    <m/>
    <m/>
    <m/>
    <m/>
    <m/>
    <m/>
    <m/>
    <m/>
    <m/>
    <m/>
    <m/>
    <m/>
    <m/>
    <m/>
    <m/>
    <m/>
    <m/>
    <m/>
    <m/>
    <m/>
  </r>
  <r>
    <s v="GEO 900"/>
    <n v="900"/>
    <s v="Stratagem"/>
    <s v="(1) Film, TV and Screen Resource Library"/>
    <s v="To build a knowledge library of resources that support the growth of film, TV and screen-based production in the province of Ontario."/>
    <s v="Technical service"/>
    <m/>
    <s v="Gordon Dyck "/>
    <s v="Gordon.Dyck@GeorgianCollege.ca"/>
    <m/>
    <m/>
    <m/>
    <m/>
    <m/>
    <m/>
    <s v="Computer Studies "/>
    <s v="Computer Studies"/>
    <m/>
    <s v="Big Data Analytics "/>
    <s v="Big Data Analytics"/>
    <m/>
    <m/>
    <s v="Gordon Dyck Chris Dyck   "/>
    <s v="Gordon Dyck"/>
    <s v="Chris Dyck"/>
    <m/>
    <m/>
    <m/>
    <m/>
    <s v="Aditi Sharma  Ankiti Sharma Prajwal Acharya "/>
    <x v="110"/>
    <x v="88"/>
    <x v="78"/>
    <x v="0"/>
    <x v="0"/>
    <x v="0"/>
    <x v="0"/>
    <x v="0"/>
    <x v="0"/>
    <x v="0"/>
    <m/>
    <m/>
    <m/>
    <m/>
    <m/>
    <m/>
    <m/>
    <m/>
    <m/>
    <m/>
    <m/>
    <x v="0"/>
    <x v="2"/>
    <s v="2019/20"/>
    <m/>
    <m/>
    <m/>
    <m/>
    <m/>
    <m/>
    <m/>
    <m/>
    <m/>
    <m/>
    <n v="0"/>
    <m/>
    <m/>
    <m/>
    <m/>
    <m/>
    <s v=" "/>
    <m/>
    <m/>
    <m/>
    <m/>
    <m/>
    <m/>
    <m/>
    <m/>
    <m/>
    <m/>
    <m/>
    <m/>
    <m/>
    <m/>
    <m/>
    <m/>
    <m/>
    <m/>
    <m/>
    <m/>
    <m/>
    <m/>
    <m/>
    <m/>
    <m/>
  </r>
  <r>
    <s v="GEO 901"/>
    <n v="901"/>
    <s v="Speebly"/>
    <m/>
    <s v="Voice Calendar"/>
    <s v="Technical service"/>
    <m/>
    <m/>
    <m/>
    <m/>
    <m/>
    <m/>
    <m/>
    <m/>
    <m/>
    <s v="Computer Studies "/>
    <s v="Computer Studies"/>
    <m/>
    <s v="Big Data Analytics "/>
    <s v="Big Data Analytics"/>
    <m/>
    <m/>
    <s v="Gordon Dyck Chris Dyck   "/>
    <s v="Gordon Dyck"/>
    <s v="Chris Dyck"/>
    <m/>
    <m/>
    <m/>
    <m/>
    <s v="Aditya Pidikiti Nilok Dhimal Prakash Gurung Rupesh KC"/>
    <x v="111"/>
    <x v="89"/>
    <x v="79"/>
    <x v="54"/>
    <x v="0"/>
    <x v="0"/>
    <x v="0"/>
    <x v="0"/>
    <x v="0"/>
    <x v="0"/>
    <m/>
    <m/>
    <m/>
    <m/>
    <m/>
    <m/>
    <m/>
    <m/>
    <m/>
    <m/>
    <m/>
    <x v="0"/>
    <x v="2"/>
    <s v="2019/20"/>
    <m/>
    <m/>
    <m/>
    <m/>
    <m/>
    <m/>
    <m/>
    <m/>
    <m/>
    <m/>
    <n v="0"/>
    <m/>
    <m/>
    <m/>
    <m/>
    <m/>
    <s v=" "/>
    <m/>
    <m/>
    <m/>
    <m/>
    <m/>
    <m/>
    <m/>
    <m/>
    <m/>
    <m/>
    <m/>
    <m/>
    <m/>
    <m/>
    <m/>
    <m/>
    <m/>
    <m/>
    <m/>
    <m/>
    <m/>
    <m/>
    <m/>
    <m/>
    <m/>
  </r>
  <r>
    <s v="GEO 902"/>
    <n v="902"/>
    <s v="Speebly"/>
    <m/>
    <s v="Watch App"/>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m/>
    <n v="0"/>
    <m/>
    <m/>
    <m/>
    <m/>
    <m/>
    <s v=" "/>
    <m/>
    <m/>
    <m/>
    <m/>
    <m/>
    <m/>
    <m/>
    <m/>
    <m/>
    <m/>
    <m/>
    <m/>
    <m/>
    <m/>
    <m/>
    <m/>
    <m/>
    <m/>
    <m/>
    <m/>
    <m/>
    <m/>
    <m/>
    <m/>
    <m/>
  </r>
  <r>
    <s v="GEO 903"/>
    <n v="903"/>
    <s v="Bruce Power"/>
    <m/>
    <s v="Predicting delivery delays"/>
    <s v="Technical service"/>
    <m/>
    <s v="EDDIE David(DW) - BRUCE POWER"/>
    <s v="David.EDDIE@brucepower.com"/>
    <m/>
    <m/>
    <m/>
    <m/>
    <m/>
    <m/>
    <s v="Computer Studies "/>
    <s v="Computer Studies"/>
    <m/>
    <s v="Big Data Analytics "/>
    <s v="Big Data Analytics"/>
    <m/>
    <m/>
    <s v="Gordon Dyck Chris Dyck   "/>
    <s v="Gordon Dyck"/>
    <s v="Chris Dyck"/>
    <m/>
    <m/>
    <m/>
    <m/>
    <s v="Rodrigo Navarro Argentin Albin Baby Deep Bhatt Jay Kalal"/>
    <x v="112"/>
    <x v="90"/>
    <x v="80"/>
    <x v="55"/>
    <x v="18"/>
    <x v="0"/>
    <x v="0"/>
    <x v="0"/>
    <x v="0"/>
    <x v="0"/>
    <m/>
    <m/>
    <m/>
    <m/>
    <m/>
    <m/>
    <m/>
    <m/>
    <m/>
    <m/>
    <m/>
    <x v="0"/>
    <x v="2"/>
    <s v="2019/20"/>
    <m/>
    <m/>
    <m/>
    <m/>
    <m/>
    <m/>
    <m/>
    <m/>
    <m/>
    <m/>
    <n v="0"/>
    <m/>
    <n v="0"/>
    <m/>
    <m/>
    <m/>
    <s v=" "/>
    <m/>
    <m/>
    <m/>
    <m/>
    <m/>
    <m/>
    <m/>
    <m/>
    <m/>
    <m/>
    <m/>
    <m/>
    <m/>
    <m/>
    <m/>
    <m/>
    <m/>
    <m/>
    <m/>
    <m/>
    <m/>
    <m/>
    <m/>
    <m/>
    <m/>
  </r>
  <r>
    <s v="GEO 904"/>
    <n v="904"/>
    <s v="City of Barrie"/>
    <m/>
    <s v="Green bin usage study"/>
    <m/>
    <m/>
    <m/>
    <m/>
    <m/>
    <m/>
    <m/>
    <m/>
    <m/>
    <s v="W2020"/>
    <s v="Computer Studies "/>
    <s v="Computer Studies"/>
    <m/>
    <s v="RAPP "/>
    <s v="RAPP"/>
    <m/>
    <m/>
    <s v="Richard Rinaldo    "/>
    <s v="Richard Rinaldo"/>
    <m/>
    <m/>
    <m/>
    <m/>
    <m/>
    <s v="Madison Charman Hyoryung Lee Hayden Nichol "/>
    <x v="113"/>
    <x v="25"/>
    <x v="81"/>
    <x v="0"/>
    <x v="0"/>
    <x v="0"/>
    <x v="0"/>
    <x v="0"/>
    <x v="0"/>
    <x v="0"/>
    <m/>
    <m/>
    <m/>
    <m/>
    <m/>
    <m/>
    <m/>
    <m/>
    <m/>
    <m/>
    <m/>
    <x v="0"/>
    <x v="2"/>
    <s v="2019/20"/>
    <m/>
    <m/>
    <m/>
    <m/>
    <m/>
    <m/>
    <m/>
    <m/>
    <m/>
    <m/>
    <n v="0"/>
    <m/>
    <m/>
    <m/>
    <m/>
    <m/>
    <s v=" "/>
    <m/>
    <m/>
    <m/>
    <m/>
    <m/>
    <m/>
    <m/>
    <m/>
    <m/>
    <m/>
    <m/>
    <m/>
    <m/>
    <m/>
    <m/>
    <m/>
    <m/>
    <m/>
    <m/>
    <m/>
    <m/>
    <m/>
    <m/>
    <m/>
    <m/>
  </r>
  <r>
    <s v="GEO 905"/>
    <n v="905"/>
    <s v="Community Living Dufferin"/>
    <m/>
    <s v="Employee engagement study"/>
    <m/>
    <m/>
    <m/>
    <m/>
    <m/>
    <m/>
    <m/>
    <m/>
    <m/>
    <s v="W2020"/>
    <s v="Computer Studies "/>
    <s v="Computer Studies"/>
    <m/>
    <s v="RAPP "/>
    <s v="RAPP"/>
    <m/>
    <m/>
    <s v="Richard Rinaldo    "/>
    <s v="Richard Rinaldo"/>
    <m/>
    <m/>
    <m/>
    <m/>
    <m/>
    <s v="Chin Tsun Chou Kesha Doshi Max Greenaway Johanna Simpson"/>
    <x v="114"/>
    <x v="91"/>
    <x v="82"/>
    <x v="56"/>
    <x v="0"/>
    <x v="0"/>
    <x v="0"/>
    <x v="0"/>
    <x v="0"/>
    <x v="0"/>
    <m/>
    <m/>
    <m/>
    <m/>
    <m/>
    <m/>
    <m/>
    <m/>
    <m/>
    <m/>
    <m/>
    <x v="0"/>
    <x v="2"/>
    <s v="2019/20"/>
    <m/>
    <m/>
    <m/>
    <m/>
    <m/>
    <m/>
    <m/>
    <m/>
    <m/>
    <m/>
    <n v="0"/>
    <m/>
    <m/>
    <m/>
    <m/>
    <m/>
    <s v=" "/>
    <m/>
    <m/>
    <m/>
    <m/>
    <m/>
    <m/>
    <m/>
    <m/>
    <m/>
    <m/>
    <m/>
    <m/>
    <m/>
    <m/>
    <m/>
    <m/>
    <m/>
    <m/>
    <m/>
    <m/>
    <m/>
    <m/>
    <m/>
    <m/>
    <m/>
  </r>
  <r>
    <s v="GEO 906"/>
    <n v="906"/>
    <s v="Georgian College"/>
    <m/>
    <s v="Program evaluation"/>
    <m/>
    <m/>
    <m/>
    <m/>
    <m/>
    <m/>
    <m/>
    <m/>
    <m/>
    <s v="W2020"/>
    <s v="Computer Studies "/>
    <s v="Computer Studies"/>
    <m/>
    <s v="RAPP "/>
    <s v="RAPP"/>
    <m/>
    <m/>
    <s v="Richard Rinaldo    "/>
    <s v="Richard Rinaldo"/>
    <m/>
    <m/>
    <m/>
    <m/>
    <m/>
    <s v="Graeme Cannon Stephen Ly Gurjit singh Padmava Tibentahelram Chandavani"/>
    <x v="115"/>
    <x v="92"/>
    <x v="5"/>
    <x v="57"/>
    <x v="0"/>
    <x v="0"/>
    <x v="0"/>
    <x v="0"/>
    <x v="0"/>
    <x v="0"/>
    <m/>
    <m/>
    <m/>
    <m/>
    <m/>
    <m/>
    <m/>
    <m/>
    <m/>
    <m/>
    <m/>
    <x v="0"/>
    <x v="2"/>
    <s v="2019/20"/>
    <m/>
    <m/>
    <m/>
    <m/>
    <m/>
    <m/>
    <m/>
    <m/>
    <m/>
    <m/>
    <n v="0"/>
    <m/>
    <m/>
    <m/>
    <m/>
    <m/>
    <s v=" "/>
    <m/>
    <m/>
    <m/>
    <m/>
    <m/>
    <m/>
    <m/>
    <m/>
    <m/>
    <m/>
    <m/>
    <m/>
    <m/>
    <m/>
    <m/>
    <m/>
    <m/>
    <m/>
    <m/>
    <m/>
    <m/>
    <m/>
    <m/>
    <m/>
    <m/>
  </r>
  <r>
    <s v="GEO 907"/>
    <n v="907"/>
    <s v="Georgian College"/>
    <m/>
    <s v="Evaluation of utilization of eye tracking equipment and running of eye tracking study"/>
    <m/>
    <m/>
    <m/>
    <m/>
    <m/>
    <m/>
    <m/>
    <m/>
    <m/>
    <m/>
    <s v="Computer Studies "/>
    <s v="Computer Studies"/>
    <m/>
    <s v="RAPP "/>
    <s v="RAPP"/>
    <m/>
    <m/>
    <s v="Richard Rinaldo    "/>
    <s v="Richard Rinaldo"/>
    <m/>
    <m/>
    <m/>
    <m/>
    <m/>
    <s v="   "/>
    <x v="3"/>
    <x v="3"/>
    <x v="3"/>
    <x v="0"/>
    <x v="0"/>
    <x v="0"/>
    <x v="0"/>
    <x v="0"/>
    <x v="0"/>
    <x v="0"/>
    <m/>
    <m/>
    <m/>
    <m/>
    <m/>
    <m/>
    <m/>
    <m/>
    <m/>
    <m/>
    <m/>
    <x v="1"/>
    <x v="0"/>
    <s v="2019/20"/>
    <m/>
    <m/>
    <m/>
    <m/>
    <m/>
    <m/>
    <m/>
    <m/>
    <m/>
    <m/>
    <n v="0"/>
    <m/>
    <m/>
    <m/>
    <m/>
    <m/>
    <s v=" "/>
    <m/>
    <m/>
    <m/>
    <m/>
    <m/>
    <m/>
    <m/>
    <m/>
    <m/>
    <m/>
    <m/>
    <m/>
    <m/>
    <m/>
    <m/>
    <m/>
    <m/>
    <m/>
    <m/>
    <m/>
    <m/>
    <m/>
    <m/>
    <m/>
    <m/>
  </r>
  <r>
    <s v="GEO 908"/>
    <n v="908"/>
    <s v="ROMP "/>
    <m/>
    <s v="Physician wellness study"/>
    <m/>
    <m/>
    <m/>
    <m/>
    <m/>
    <m/>
    <m/>
    <m/>
    <m/>
    <m/>
    <s v="Computer Studies "/>
    <s v="Computer Studies"/>
    <m/>
    <s v="RAPP "/>
    <s v="RAPP"/>
    <m/>
    <m/>
    <s v="Richard Rinaldo    "/>
    <s v="Richard Rinaldo"/>
    <m/>
    <m/>
    <m/>
    <m/>
    <m/>
    <s v="   "/>
    <x v="3"/>
    <x v="3"/>
    <x v="3"/>
    <x v="0"/>
    <x v="0"/>
    <x v="0"/>
    <x v="0"/>
    <x v="0"/>
    <x v="0"/>
    <x v="0"/>
    <m/>
    <m/>
    <m/>
    <m/>
    <m/>
    <m/>
    <m/>
    <m/>
    <m/>
    <m/>
    <m/>
    <x v="1"/>
    <x v="0"/>
    <s v="2019/20"/>
    <m/>
    <m/>
    <m/>
    <m/>
    <m/>
    <m/>
    <m/>
    <m/>
    <m/>
    <m/>
    <n v="0"/>
    <m/>
    <m/>
    <m/>
    <m/>
    <m/>
    <s v=" "/>
    <m/>
    <m/>
    <m/>
    <m/>
    <m/>
    <m/>
    <m/>
    <m/>
    <m/>
    <m/>
    <m/>
    <m/>
    <m/>
    <m/>
    <m/>
    <m/>
    <m/>
    <m/>
    <m/>
    <m/>
    <m/>
    <m/>
    <m/>
    <m/>
    <m/>
  </r>
  <r>
    <s v="GEO 909"/>
    <n v="909"/>
    <s v="SCDSB"/>
    <m/>
    <s v="Evaluation of ESL program"/>
    <m/>
    <m/>
    <m/>
    <m/>
    <m/>
    <m/>
    <m/>
    <m/>
    <m/>
    <s v="W2020"/>
    <s v="Computer Studies "/>
    <s v="Computer Studies"/>
    <m/>
    <s v="RAPP "/>
    <s v="RAPP"/>
    <m/>
    <m/>
    <s v="Richard Rinaldo    "/>
    <s v="Richard Rinaldo"/>
    <m/>
    <m/>
    <m/>
    <m/>
    <m/>
    <s v="Justin Doran Jacinta Francis Gonsalves_x000a_ Clare Mitchell "/>
    <x v="116"/>
    <x v="93"/>
    <x v="83"/>
    <x v="0"/>
    <x v="0"/>
    <x v="0"/>
    <x v="0"/>
    <x v="0"/>
    <x v="0"/>
    <x v="0"/>
    <m/>
    <m/>
    <m/>
    <m/>
    <m/>
    <m/>
    <m/>
    <m/>
    <m/>
    <m/>
    <m/>
    <x v="0"/>
    <x v="2"/>
    <s v="2019/20"/>
    <m/>
    <m/>
    <m/>
    <m/>
    <m/>
    <m/>
    <m/>
    <m/>
    <m/>
    <m/>
    <n v="0"/>
    <m/>
    <m/>
    <m/>
    <m/>
    <m/>
    <s v=" "/>
    <m/>
    <m/>
    <m/>
    <m/>
    <m/>
    <m/>
    <m/>
    <m/>
    <m/>
    <m/>
    <m/>
    <m/>
    <m/>
    <m/>
    <m/>
    <m/>
    <m/>
    <m/>
    <m/>
    <m/>
    <m/>
    <m/>
    <m/>
    <m/>
    <m/>
  </r>
  <r>
    <s v="GEO 910"/>
    <n v="910"/>
    <s v="Stand UP"/>
    <m/>
    <s v="Evaluation of experience of program's comedian coaches"/>
    <m/>
    <m/>
    <m/>
    <m/>
    <m/>
    <m/>
    <m/>
    <m/>
    <m/>
    <m/>
    <s v="Computer Studies "/>
    <s v="Computer Studies"/>
    <m/>
    <s v="RAPP "/>
    <s v="RAPP"/>
    <m/>
    <m/>
    <s v="Richard Rinaldo    "/>
    <s v="Richard Rinaldo"/>
    <m/>
    <m/>
    <m/>
    <m/>
    <m/>
    <s v="   "/>
    <x v="3"/>
    <x v="3"/>
    <x v="3"/>
    <x v="0"/>
    <x v="0"/>
    <x v="0"/>
    <x v="0"/>
    <x v="0"/>
    <x v="0"/>
    <x v="0"/>
    <m/>
    <m/>
    <m/>
    <m/>
    <m/>
    <m/>
    <m/>
    <m/>
    <m/>
    <m/>
    <m/>
    <x v="1"/>
    <x v="0"/>
    <s v="2019/20"/>
    <m/>
    <m/>
    <m/>
    <m/>
    <m/>
    <m/>
    <m/>
    <m/>
    <m/>
    <m/>
    <n v="0"/>
    <m/>
    <m/>
    <m/>
    <m/>
    <m/>
    <s v=" "/>
    <m/>
    <m/>
    <m/>
    <m/>
    <m/>
    <m/>
    <m/>
    <m/>
    <m/>
    <m/>
    <m/>
    <m/>
    <m/>
    <m/>
    <m/>
    <m/>
    <m/>
    <m/>
    <m/>
    <m/>
    <m/>
    <m/>
    <m/>
    <m/>
    <m/>
  </r>
  <r>
    <s v="GEO 911"/>
    <n v="911"/>
    <s v="360kids"/>
    <s v="Youth Homelessness and Effects on Mental Health"/>
    <s v="Program evaluation"/>
    <m/>
    <m/>
    <m/>
    <m/>
    <m/>
    <m/>
    <m/>
    <m/>
    <m/>
    <s v="S2020"/>
    <s v="Computer Studies "/>
    <s v="Computer Studies"/>
    <m/>
    <s v="RAPP "/>
    <s v="RAPP"/>
    <m/>
    <m/>
    <s v="Richard Rinaldo    "/>
    <s v="Richard Rinaldo"/>
    <m/>
    <m/>
    <m/>
    <m/>
    <m/>
    <s v="Michael Monopoli Palak Pandya Taylor Borwn Niharika Devli"/>
    <x v="117"/>
    <x v="94"/>
    <x v="84"/>
    <x v="58"/>
    <x v="19"/>
    <x v="0"/>
    <x v="0"/>
    <x v="0"/>
    <x v="0"/>
    <x v="0"/>
    <m/>
    <m/>
    <m/>
    <m/>
    <m/>
    <m/>
    <m/>
    <m/>
    <m/>
    <m/>
    <m/>
    <x v="0"/>
    <x v="2"/>
    <s v="2019/20"/>
    <m/>
    <m/>
    <m/>
    <m/>
    <m/>
    <m/>
    <m/>
    <m/>
    <m/>
    <m/>
    <n v="0"/>
    <m/>
    <m/>
    <m/>
    <m/>
    <m/>
    <s v=" "/>
    <m/>
    <m/>
    <m/>
    <m/>
    <m/>
    <m/>
    <m/>
    <m/>
    <m/>
    <m/>
    <m/>
    <m/>
    <m/>
    <m/>
    <m/>
    <m/>
    <m/>
    <m/>
    <m/>
    <m/>
    <m/>
    <m/>
    <m/>
    <m/>
    <m/>
  </r>
  <r>
    <s v="GEO 912"/>
    <n v="912"/>
    <s v="Georgian Auto Show"/>
    <m/>
    <s v="Evaluation of experience survey"/>
    <m/>
    <m/>
    <m/>
    <m/>
    <m/>
    <m/>
    <m/>
    <m/>
    <m/>
    <m/>
    <s v="Computer Studies "/>
    <s v="Computer Studies"/>
    <m/>
    <s v="RAPP "/>
    <s v="RAPP"/>
    <m/>
    <m/>
    <s v="Richard Rinaldo    "/>
    <s v="Richard Rinaldo"/>
    <m/>
    <m/>
    <m/>
    <m/>
    <m/>
    <s v="Sagar Thapa Surabhi Rawat Shea Moothedath Babu "/>
    <x v="72"/>
    <x v="95"/>
    <x v="85"/>
    <x v="0"/>
    <x v="0"/>
    <x v="0"/>
    <x v="0"/>
    <x v="0"/>
    <x v="0"/>
    <x v="0"/>
    <m/>
    <m/>
    <m/>
    <m/>
    <m/>
    <m/>
    <m/>
    <m/>
    <m/>
    <m/>
    <m/>
    <x v="1"/>
    <x v="2"/>
    <s v="2019/20"/>
    <m/>
    <m/>
    <m/>
    <m/>
    <m/>
    <m/>
    <m/>
    <m/>
    <m/>
    <m/>
    <n v="0"/>
    <m/>
    <m/>
    <m/>
    <m/>
    <m/>
    <s v=" "/>
    <m/>
    <m/>
    <m/>
    <m/>
    <m/>
    <m/>
    <m/>
    <m/>
    <m/>
    <m/>
    <m/>
    <m/>
    <m/>
    <m/>
    <m/>
    <m/>
    <m/>
    <m/>
    <m/>
    <m/>
    <m/>
    <m/>
    <m/>
    <m/>
    <m/>
  </r>
  <r>
    <s v="GEO 913"/>
    <n v="913"/>
    <s v="Georgian College"/>
    <s v="Paramedic Program"/>
    <s v="Eye tracking study"/>
    <m/>
    <m/>
    <m/>
    <m/>
    <m/>
    <m/>
    <m/>
    <m/>
    <m/>
    <m/>
    <s v="Computer Studies "/>
    <s v="Computer Studies"/>
    <m/>
    <s v="RAPP "/>
    <s v="RAPP"/>
    <m/>
    <m/>
    <s v="Richard Rinaldo    "/>
    <s v="Richard Rinaldo"/>
    <m/>
    <m/>
    <m/>
    <m/>
    <m/>
    <s v="   "/>
    <x v="3"/>
    <x v="3"/>
    <x v="3"/>
    <x v="0"/>
    <x v="0"/>
    <x v="0"/>
    <x v="0"/>
    <x v="0"/>
    <x v="0"/>
    <x v="0"/>
    <m/>
    <m/>
    <m/>
    <m/>
    <m/>
    <m/>
    <m/>
    <m/>
    <m/>
    <m/>
    <m/>
    <x v="1"/>
    <x v="0"/>
    <s v="2019/20"/>
    <m/>
    <m/>
    <m/>
    <m/>
    <m/>
    <m/>
    <m/>
    <m/>
    <m/>
    <m/>
    <n v="0"/>
    <m/>
    <m/>
    <m/>
    <m/>
    <m/>
    <s v=" "/>
    <m/>
    <m/>
    <m/>
    <m/>
    <m/>
    <m/>
    <m/>
    <m/>
    <m/>
    <m/>
    <m/>
    <m/>
    <m/>
    <m/>
    <m/>
    <m/>
    <m/>
    <m/>
    <m/>
    <m/>
    <m/>
    <m/>
    <m/>
    <m/>
    <m/>
  </r>
  <r>
    <s v="GEO 914"/>
    <n v="914"/>
    <s v="Green Prescription"/>
    <m/>
    <s v="Program evaluation"/>
    <m/>
    <m/>
    <m/>
    <m/>
    <m/>
    <m/>
    <m/>
    <m/>
    <m/>
    <m/>
    <s v="Computer Studies "/>
    <s v="Computer Studies"/>
    <m/>
    <s v="RAPP "/>
    <s v="RAPP"/>
    <m/>
    <m/>
    <s v="Richard Rinaldo    "/>
    <s v="Richard Rinaldo"/>
    <m/>
    <m/>
    <m/>
    <m/>
    <m/>
    <s v="Aishwarya Parmar Vineeth Potharaju Karan Rana Megan Nahuis"/>
    <x v="118"/>
    <x v="96"/>
    <x v="86"/>
    <x v="59"/>
    <x v="0"/>
    <x v="0"/>
    <x v="0"/>
    <x v="0"/>
    <x v="0"/>
    <x v="0"/>
    <m/>
    <m/>
    <m/>
    <m/>
    <m/>
    <m/>
    <m/>
    <m/>
    <m/>
    <m/>
    <m/>
    <x v="1"/>
    <x v="2"/>
    <s v="2019/20"/>
    <m/>
    <m/>
    <m/>
    <m/>
    <m/>
    <m/>
    <m/>
    <m/>
    <m/>
    <m/>
    <n v="0"/>
    <m/>
    <m/>
    <m/>
    <m/>
    <m/>
    <s v=" "/>
    <m/>
    <m/>
    <m/>
    <m/>
    <m/>
    <m/>
    <m/>
    <m/>
    <m/>
    <m/>
    <m/>
    <m/>
    <m/>
    <m/>
    <m/>
    <m/>
    <m/>
    <m/>
    <m/>
    <m/>
    <m/>
    <m/>
    <m/>
    <m/>
    <m/>
  </r>
  <r>
    <s v="GEO 915"/>
    <n v="915"/>
    <s v="Ontario Social Service Workers Association"/>
    <m/>
    <s v="Evaluate effectivity of meeting needs of northern Ontario members"/>
    <m/>
    <m/>
    <m/>
    <m/>
    <m/>
    <m/>
    <m/>
    <m/>
    <m/>
    <m/>
    <s v="Computer Studies "/>
    <s v="Computer Studies"/>
    <m/>
    <s v="RAPP "/>
    <s v="RAPP"/>
    <m/>
    <m/>
    <s v="Richard Rinaldo    "/>
    <s v="Richard Rinaldo"/>
    <m/>
    <m/>
    <m/>
    <m/>
    <m/>
    <s v="   "/>
    <x v="3"/>
    <x v="3"/>
    <x v="3"/>
    <x v="0"/>
    <x v="0"/>
    <x v="0"/>
    <x v="0"/>
    <x v="0"/>
    <x v="0"/>
    <x v="0"/>
    <m/>
    <m/>
    <m/>
    <m/>
    <m/>
    <m/>
    <m/>
    <m/>
    <m/>
    <m/>
    <m/>
    <x v="1"/>
    <x v="0"/>
    <s v="2019/20"/>
    <m/>
    <m/>
    <m/>
    <m/>
    <m/>
    <m/>
    <m/>
    <m/>
    <m/>
    <m/>
    <n v="0"/>
    <m/>
    <m/>
    <m/>
    <m/>
    <m/>
    <s v=" "/>
    <m/>
    <m/>
    <m/>
    <m/>
    <m/>
    <m/>
    <m/>
    <m/>
    <m/>
    <m/>
    <m/>
    <m/>
    <m/>
    <m/>
    <m/>
    <m/>
    <m/>
    <m/>
    <m/>
    <m/>
    <m/>
    <m/>
    <m/>
    <m/>
    <m/>
  </r>
  <r>
    <s v="GEO 916"/>
    <n v="916"/>
    <s v="Stand UP"/>
    <m/>
    <s v="Assess camp experience of children"/>
    <m/>
    <m/>
    <m/>
    <m/>
    <m/>
    <m/>
    <m/>
    <m/>
    <m/>
    <m/>
    <s v="Computer Studies "/>
    <s v="Computer Studies"/>
    <m/>
    <s v="RAPP "/>
    <s v="RAPP"/>
    <m/>
    <m/>
    <s v="Richard Rinaldo    "/>
    <s v="Richard Rinaldo"/>
    <m/>
    <m/>
    <m/>
    <m/>
    <m/>
    <s v="Arun Praseetha Vijay Saumya Paliwal Tajinder Kaur Abhilash Koneru"/>
    <x v="119"/>
    <x v="97"/>
    <x v="87"/>
    <x v="60"/>
    <x v="0"/>
    <x v="0"/>
    <x v="0"/>
    <x v="0"/>
    <x v="0"/>
    <x v="0"/>
    <m/>
    <m/>
    <m/>
    <m/>
    <m/>
    <m/>
    <m/>
    <m/>
    <m/>
    <m/>
    <m/>
    <x v="1"/>
    <x v="2"/>
    <s v="2019/20"/>
    <m/>
    <m/>
    <m/>
    <m/>
    <m/>
    <m/>
    <m/>
    <m/>
    <m/>
    <m/>
    <n v="0"/>
    <m/>
    <m/>
    <m/>
    <m/>
    <m/>
    <s v=" "/>
    <m/>
    <m/>
    <m/>
    <m/>
    <m/>
    <m/>
    <m/>
    <m/>
    <m/>
    <m/>
    <m/>
    <m/>
    <m/>
    <m/>
    <m/>
    <m/>
    <m/>
    <m/>
    <m/>
    <m/>
    <m/>
    <m/>
    <m/>
    <m/>
    <m/>
  </r>
  <r>
    <s v="GEO 917"/>
    <n v="917"/>
    <s v="Sweet Charity"/>
    <s v="Evaluation of Sweet Charity Medical Assistance Dog and Personal Support Dog Programs"/>
    <s v="Evaluate effectiveness of program"/>
    <m/>
    <m/>
    <m/>
    <m/>
    <m/>
    <m/>
    <m/>
    <m/>
    <m/>
    <s v="S2020"/>
    <s v="Computer Studies "/>
    <s v="Computer Studies"/>
    <m/>
    <s v="RAPP "/>
    <s v="RAPP"/>
    <m/>
    <m/>
    <s v="Richard Rinaldo Amanda Clare   "/>
    <s v="Richard Rinaldo"/>
    <s v="Amanda Clare"/>
    <m/>
    <m/>
    <m/>
    <m/>
    <s v="Apurva Abhang Venkat Mynepalli Kajalben Patel Yoga Galhenage"/>
    <x v="120"/>
    <x v="98"/>
    <x v="88"/>
    <x v="61"/>
    <x v="0"/>
    <x v="0"/>
    <x v="0"/>
    <x v="0"/>
    <x v="0"/>
    <x v="0"/>
    <m/>
    <m/>
    <m/>
    <m/>
    <m/>
    <m/>
    <m/>
    <m/>
    <m/>
    <m/>
    <m/>
    <x v="0"/>
    <x v="2"/>
    <s v="2019/20"/>
    <m/>
    <m/>
    <m/>
    <m/>
    <m/>
    <m/>
    <m/>
    <m/>
    <m/>
    <m/>
    <n v="0"/>
    <m/>
    <m/>
    <m/>
    <m/>
    <m/>
    <s v=" "/>
    <m/>
    <m/>
    <m/>
    <m/>
    <m/>
    <m/>
    <m/>
    <m/>
    <m/>
    <m/>
    <m/>
    <m/>
    <m/>
    <m/>
    <m/>
    <m/>
    <m/>
    <m/>
    <m/>
    <m/>
    <m/>
    <m/>
    <m/>
    <m/>
    <m/>
  </r>
  <r>
    <s v="GEO 918"/>
    <n v="918"/>
    <s v="Georgian College"/>
    <s v="RAP"/>
    <s v="Assess student experience"/>
    <m/>
    <m/>
    <m/>
    <m/>
    <m/>
    <m/>
    <m/>
    <m/>
    <m/>
    <m/>
    <s v="Computer Studies "/>
    <s v="Computer Studies"/>
    <m/>
    <s v="RAPP "/>
    <s v="RAPP"/>
    <m/>
    <m/>
    <s v="Richard Rinaldo Amanda Clare   "/>
    <s v="Richard Rinaldo"/>
    <s v="Amanda Clare"/>
    <m/>
    <m/>
    <m/>
    <m/>
    <s v="Amisha Kazani Arya Babu Revanth Polkampally Dikshanta Raj Baral"/>
    <x v="121"/>
    <x v="99"/>
    <x v="89"/>
    <x v="20"/>
    <x v="20"/>
    <x v="0"/>
    <x v="0"/>
    <x v="0"/>
    <x v="0"/>
    <x v="0"/>
    <m/>
    <m/>
    <m/>
    <m/>
    <m/>
    <m/>
    <m/>
    <m/>
    <m/>
    <m/>
    <m/>
    <x v="1"/>
    <x v="2"/>
    <s v="2019/20"/>
    <m/>
    <m/>
    <m/>
    <m/>
    <m/>
    <m/>
    <m/>
    <m/>
    <m/>
    <m/>
    <n v="0"/>
    <m/>
    <m/>
    <m/>
    <m/>
    <m/>
    <s v=" "/>
    <m/>
    <m/>
    <m/>
    <m/>
    <m/>
    <m/>
    <m/>
    <m/>
    <m/>
    <m/>
    <m/>
    <m/>
    <m/>
    <m/>
    <m/>
    <m/>
    <m/>
    <m/>
    <m/>
    <m/>
    <m/>
    <m/>
    <m/>
    <m/>
    <m/>
  </r>
  <r>
    <s v="GEO 919"/>
    <n v="919"/>
    <s v="Family TLC"/>
    <m/>
    <s v="Data insights and dashboards"/>
    <s v="Technical service"/>
    <m/>
    <s v="Sue Cook"/>
    <s v="sue@familytlc.ca"/>
    <m/>
    <m/>
    <m/>
    <m/>
    <m/>
    <m/>
    <s v="Computer Studies "/>
    <s v="Computer Studies"/>
    <m/>
    <s v="Big Data Analytics "/>
    <s v="Big Data Analytics"/>
    <m/>
    <m/>
    <s v="Gordon Dyck Chris Dyck   "/>
    <s v="Gordon Dyck"/>
    <s v="Chris Dyck"/>
    <m/>
    <m/>
    <m/>
    <m/>
    <s v="Rajat Arora Mary Jaddu Harish Ankala Sharvil Solanki"/>
    <x v="122"/>
    <x v="100"/>
    <x v="90"/>
    <x v="62"/>
    <x v="0"/>
    <x v="0"/>
    <x v="0"/>
    <x v="0"/>
    <x v="0"/>
    <x v="0"/>
    <m/>
    <m/>
    <m/>
    <m/>
    <m/>
    <m/>
    <m/>
    <m/>
    <m/>
    <m/>
    <m/>
    <x v="0"/>
    <x v="2"/>
    <s v="2019/20"/>
    <m/>
    <m/>
    <m/>
    <m/>
    <m/>
    <m/>
    <m/>
    <m/>
    <m/>
    <m/>
    <n v="1000"/>
    <m/>
    <n v="1000"/>
    <m/>
    <m/>
    <m/>
    <s v="Self-funded "/>
    <s v="self-funded"/>
    <m/>
    <m/>
    <m/>
    <m/>
    <s v="Invoice request sent to Fran on Aug, 17th - waiting confirmation "/>
    <m/>
    <m/>
    <m/>
    <m/>
    <m/>
    <m/>
    <m/>
    <m/>
    <m/>
    <m/>
    <m/>
    <m/>
    <m/>
    <m/>
    <m/>
    <s v="Sent to Fran"/>
    <m/>
    <m/>
    <m/>
  </r>
  <r>
    <s v="GEO 920"/>
    <n v="920"/>
    <s v="Georgian College"/>
    <s v="RIS F - #2019/20-042.2 (study amendment)"/>
    <s v="How can leadership strategies enhance the use of real time location system data and enhance professional practice?"/>
    <s v="Internal Research Project"/>
    <m/>
    <s v="Jacqueline Limoges "/>
    <s v="Jacqueline.Limoges@GeorgianCollege.ca"/>
    <m/>
    <m/>
    <m/>
    <m/>
    <m/>
    <m/>
    <s v="HWS "/>
    <s v="HWS"/>
    <m/>
    <s v="Nursing "/>
    <s v="Nursing"/>
    <m/>
    <m/>
    <s v="Jacqueline Limoges Sara Lankshear   "/>
    <s v="Jacqueline Limoges"/>
    <s v="Sara Lankshear"/>
    <m/>
    <m/>
    <m/>
    <m/>
    <s v="   "/>
    <x v="3"/>
    <x v="3"/>
    <x v="3"/>
    <x v="0"/>
    <x v="0"/>
    <x v="0"/>
    <x v="0"/>
    <x v="0"/>
    <x v="0"/>
    <x v="0"/>
    <m/>
    <m/>
    <m/>
    <m/>
    <m/>
    <m/>
    <m/>
    <m/>
    <m/>
    <m/>
    <m/>
    <x v="2"/>
    <x v="2"/>
    <s v="2019/20"/>
    <m/>
    <m/>
    <m/>
    <m/>
    <m/>
    <m/>
    <m/>
    <m/>
    <m/>
    <n v="7140"/>
    <n v="0"/>
    <m/>
    <m/>
    <m/>
    <n v="7140"/>
    <m/>
    <s v="  "/>
    <m/>
    <m/>
    <m/>
    <m/>
    <d v="2020-10-14T00:00:00"/>
    <s v="Jacqueline Limoges -&gt; The funding for this project starts in January. However, I have been having meetings with people at RVH as we need to make a study amendment given Covid._x000a_My hope is that in the next week or two, I will have a revised research protocol and that this will be ready to submit to research ethics. We need to undergo ethics review at both Georgian and RVH for this study. _x000a_Project is progressing in Winter2021."/>
    <m/>
    <m/>
    <m/>
    <m/>
    <m/>
    <m/>
    <m/>
    <m/>
    <m/>
    <m/>
    <m/>
    <m/>
    <m/>
    <m/>
    <m/>
    <m/>
    <m/>
    <m/>
    <m/>
  </r>
  <r>
    <s v="GEO 921"/>
    <n v="921"/>
    <s v="Georgian College"/>
    <s v="RIS F"/>
    <s v="Effectiveness of a virtual asynchronous debriefing method to support clinical decision making"/>
    <s v="Internal Research Project"/>
    <m/>
    <s v="Stephanie Atthil"/>
    <m/>
    <m/>
    <m/>
    <m/>
    <m/>
    <m/>
    <m/>
    <s v="HWS "/>
    <s v="HWS"/>
    <m/>
    <s v="Nursing "/>
    <s v="Nursing"/>
    <m/>
    <m/>
    <s v="Stephanie Atthil Deb Witmer   "/>
    <s v="Stephanie Atthil"/>
    <s v="Deb Witmer"/>
    <m/>
    <m/>
    <m/>
    <m/>
    <s v="Jodi Richards    "/>
    <x v="123"/>
    <x v="3"/>
    <x v="3"/>
    <x v="0"/>
    <x v="0"/>
    <x v="0"/>
    <x v="0"/>
    <x v="0"/>
    <x v="0"/>
    <x v="0"/>
    <m/>
    <m/>
    <m/>
    <m/>
    <m/>
    <m/>
    <m/>
    <m/>
    <m/>
    <m/>
    <s v="Jodi Richards"/>
    <x v="2"/>
    <x v="2"/>
    <s v="2019/20"/>
    <m/>
    <m/>
    <m/>
    <m/>
    <m/>
    <m/>
    <m/>
    <m/>
    <m/>
    <n v="0"/>
    <n v="0"/>
    <m/>
    <m/>
    <m/>
    <m/>
    <m/>
    <s v="  "/>
    <m/>
    <m/>
    <m/>
    <m/>
    <d v="2020-10-14T00:00:00"/>
    <s v="Stephanie Atthill -&gt; Currently we have no students working on the project.  Their work ended in the Spring.  _x000a_We currently have published our research funding and have submitted an abstract to present at a Georgian Lunch and Learn which will have no cost.  Given the current climate we have no plans to present further.  So technically I would suggest we have completed our research using the RISE grant. confirm with Ndine."/>
    <m/>
    <m/>
    <m/>
    <m/>
    <m/>
    <m/>
    <m/>
    <m/>
    <m/>
    <m/>
    <m/>
    <m/>
    <m/>
    <m/>
    <m/>
    <m/>
    <m/>
    <m/>
    <m/>
  </r>
  <r>
    <s v="GEO 922"/>
    <n v="922"/>
    <s v="Georgian College"/>
    <s v="RIS F"/>
    <s v="Empathy training at Georgian College: A review of curriculum and teaching approaches"/>
    <s v="Internal Research Project"/>
    <m/>
    <m/>
    <m/>
    <m/>
    <m/>
    <m/>
    <m/>
    <m/>
    <m/>
    <s v="Human Services and Community Safety "/>
    <s v="Human Services and Community Safety"/>
    <m/>
    <s v="Social Service worker "/>
    <s v="Social Service worker"/>
    <m/>
    <m/>
    <s v="Adam Stibbards    "/>
    <s v="Adam Stibbards"/>
    <m/>
    <m/>
    <m/>
    <m/>
    <m/>
    <s v="   "/>
    <x v="3"/>
    <x v="3"/>
    <x v="3"/>
    <x v="0"/>
    <x v="0"/>
    <x v="0"/>
    <x v="0"/>
    <x v="0"/>
    <x v="0"/>
    <x v="0"/>
    <m/>
    <m/>
    <m/>
    <m/>
    <m/>
    <m/>
    <m/>
    <m/>
    <m/>
    <m/>
    <m/>
    <x v="0"/>
    <x v="2"/>
    <s v="2019/20"/>
    <m/>
    <m/>
    <m/>
    <m/>
    <m/>
    <m/>
    <m/>
    <m/>
    <m/>
    <n v="0"/>
    <n v="0"/>
    <m/>
    <m/>
    <m/>
    <m/>
    <m/>
    <s v="  "/>
    <m/>
    <m/>
    <m/>
    <m/>
    <d v="2020-10-14T00:00:00"/>
    <s v="Adam Stibbards -&gt; Sorry, I thought RIS knew that this project was complete. I sent the final research paper to Mira several weeks ago, and was told in the summer that remaining funds had been pulled back (there was only enough left for a poster, I think) to contribute to budget cutting measures as a result of Covid-19."/>
    <m/>
    <m/>
    <m/>
    <m/>
    <m/>
    <m/>
    <m/>
    <m/>
    <m/>
    <m/>
    <m/>
    <m/>
    <m/>
    <m/>
    <m/>
    <m/>
    <m/>
    <m/>
    <m/>
  </r>
  <r>
    <s v="GEO 923"/>
    <n v="923"/>
    <s v="Georgian College"/>
    <s v="RIS F"/>
    <s v="Stress, coping strategies, anxiety and depression among first-year college students: Gaining insighs into Georgian Colege's student population"/>
    <s v="Internal Research Project"/>
    <m/>
    <s v="Isabelle Deschamps "/>
    <s v="Isabelle.Deschamps@GeorgianCollege.ca"/>
    <m/>
    <m/>
    <m/>
    <m/>
    <m/>
    <m/>
    <s v="Human Services and Community Safety "/>
    <s v="Human Services and Community Safety"/>
    <m/>
    <s v="Early Childhood Education "/>
    <s v="Early Childhood Education"/>
    <m/>
    <m/>
    <s v="Isabelle Deschamps    "/>
    <s v="Isabelle Deschamps"/>
    <m/>
    <m/>
    <m/>
    <m/>
    <m/>
    <s v="Shivawn Moorman    "/>
    <x v="124"/>
    <x v="3"/>
    <x v="3"/>
    <x v="0"/>
    <x v="0"/>
    <x v="0"/>
    <x v="0"/>
    <x v="0"/>
    <x v="0"/>
    <x v="0"/>
    <m/>
    <m/>
    <m/>
    <m/>
    <m/>
    <m/>
    <m/>
    <m/>
    <m/>
    <m/>
    <s v="Shivawn Moorman"/>
    <x v="0"/>
    <x v="2"/>
    <s v="2019/20"/>
    <m/>
    <m/>
    <m/>
    <m/>
    <m/>
    <m/>
    <m/>
    <m/>
    <m/>
    <n v="0"/>
    <n v="0"/>
    <m/>
    <m/>
    <m/>
    <m/>
    <m/>
    <s v="  "/>
    <m/>
    <m/>
    <m/>
    <m/>
    <d v="2020-10-14T00:00:00"/>
    <s v="Isabelle Deschamps -&gt; The project is now terminated because COVID stopped data collection (unfortunately). It started last September (2019) and ended in August this year (2020). I no longer have a student working on this project."/>
    <m/>
    <m/>
    <m/>
    <m/>
    <m/>
    <m/>
    <m/>
    <m/>
    <m/>
    <m/>
    <m/>
    <m/>
    <m/>
    <m/>
    <m/>
    <m/>
    <m/>
    <m/>
    <m/>
  </r>
  <r>
    <s v="GEO 924"/>
    <n v="924"/>
    <s v="Georgian College"/>
    <s v="RIS F"/>
    <s v="Social inclusion of students with intellectual/developmental disabilities through a supported community engagement experience"/>
    <s v="Internal Research Project"/>
    <m/>
    <s v="Megan Jordan"/>
    <m/>
    <m/>
    <m/>
    <m/>
    <m/>
    <m/>
    <m/>
    <s v="Liberal arts "/>
    <s v="Liberal arts"/>
    <m/>
    <s v="Community Integration Through Co-operative Education "/>
    <s v="Community Integration Through Co-operative Education"/>
    <m/>
    <m/>
    <s v="Megan Jordan Molly Zariwny   "/>
    <s v="Megan Jordan"/>
    <s v="Molly Zariwny"/>
    <m/>
    <m/>
    <m/>
    <m/>
    <s v="   "/>
    <x v="3"/>
    <x v="3"/>
    <x v="3"/>
    <x v="0"/>
    <x v="0"/>
    <x v="0"/>
    <x v="0"/>
    <x v="0"/>
    <x v="0"/>
    <x v="0"/>
    <m/>
    <m/>
    <m/>
    <m/>
    <m/>
    <m/>
    <m/>
    <m/>
    <m/>
    <m/>
    <m/>
    <x v="3"/>
    <x v="2"/>
    <s v="2019/20"/>
    <m/>
    <m/>
    <m/>
    <m/>
    <m/>
    <m/>
    <m/>
    <m/>
    <m/>
    <n v="0"/>
    <n v="0"/>
    <m/>
    <m/>
    <m/>
    <m/>
    <m/>
    <s v="  "/>
    <m/>
    <m/>
    <m/>
    <m/>
    <d v="2020-10-21T00:00:00"/>
    <s v="No funding consunption - until last report "/>
    <m/>
    <m/>
    <m/>
    <m/>
    <m/>
    <m/>
    <m/>
    <m/>
    <m/>
    <m/>
    <m/>
    <m/>
    <m/>
    <m/>
    <m/>
    <m/>
    <m/>
    <m/>
    <m/>
  </r>
  <r>
    <s v="GEO 925"/>
    <n v="925"/>
    <s v="Truebase"/>
    <m/>
    <m/>
    <s v="Technical service"/>
    <m/>
    <s v="Kim Parnell "/>
    <s v="kim@truebase.com "/>
    <m/>
    <m/>
    <m/>
    <m/>
    <m/>
    <m/>
    <s v="Computer Studies "/>
    <s v="Computer Studies"/>
    <m/>
    <s v="Big Data Analytics "/>
    <s v="Big Data Analytics"/>
    <m/>
    <m/>
    <s v="Gordon Dyck Chris Dyck   "/>
    <s v="Gordon Dyck"/>
    <s v="Chris Dyck"/>
    <m/>
    <m/>
    <m/>
    <m/>
    <s v="Deena Jose Mostafizur Rahman Sathish Sulur Parthasarathi Sukanya Culliparambil Mohanan"/>
    <x v="125"/>
    <x v="101"/>
    <x v="91"/>
    <x v="63"/>
    <x v="0"/>
    <x v="0"/>
    <x v="0"/>
    <x v="0"/>
    <x v="0"/>
    <x v="0"/>
    <m/>
    <m/>
    <m/>
    <m/>
    <m/>
    <m/>
    <m/>
    <m/>
    <m/>
    <m/>
    <m/>
    <x v="0"/>
    <x v="2"/>
    <s v="2019/20"/>
    <m/>
    <m/>
    <m/>
    <m/>
    <m/>
    <m/>
    <m/>
    <m/>
    <m/>
    <m/>
    <n v="0"/>
    <m/>
    <m/>
    <m/>
    <m/>
    <m/>
    <s v=" "/>
    <m/>
    <m/>
    <m/>
    <m/>
    <m/>
    <m/>
    <m/>
    <m/>
    <m/>
    <m/>
    <m/>
    <m/>
    <m/>
    <m/>
    <m/>
    <m/>
    <m/>
    <m/>
    <m/>
    <m/>
    <m/>
    <m/>
    <m/>
    <m/>
    <m/>
  </r>
  <r>
    <s v="GEO 926"/>
    <n v="926"/>
    <s v="PYROC"/>
    <s v="Phase 2"/>
    <s v="Phase 2: Training Technologies – J.A.D.I.E. (2)"/>
    <s v="Technical service"/>
    <m/>
    <s v="Jadie Miller"/>
    <s v="jadie.miller@outlook.com "/>
    <m/>
    <m/>
    <m/>
    <m/>
    <m/>
    <m/>
    <s v="Computer Studies "/>
    <s v="Computer Studies"/>
    <m/>
    <s v="Big Data Analytics "/>
    <s v="Big Data Analytics"/>
    <m/>
    <m/>
    <s v="Gordon Dyck Chris Dyck   "/>
    <s v="Gordon Dyck"/>
    <s v="Chris Dyck"/>
    <m/>
    <m/>
    <m/>
    <m/>
    <s v="Robert Routledge Ankita Singh Dayal Vijayan "/>
    <x v="126"/>
    <x v="102"/>
    <x v="92"/>
    <x v="0"/>
    <x v="0"/>
    <x v="0"/>
    <x v="0"/>
    <x v="0"/>
    <x v="0"/>
    <x v="0"/>
    <m/>
    <m/>
    <m/>
    <m/>
    <m/>
    <m/>
    <m/>
    <m/>
    <m/>
    <m/>
    <m/>
    <x v="0"/>
    <x v="2"/>
    <s v="2019/20"/>
    <m/>
    <m/>
    <m/>
    <m/>
    <m/>
    <m/>
    <m/>
    <m/>
    <m/>
    <m/>
    <n v="1000"/>
    <m/>
    <n v="1000"/>
    <m/>
    <m/>
    <m/>
    <s v="Self-funded "/>
    <s v="self-funded"/>
    <m/>
    <m/>
    <m/>
    <m/>
    <m/>
    <m/>
    <m/>
    <m/>
    <m/>
    <m/>
    <m/>
    <m/>
    <m/>
    <m/>
    <m/>
    <m/>
    <m/>
    <m/>
    <m/>
    <m/>
    <s v="Awaiting confirmation client can still pay "/>
    <m/>
    <m/>
    <m/>
  </r>
  <r>
    <s v="GEO 927"/>
    <n v="927"/>
    <s v="GPO "/>
    <m/>
    <s v="Ridings Likely to Elect a GPO MPP"/>
    <s v="Technical service"/>
    <m/>
    <s v="Becky Smit "/>
    <s v="beckysmit@gpo.ca"/>
    <m/>
    <m/>
    <m/>
    <m/>
    <m/>
    <m/>
    <s v="Computer Studies "/>
    <s v="Computer Studies"/>
    <m/>
    <s v="Big Data Analytics "/>
    <s v="Big Data Analytics"/>
    <m/>
    <m/>
    <s v="Gordon Dyck Chris Dyck   "/>
    <s v="Gordon Dyck"/>
    <s v="Chris Dyck"/>
    <m/>
    <m/>
    <m/>
    <m/>
    <s v="Harshitha Reddy Dunthula Nikhil Patel Varaprudhvi Kandala Vijay Kumar Sanapala"/>
    <x v="127"/>
    <x v="103"/>
    <x v="93"/>
    <x v="64"/>
    <x v="0"/>
    <x v="0"/>
    <x v="0"/>
    <x v="0"/>
    <x v="0"/>
    <x v="0"/>
    <m/>
    <m/>
    <m/>
    <m/>
    <m/>
    <m/>
    <m/>
    <m/>
    <m/>
    <m/>
    <m/>
    <x v="0"/>
    <x v="2"/>
    <s v="2019/20"/>
    <m/>
    <m/>
    <m/>
    <m/>
    <m/>
    <m/>
    <m/>
    <m/>
    <m/>
    <m/>
    <n v="0"/>
    <m/>
    <m/>
    <m/>
    <m/>
    <m/>
    <s v=" "/>
    <m/>
    <m/>
    <m/>
    <m/>
    <m/>
    <m/>
    <m/>
    <m/>
    <m/>
    <m/>
    <m/>
    <m/>
    <m/>
    <m/>
    <m/>
    <m/>
    <m/>
    <m/>
    <m/>
    <m/>
    <m/>
    <m/>
    <m/>
    <m/>
    <m/>
  </r>
  <r>
    <s v="GEO 928"/>
    <n v="928"/>
    <s v="GPO "/>
    <m/>
    <s v="Persuasions to Vote GPO"/>
    <s v="Technical service"/>
    <m/>
    <s v="Becky Smit "/>
    <s v="beckysmit@gpo.ca"/>
    <m/>
    <m/>
    <m/>
    <m/>
    <m/>
    <m/>
    <s v="Computer Studies "/>
    <s v="Computer Studies"/>
    <m/>
    <s v="Big Data Analytics "/>
    <s v="Big Data Analytics"/>
    <m/>
    <m/>
    <s v="Gordon Dyck Chris Dyck   "/>
    <s v="Gordon Dyck"/>
    <s v="Chris Dyck"/>
    <m/>
    <m/>
    <m/>
    <m/>
    <s v="Aadya Agrawal Bisina Kalarikkal Varghese Elton Lionel Monteiro Shakeeb Sharief Syed"/>
    <x v="128"/>
    <x v="104"/>
    <x v="94"/>
    <x v="65"/>
    <x v="0"/>
    <x v="0"/>
    <x v="0"/>
    <x v="0"/>
    <x v="0"/>
    <x v="0"/>
    <m/>
    <m/>
    <m/>
    <m/>
    <m/>
    <m/>
    <m/>
    <m/>
    <m/>
    <m/>
    <m/>
    <x v="0"/>
    <x v="2"/>
    <s v="2019/20"/>
    <m/>
    <m/>
    <m/>
    <m/>
    <m/>
    <m/>
    <m/>
    <m/>
    <m/>
    <m/>
    <n v="0"/>
    <m/>
    <m/>
    <m/>
    <m/>
    <m/>
    <s v=" "/>
    <m/>
    <m/>
    <m/>
    <m/>
    <m/>
    <m/>
    <m/>
    <m/>
    <m/>
    <m/>
    <m/>
    <m/>
    <m/>
    <m/>
    <m/>
    <m/>
    <m/>
    <m/>
    <m/>
    <m/>
    <m/>
    <m/>
    <m/>
    <m/>
    <m/>
  </r>
  <r>
    <s v="GEO 929"/>
    <n v="929"/>
    <s v="Georgian College"/>
    <s v="Weather Station "/>
    <s v="Phase 3"/>
    <s v="Technical service"/>
    <m/>
    <s v="Chris Dyck"/>
    <s v="Chris.Dyck@GeorgianCollege.ca"/>
    <m/>
    <m/>
    <m/>
    <m/>
    <m/>
    <m/>
    <s v="Computer Studies "/>
    <s v="Computer Studies"/>
    <m/>
    <s v="Big Data Analytics "/>
    <s v="Big Data Analytics"/>
    <m/>
    <m/>
    <s v="Gordon Dyck Chris Dyck   "/>
    <s v="Gordon Dyck"/>
    <s v="Chris Dyck"/>
    <m/>
    <m/>
    <m/>
    <m/>
    <s v="Bruno Andrade Pinto Simões Pedro Athayde Filho Prajwal Katuwal "/>
    <x v="129"/>
    <x v="105"/>
    <x v="95"/>
    <x v="0"/>
    <x v="0"/>
    <x v="0"/>
    <x v="0"/>
    <x v="0"/>
    <x v="0"/>
    <x v="0"/>
    <m/>
    <m/>
    <m/>
    <m/>
    <m/>
    <m/>
    <m/>
    <m/>
    <m/>
    <m/>
    <m/>
    <x v="0"/>
    <x v="2"/>
    <s v="2019/20"/>
    <m/>
    <m/>
    <m/>
    <m/>
    <m/>
    <m/>
    <m/>
    <m/>
    <m/>
    <m/>
    <n v="0"/>
    <m/>
    <m/>
    <m/>
    <m/>
    <m/>
    <s v=" "/>
    <m/>
    <m/>
    <m/>
    <m/>
    <m/>
    <m/>
    <m/>
    <m/>
    <m/>
    <m/>
    <m/>
    <m/>
    <m/>
    <m/>
    <m/>
    <m/>
    <m/>
    <m/>
    <m/>
    <m/>
    <m/>
    <m/>
    <m/>
    <m/>
    <m/>
  </r>
  <r>
    <s v="GEO 930"/>
    <n v="930"/>
    <s v="Georgian College"/>
    <s v="IT Department"/>
    <s v="Big Data Cluster and Data Analysis "/>
    <s v="Technical service"/>
    <m/>
    <s v="Chris Dyck"/>
    <s v="Chris.Dyck@GeorgianCollege.ca"/>
    <m/>
    <m/>
    <m/>
    <m/>
    <m/>
    <m/>
    <s v="Computer Studies "/>
    <s v="Computer Studies"/>
    <m/>
    <s v="Big Data Analytics "/>
    <s v="Big Data Analytics"/>
    <m/>
    <m/>
    <s v="Gordon Dyck Chris Dyck   "/>
    <s v="Gordon Dyck"/>
    <s v="Chris Dyck"/>
    <m/>
    <m/>
    <m/>
    <m/>
    <s v="Jaskaran Singh Junseob Noh Priyanka Garg "/>
    <x v="5"/>
    <x v="106"/>
    <x v="96"/>
    <x v="0"/>
    <x v="0"/>
    <x v="0"/>
    <x v="0"/>
    <x v="0"/>
    <x v="0"/>
    <x v="0"/>
    <m/>
    <m/>
    <m/>
    <m/>
    <m/>
    <m/>
    <m/>
    <m/>
    <m/>
    <m/>
    <m/>
    <x v="0"/>
    <x v="2"/>
    <s v="2019/20"/>
    <m/>
    <m/>
    <m/>
    <m/>
    <m/>
    <m/>
    <m/>
    <m/>
    <m/>
    <m/>
    <n v="0"/>
    <m/>
    <m/>
    <m/>
    <m/>
    <m/>
    <s v=" "/>
    <m/>
    <m/>
    <m/>
    <m/>
    <m/>
    <m/>
    <m/>
    <m/>
    <m/>
    <m/>
    <m/>
    <m/>
    <m/>
    <m/>
    <m/>
    <m/>
    <m/>
    <m/>
    <m/>
    <m/>
    <m/>
    <m/>
    <m/>
    <m/>
    <m/>
  </r>
  <r>
    <s v="GEO 931"/>
    <n v="931"/>
    <s v="Nottawasaga Valley Conservation Authority"/>
    <m/>
    <s v="Bioacoustics (Phase 4)"/>
    <s v="Machine Learrning"/>
    <m/>
    <s v="Lyle Wood, MES"/>
    <s v="lwood@nvca.on.ca"/>
    <m/>
    <m/>
    <m/>
    <m/>
    <m/>
    <m/>
    <s v="Computer Studies "/>
    <s v="Computer Studies"/>
    <m/>
    <s v="Big Data Analytics "/>
    <s v="Big Data Analytics"/>
    <m/>
    <m/>
    <s v="Gordon Dyck Chris Dyck   "/>
    <s v="Gordon Dyck"/>
    <s v="Chris Dyck"/>
    <m/>
    <m/>
    <m/>
    <m/>
    <s v="Althaf Muhammed Edathara Sony Varghese Krishnapriya Sarojam Sreelakshmi Babulal"/>
    <x v="130"/>
    <x v="107"/>
    <x v="97"/>
    <x v="66"/>
    <x v="0"/>
    <x v="0"/>
    <x v="0"/>
    <x v="0"/>
    <x v="0"/>
    <x v="0"/>
    <m/>
    <m/>
    <m/>
    <m/>
    <m/>
    <m/>
    <m/>
    <m/>
    <m/>
    <m/>
    <m/>
    <x v="0"/>
    <x v="2"/>
    <s v="2019/20"/>
    <m/>
    <m/>
    <m/>
    <m/>
    <m/>
    <m/>
    <m/>
    <m/>
    <m/>
    <m/>
    <n v="0"/>
    <m/>
    <m/>
    <m/>
    <m/>
    <m/>
    <s v=" "/>
    <m/>
    <m/>
    <m/>
    <m/>
    <m/>
    <m/>
    <m/>
    <m/>
    <m/>
    <m/>
    <m/>
    <m/>
    <m/>
    <m/>
    <m/>
    <m/>
    <m/>
    <m/>
    <m/>
    <m/>
    <m/>
    <m/>
    <m/>
    <m/>
    <m/>
  </r>
  <r>
    <s v="GEO 932"/>
    <n v="932"/>
    <s v="Nottawasaga Valley Conservation Authority"/>
    <m/>
    <s v="The purpose of the research is to determine salt usage in the winter in the Nottawasaga Watershed. The area is experiencing heavy growth and an increase in impervious surfaces which means an increase in salt application. Salt application can negatively affect the environment so it is important to determine how much is being used and where it is being applied."/>
    <s v="Technical service"/>
    <m/>
    <s v="Lyle Wood, MES"/>
    <s v="lwood@nvca.on.ca"/>
    <m/>
    <m/>
    <m/>
    <m/>
    <m/>
    <m/>
    <s v="Computer Studies "/>
    <s v="Computer Studies"/>
    <m/>
    <s v="Big Data Analytics "/>
    <s v="Big Data Analytics"/>
    <m/>
    <m/>
    <s v="Gordon Dyck Chris Dyck   "/>
    <s v="Gordon Dyck"/>
    <s v="Chris Dyck"/>
    <m/>
    <m/>
    <m/>
    <m/>
    <s v="Chanchal Pareek Sreelakshmi Babulal Abdelrahman Tealab "/>
    <x v="131"/>
    <x v="108"/>
    <x v="98"/>
    <x v="0"/>
    <x v="0"/>
    <x v="0"/>
    <x v="0"/>
    <x v="0"/>
    <x v="0"/>
    <x v="0"/>
    <m/>
    <m/>
    <m/>
    <m/>
    <m/>
    <m/>
    <m/>
    <m/>
    <m/>
    <m/>
    <m/>
    <x v="0"/>
    <x v="2"/>
    <s v="2019/20"/>
    <m/>
    <m/>
    <m/>
    <m/>
    <m/>
    <m/>
    <m/>
    <m/>
    <m/>
    <m/>
    <n v="0"/>
    <m/>
    <m/>
    <m/>
    <m/>
    <m/>
    <s v=" "/>
    <m/>
    <m/>
    <m/>
    <m/>
    <m/>
    <m/>
    <m/>
    <m/>
    <m/>
    <m/>
    <m/>
    <m/>
    <m/>
    <m/>
    <m/>
    <m/>
    <m/>
    <m/>
    <m/>
    <m/>
    <m/>
    <m/>
    <m/>
    <m/>
    <m/>
  </r>
  <r>
    <s v="GEO 933"/>
    <n v="933"/>
    <s v="Georgian College"/>
    <s v="International Centre "/>
    <s v="Excel Files Automated Update"/>
    <s v="Technical service"/>
    <m/>
    <m/>
    <m/>
    <m/>
    <m/>
    <m/>
    <m/>
    <m/>
    <m/>
    <s v="Computer Studies "/>
    <s v="Computer Studies"/>
    <m/>
    <s v="Big Data Analytics "/>
    <s v="Big Data Analytics"/>
    <m/>
    <m/>
    <s v="Gordon Dyck Chris Dyck   "/>
    <s v="Gordon Dyck"/>
    <s v="Chris Dyck"/>
    <m/>
    <m/>
    <m/>
    <m/>
    <s v="Ashish Sehgal Hitanshu Puri Pasupulati Srihitha Shivani Panchal"/>
    <x v="132"/>
    <x v="109"/>
    <x v="99"/>
    <x v="67"/>
    <x v="0"/>
    <x v="0"/>
    <x v="0"/>
    <x v="0"/>
    <x v="0"/>
    <x v="0"/>
    <m/>
    <m/>
    <m/>
    <m/>
    <m/>
    <m/>
    <m/>
    <m/>
    <m/>
    <m/>
    <m/>
    <x v="0"/>
    <x v="2"/>
    <s v="2019/20"/>
    <m/>
    <m/>
    <m/>
    <m/>
    <m/>
    <m/>
    <m/>
    <m/>
    <m/>
    <m/>
    <n v="0"/>
    <m/>
    <m/>
    <m/>
    <m/>
    <m/>
    <s v=" "/>
    <m/>
    <m/>
    <m/>
    <m/>
    <m/>
    <m/>
    <m/>
    <m/>
    <m/>
    <m/>
    <m/>
    <m/>
    <m/>
    <m/>
    <m/>
    <m/>
    <m/>
    <m/>
    <m/>
    <m/>
    <m/>
    <m/>
    <m/>
    <m/>
    <m/>
  </r>
  <r>
    <s v="GEO 934"/>
    <n v="934"/>
    <s v="CORFinancial "/>
    <m/>
    <s v="Automated Application &amp; Lending Decision"/>
    <s v="Technical service"/>
    <m/>
    <s v="Russel Inspektor "/>
    <s v="Russel@corfinancialcorp.com"/>
    <m/>
    <m/>
    <m/>
    <m/>
    <m/>
    <m/>
    <s v="Computer Studies "/>
    <s v="Computer Studies"/>
    <m/>
    <s v="Big Data Analytics "/>
    <s v="Big Data Analytics"/>
    <m/>
    <m/>
    <s v="Gordon Dyck Chris Dyck   "/>
    <s v="Gordon Dyck"/>
    <s v="Chris Dyck"/>
    <m/>
    <m/>
    <m/>
    <m/>
    <s v="Nannu Elizabeth Joseph Ansu Augustine Loknath Pokarel Minta Thomas"/>
    <x v="133"/>
    <x v="110"/>
    <x v="100"/>
    <x v="68"/>
    <x v="0"/>
    <x v="0"/>
    <x v="0"/>
    <x v="0"/>
    <x v="0"/>
    <x v="0"/>
    <m/>
    <m/>
    <m/>
    <m/>
    <m/>
    <m/>
    <m/>
    <m/>
    <m/>
    <m/>
    <m/>
    <x v="0"/>
    <x v="2"/>
    <s v="2019/20"/>
    <m/>
    <m/>
    <m/>
    <m/>
    <m/>
    <m/>
    <m/>
    <m/>
    <m/>
    <m/>
    <n v="1000"/>
    <m/>
    <n v="1000"/>
    <m/>
    <m/>
    <m/>
    <s v="Self-funded "/>
    <s v="self-funded"/>
    <m/>
    <m/>
    <m/>
    <m/>
    <s v="Invoice request sent to Fran on Aug, 17th - waiting confirmation "/>
    <m/>
    <m/>
    <m/>
    <m/>
    <m/>
    <m/>
    <m/>
    <m/>
    <m/>
    <m/>
    <m/>
    <m/>
    <m/>
    <m/>
    <m/>
    <s v="Sent to Fran"/>
    <m/>
    <m/>
    <m/>
  </r>
  <r>
    <s v="GEO 935"/>
    <n v="935"/>
    <s v="Georgian College"/>
    <s v="Oral Health Clinics "/>
    <s v="Hercsol Project "/>
    <s v="Technical service"/>
    <m/>
    <s v="Anne-Marie Conaghan "/>
    <s v="Anne-Marie.Conaghan@GeorgianCollege.ca"/>
    <m/>
    <m/>
    <m/>
    <m/>
    <m/>
    <m/>
    <s v="Computer Studies "/>
    <s v="Computer Studies"/>
    <m/>
    <s v="Big Data Analytics "/>
    <s v="Big Data Analytics"/>
    <m/>
    <m/>
    <s v="Gordon Dyck Chris Dyck   "/>
    <s v="Gordon Dyck"/>
    <s v="Chris Dyck"/>
    <m/>
    <m/>
    <m/>
    <m/>
    <s v="Kashish Jhaveri Pavel Sazonov Saba Sultana "/>
    <x v="134"/>
    <x v="111"/>
    <x v="101"/>
    <x v="0"/>
    <x v="0"/>
    <x v="0"/>
    <x v="0"/>
    <x v="0"/>
    <x v="0"/>
    <x v="0"/>
    <m/>
    <m/>
    <m/>
    <m/>
    <m/>
    <m/>
    <m/>
    <m/>
    <m/>
    <m/>
    <m/>
    <x v="0"/>
    <x v="2"/>
    <s v="2019/20"/>
    <m/>
    <m/>
    <m/>
    <m/>
    <m/>
    <m/>
    <m/>
    <m/>
    <m/>
    <m/>
    <n v="0"/>
    <m/>
    <m/>
    <m/>
    <m/>
    <m/>
    <s v=" "/>
    <m/>
    <m/>
    <m/>
    <m/>
    <m/>
    <m/>
    <m/>
    <m/>
    <m/>
    <m/>
    <m/>
    <m/>
    <m/>
    <m/>
    <m/>
    <m/>
    <m/>
    <m/>
    <m/>
    <m/>
    <m/>
    <m/>
    <m/>
    <m/>
    <m/>
  </r>
  <r>
    <s v="GEO 936"/>
    <n v="936"/>
    <s v="Cyberworks"/>
    <s v="Project 2: GUI Design"/>
    <s v="The Cyberworks’ wheelchair has a touchscreen GUI to program and control the device. "/>
    <s v="Big data analytics"/>
    <m/>
    <m/>
    <m/>
    <m/>
    <m/>
    <m/>
    <m/>
    <m/>
    <m/>
    <s v="Computer Studies "/>
    <s v="Computer Studies"/>
    <m/>
    <s v="Big Data Analytics "/>
    <s v="Big Data Analytics"/>
    <m/>
    <m/>
    <s v="Gordon Dyck Chris Dyck   "/>
    <s v="Gordon Dyck"/>
    <s v="Chris Dyck"/>
    <m/>
    <m/>
    <m/>
    <m/>
    <s v="TBD   "/>
    <x v="93"/>
    <x v="3"/>
    <x v="3"/>
    <x v="0"/>
    <x v="0"/>
    <x v="0"/>
    <x v="0"/>
    <x v="0"/>
    <x v="0"/>
    <x v="0"/>
    <m/>
    <m/>
    <m/>
    <m/>
    <m/>
    <m/>
    <m/>
    <m/>
    <m/>
    <m/>
    <m/>
    <x v="1"/>
    <x v="0"/>
    <s v="2019/20"/>
    <m/>
    <m/>
    <m/>
    <m/>
    <m/>
    <m/>
    <m/>
    <m/>
    <m/>
    <m/>
    <n v="0"/>
    <m/>
    <m/>
    <m/>
    <m/>
    <m/>
    <s v=" "/>
    <m/>
    <m/>
    <m/>
    <m/>
    <m/>
    <m/>
    <m/>
    <m/>
    <m/>
    <m/>
    <m/>
    <m/>
    <m/>
    <m/>
    <m/>
    <m/>
    <m/>
    <m/>
    <m/>
    <m/>
    <m/>
    <m/>
    <m/>
    <m/>
    <m/>
  </r>
  <r>
    <s v="GEO 937"/>
    <n v="937"/>
    <s v="Cyberworks"/>
    <s v="Project 3: Vehicle Safety Analysis"/>
    <s v="The cyberworks wheelchair has a battery of highly sophisticated safety features that monitors the functionality of all components hundreds of times per second. CSA and ISO recently published a new set of safety standards for autonomous vehicles. "/>
    <s v="Big data analytics"/>
    <m/>
    <m/>
    <m/>
    <m/>
    <m/>
    <m/>
    <m/>
    <m/>
    <m/>
    <s v="Computer Studies "/>
    <s v="Computer Studies"/>
    <m/>
    <s v="Big Data Analytics "/>
    <s v="Big Data Analytics"/>
    <m/>
    <m/>
    <s v="Gordon Dyck Chris Dyck   "/>
    <s v="Gordon Dyck"/>
    <s v="Chris Dyck"/>
    <m/>
    <m/>
    <m/>
    <m/>
    <s v="TBD   "/>
    <x v="93"/>
    <x v="3"/>
    <x v="3"/>
    <x v="0"/>
    <x v="0"/>
    <x v="0"/>
    <x v="0"/>
    <x v="0"/>
    <x v="0"/>
    <x v="0"/>
    <m/>
    <m/>
    <m/>
    <m/>
    <m/>
    <m/>
    <m/>
    <m/>
    <m/>
    <m/>
    <m/>
    <x v="1"/>
    <x v="0"/>
    <s v="2019/20"/>
    <m/>
    <m/>
    <m/>
    <m/>
    <m/>
    <m/>
    <m/>
    <m/>
    <m/>
    <m/>
    <n v="0"/>
    <m/>
    <m/>
    <m/>
    <m/>
    <m/>
    <s v=" "/>
    <m/>
    <m/>
    <m/>
    <m/>
    <m/>
    <m/>
    <m/>
    <m/>
    <m/>
    <m/>
    <m/>
    <m/>
    <m/>
    <m/>
    <m/>
    <m/>
    <m/>
    <m/>
    <m/>
    <m/>
    <m/>
    <m/>
    <m/>
    <m/>
    <m/>
  </r>
  <r>
    <s v="GEO 938"/>
    <n v="938"/>
    <s v="Cyberworks"/>
    <s v="Project 4: Anti-Hacking Countermeasures"/>
    <s v="Autonomous Vehicles of all kinds are highly vulnerable to malicious hackers infiltrating the software stack to gain control of the vehicle or injecting malware into the source codes."/>
    <s v="Big data analytics"/>
    <m/>
    <m/>
    <m/>
    <m/>
    <m/>
    <m/>
    <m/>
    <m/>
    <m/>
    <s v="Computer Studies "/>
    <s v="Computer Studies"/>
    <m/>
    <s v="Big Data Analytics "/>
    <s v="Big Data Analytics"/>
    <m/>
    <m/>
    <s v="Gordon Dyck Chris Dyck   "/>
    <s v="Gordon Dyck"/>
    <s v="Chris Dyck"/>
    <m/>
    <m/>
    <m/>
    <m/>
    <s v="TBD   "/>
    <x v="93"/>
    <x v="3"/>
    <x v="3"/>
    <x v="0"/>
    <x v="0"/>
    <x v="0"/>
    <x v="0"/>
    <x v="0"/>
    <x v="0"/>
    <x v="0"/>
    <m/>
    <m/>
    <m/>
    <m/>
    <m/>
    <m/>
    <m/>
    <m/>
    <m/>
    <m/>
    <m/>
    <x v="1"/>
    <x v="0"/>
    <s v="2019/20"/>
    <m/>
    <m/>
    <m/>
    <m/>
    <m/>
    <m/>
    <m/>
    <m/>
    <m/>
    <m/>
    <n v="0"/>
    <m/>
    <m/>
    <m/>
    <m/>
    <m/>
    <s v=" "/>
    <m/>
    <m/>
    <m/>
    <m/>
    <m/>
    <m/>
    <m/>
    <m/>
    <m/>
    <m/>
    <m/>
    <m/>
    <m/>
    <m/>
    <m/>
    <m/>
    <m/>
    <m/>
    <m/>
    <m/>
    <m/>
    <m/>
    <m/>
    <m/>
    <m/>
  </r>
  <r>
    <s v="GEO 939"/>
    <n v="939"/>
    <s v="GTAA"/>
    <m/>
    <s v="TBC"/>
    <s v="Big data analytics"/>
    <m/>
    <m/>
    <m/>
    <m/>
    <m/>
    <m/>
    <m/>
    <m/>
    <s v="21W-21S"/>
    <s v="Computer Studies "/>
    <s v="Computer Studies"/>
    <m/>
    <s v="Big Data Analytics "/>
    <s v="Big Data Analytics"/>
    <m/>
    <m/>
    <s v="Gordon Dyck Chris Dyck   "/>
    <s v="Gordon Dyck"/>
    <s v="Chris Dyck"/>
    <m/>
    <m/>
    <m/>
    <m/>
    <s v="TBD   "/>
    <x v="93"/>
    <x v="3"/>
    <x v="3"/>
    <x v="0"/>
    <x v="0"/>
    <x v="0"/>
    <x v="0"/>
    <x v="0"/>
    <x v="0"/>
    <x v="0"/>
    <m/>
    <m/>
    <m/>
    <m/>
    <m/>
    <m/>
    <m/>
    <m/>
    <m/>
    <m/>
    <m/>
    <x v="1"/>
    <x v="3"/>
    <s v="2021/21"/>
    <m/>
    <m/>
    <m/>
    <m/>
    <m/>
    <m/>
    <m/>
    <m/>
    <m/>
    <m/>
    <n v="0"/>
    <m/>
    <m/>
    <m/>
    <m/>
    <m/>
    <s v=" "/>
    <m/>
    <m/>
    <m/>
    <m/>
    <d v="2020-03-01T00:00:00"/>
    <s v="Didn't Contact,Planned to 21W - 21S"/>
    <m/>
    <m/>
    <m/>
    <m/>
    <m/>
    <m/>
    <m/>
    <m/>
    <m/>
    <m/>
    <m/>
    <m/>
    <m/>
    <m/>
    <m/>
    <m/>
    <m/>
    <m/>
    <m/>
  </r>
  <r>
    <s v="GEO 940"/>
    <n v="940"/>
    <s v="Georgian College"/>
    <s v="Marketing and Communications"/>
    <s v="analytics around Social and Website traffic"/>
    <s v="Technical service"/>
    <m/>
    <m/>
    <m/>
    <m/>
    <m/>
    <m/>
    <m/>
    <m/>
    <m/>
    <s v="Computer Studies "/>
    <s v="Computer Studies"/>
    <m/>
    <s v="Big Data Analytics "/>
    <s v="Big Data Analytics"/>
    <m/>
    <m/>
    <s v="Gordon Dyck Chris Dyck   "/>
    <s v="Gordon Dyck"/>
    <s v="Chris Dyck"/>
    <m/>
    <m/>
    <m/>
    <m/>
    <s v="Ben Green Chakradhar Mettupalli Thanmai Kanaparthi "/>
    <x v="135"/>
    <x v="112"/>
    <x v="102"/>
    <x v="0"/>
    <x v="0"/>
    <x v="0"/>
    <x v="0"/>
    <x v="0"/>
    <x v="0"/>
    <x v="0"/>
    <m/>
    <m/>
    <m/>
    <m/>
    <m/>
    <m/>
    <m/>
    <m/>
    <m/>
    <m/>
    <m/>
    <x v="0"/>
    <x v="2"/>
    <s v="2019/20"/>
    <m/>
    <m/>
    <m/>
    <m/>
    <m/>
    <m/>
    <m/>
    <m/>
    <m/>
    <m/>
    <n v="0"/>
    <m/>
    <m/>
    <m/>
    <m/>
    <m/>
    <s v=" "/>
    <m/>
    <m/>
    <m/>
    <m/>
    <m/>
    <m/>
    <m/>
    <m/>
    <m/>
    <m/>
    <m/>
    <m/>
    <m/>
    <m/>
    <m/>
    <m/>
    <m/>
    <m/>
    <m/>
    <m/>
    <m/>
    <m/>
    <m/>
    <m/>
    <m/>
  </r>
  <r>
    <s v="GEO 941"/>
    <n v="941"/>
    <s v="Citizen Information Group"/>
    <m/>
    <s v="Train data processing."/>
    <s v="Technical service"/>
    <m/>
    <s v="Justin Kelly "/>
    <s v="blue_lt@hotmail.com"/>
    <m/>
    <m/>
    <m/>
    <m/>
    <m/>
    <m/>
    <s v="Computer Studies "/>
    <s v="Computer Studies"/>
    <m/>
    <s v="Big Data Analytics "/>
    <s v="Big Data Analytics"/>
    <m/>
    <m/>
    <s v="Gordon Dyck Chris Dyck   "/>
    <s v="Gordon Dyck"/>
    <s v="Chris Dyck"/>
    <m/>
    <m/>
    <m/>
    <m/>
    <s v="Nithin Venu Shreeya Bindra Vishal Mishra "/>
    <x v="136"/>
    <x v="113"/>
    <x v="103"/>
    <x v="0"/>
    <x v="0"/>
    <x v="0"/>
    <x v="0"/>
    <x v="0"/>
    <x v="0"/>
    <x v="0"/>
    <m/>
    <m/>
    <m/>
    <m/>
    <m/>
    <m/>
    <m/>
    <m/>
    <m/>
    <m/>
    <m/>
    <x v="0"/>
    <x v="2"/>
    <s v="2019/20"/>
    <m/>
    <m/>
    <m/>
    <m/>
    <m/>
    <m/>
    <m/>
    <m/>
    <m/>
    <m/>
    <n v="0"/>
    <m/>
    <m/>
    <m/>
    <m/>
    <m/>
    <s v=" "/>
    <m/>
    <m/>
    <m/>
    <m/>
    <m/>
    <m/>
    <m/>
    <m/>
    <m/>
    <m/>
    <m/>
    <m/>
    <m/>
    <m/>
    <m/>
    <m/>
    <m/>
    <m/>
    <m/>
    <m/>
    <m/>
    <m/>
    <m/>
    <m/>
    <m/>
  </r>
  <r>
    <s v="GEO 942"/>
    <n v="942"/>
    <s v="SCDSB"/>
    <m/>
    <s v="development of a quiet learning environment with noise cancelling headphones"/>
    <m/>
    <m/>
    <m/>
    <m/>
    <m/>
    <m/>
    <m/>
    <m/>
    <m/>
    <m/>
    <s v="Computer Studies "/>
    <s v="Computer Studies"/>
    <m/>
    <s v="EETY "/>
    <s v="EETY"/>
    <m/>
    <m/>
    <s v="Wayne Brown    "/>
    <s v="Wayne Brown"/>
    <m/>
    <m/>
    <m/>
    <m/>
    <m/>
    <s v="Dante Carlos   "/>
    <x v="137"/>
    <x v="3"/>
    <x v="3"/>
    <x v="0"/>
    <x v="0"/>
    <x v="0"/>
    <x v="0"/>
    <x v="0"/>
    <x v="0"/>
    <x v="0"/>
    <m/>
    <m/>
    <m/>
    <m/>
    <m/>
    <m/>
    <m/>
    <m/>
    <m/>
    <m/>
    <m/>
    <x v="0"/>
    <x v="2"/>
    <s v="2019/20"/>
    <m/>
    <m/>
    <m/>
    <m/>
    <m/>
    <m/>
    <m/>
    <m/>
    <m/>
    <m/>
    <n v="0"/>
    <m/>
    <m/>
    <m/>
    <m/>
    <m/>
    <s v=" "/>
    <m/>
    <m/>
    <m/>
    <m/>
    <m/>
    <m/>
    <m/>
    <m/>
    <m/>
    <m/>
    <m/>
    <m/>
    <m/>
    <m/>
    <m/>
    <m/>
    <m/>
    <m/>
    <m/>
    <m/>
    <m/>
    <m/>
    <m/>
    <m/>
    <m/>
  </r>
  <r>
    <s v="GEO 943"/>
    <n v="943"/>
    <s v="South Shore Bible Church"/>
    <m/>
    <s v="development of a management information system for Sunday School"/>
    <s v="Technical service"/>
    <m/>
    <m/>
    <m/>
    <m/>
    <m/>
    <m/>
    <m/>
    <m/>
    <m/>
    <s v="Computer Studies "/>
    <s v="Computer Studies"/>
    <m/>
    <s v="Big Data Analytics "/>
    <s v="Big Data Analytics"/>
    <m/>
    <m/>
    <s v="Wayne Brown    "/>
    <s v="Wayne Brown"/>
    <m/>
    <m/>
    <m/>
    <m/>
    <m/>
    <s v="Adam Smith Lindsay Hunter  Tanupreet Kaur Chai-Ying Ho"/>
    <x v="138"/>
    <x v="114"/>
    <x v="104"/>
    <x v="69"/>
    <x v="0"/>
    <x v="0"/>
    <x v="0"/>
    <x v="0"/>
    <x v="0"/>
    <x v="0"/>
    <m/>
    <m/>
    <m/>
    <m/>
    <m/>
    <m/>
    <m/>
    <m/>
    <m/>
    <m/>
    <m/>
    <x v="0"/>
    <x v="2"/>
    <s v="2019/20"/>
    <m/>
    <m/>
    <m/>
    <m/>
    <m/>
    <m/>
    <m/>
    <m/>
    <m/>
    <m/>
    <n v="0"/>
    <m/>
    <m/>
    <m/>
    <m/>
    <m/>
    <s v=" "/>
    <m/>
    <m/>
    <m/>
    <m/>
    <m/>
    <m/>
    <m/>
    <m/>
    <m/>
    <m/>
    <m/>
    <m/>
    <m/>
    <m/>
    <m/>
    <m/>
    <m/>
    <m/>
    <m/>
    <m/>
    <m/>
    <m/>
    <m/>
    <m/>
    <m/>
  </r>
  <r>
    <s v="GEO 944"/>
    <n v="944"/>
    <s v="Citizen Information Group"/>
    <m/>
    <s v="Bump Trax - This is a continuation of a project which began earlier in 2019 for pothole detection – optical scanning plus thresholds via sensors with phone or mobile and integrated hardware solutions. The next step is to create a basic mobile app for data collection, deploy to busses (Justin Kelly) and refine and calibrate based on Ottawa data. "/>
    <s v="Technical service"/>
    <m/>
    <s v="Justin Kelly "/>
    <s v="blue_lt@hotmail.com"/>
    <m/>
    <m/>
    <m/>
    <m/>
    <m/>
    <m/>
    <s v="Computer Studies "/>
    <s v="Computer Studies"/>
    <m/>
    <s v="Big Data Analytics "/>
    <s v="Big Data Analytics"/>
    <m/>
    <m/>
    <s v="Gordon Dyck Chris Dyck   "/>
    <s v="Gordon Dyck"/>
    <s v="Chris Dyck"/>
    <m/>
    <m/>
    <m/>
    <m/>
    <s v="Kritika Sharma Nehal Singh Sawhney Sonali Kashyap "/>
    <x v="139"/>
    <x v="115"/>
    <x v="105"/>
    <x v="0"/>
    <x v="0"/>
    <x v="0"/>
    <x v="0"/>
    <x v="0"/>
    <x v="0"/>
    <x v="0"/>
    <m/>
    <m/>
    <m/>
    <m/>
    <m/>
    <m/>
    <m/>
    <m/>
    <m/>
    <m/>
    <m/>
    <x v="0"/>
    <x v="2"/>
    <s v="2019/20"/>
    <m/>
    <m/>
    <m/>
    <m/>
    <m/>
    <m/>
    <m/>
    <m/>
    <m/>
    <m/>
    <n v="0"/>
    <m/>
    <m/>
    <m/>
    <m/>
    <m/>
    <s v=" "/>
    <m/>
    <m/>
    <m/>
    <m/>
    <m/>
    <m/>
    <m/>
    <m/>
    <m/>
    <m/>
    <m/>
    <m/>
    <m/>
    <m/>
    <m/>
    <m/>
    <m/>
    <m/>
    <m/>
    <m/>
    <m/>
    <m/>
    <m/>
    <m/>
    <m/>
  </r>
  <r>
    <s v="GEO 945"/>
    <n v="945"/>
    <s v="Citizen Information Group"/>
    <m/>
    <s v="Private Policing - This is the 3rd continuation of an MRP for development of a license plate scanner for criminality detection. This is the continuation of a project begun earlier in 2019."/>
    <s v="Technical service"/>
    <m/>
    <s v="Justin Kelly "/>
    <s v="blue_lt@hotmail.com"/>
    <m/>
    <m/>
    <m/>
    <m/>
    <m/>
    <m/>
    <s v="Computer Studies "/>
    <s v="Computer Studies"/>
    <m/>
    <s v="Big Data Analytics "/>
    <s v="Big Data Analytics"/>
    <m/>
    <m/>
    <s v="Gordon Dyck Chris Dyck   "/>
    <s v="Gordon Dyck"/>
    <s v="Chris Dyck"/>
    <m/>
    <m/>
    <m/>
    <m/>
    <s v="Aditya Tikendrabhai Patel Aditya Dave Kishan Patel "/>
    <x v="140"/>
    <x v="116"/>
    <x v="106"/>
    <x v="0"/>
    <x v="0"/>
    <x v="0"/>
    <x v="0"/>
    <x v="0"/>
    <x v="0"/>
    <x v="0"/>
    <m/>
    <m/>
    <m/>
    <m/>
    <m/>
    <m/>
    <m/>
    <m/>
    <m/>
    <m/>
    <m/>
    <x v="0"/>
    <x v="2"/>
    <s v="2019/20"/>
    <m/>
    <m/>
    <m/>
    <m/>
    <m/>
    <m/>
    <m/>
    <m/>
    <m/>
    <m/>
    <n v="0"/>
    <m/>
    <m/>
    <m/>
    <m/>
    <m/>
    <s v=" "/>
    <m/>
    <m/>
    <m/>
    <m/>
    <m/>
    <m/>
    <m/>
    <m/>
    <m/>
    <m/>
    <m/>
    <m/>
    <m/>
    <m/>
    <m/>
    <m/>
    <m/>
    <m/>
    <m/>
    <m/>
    <m/>
    <m/>
    <m/>
    <m/>
    <m/>
  </r>
  <r>
    <s v="GEO 946"/>
    <n v="946"/>
    <s v="Citizen Information Group"/>
    <m/>
    <s v="Transportation Service Improvement: This is a continuation of an MRP to audit the City of Ottawa's transit data for improvement."/>
    <s v="Technical service"/>
    <m/>
    <s v="Justin Kelly "/>
    <s v="blue_lt@hotmail.com"/>
    <m/>
    <m/>
    <m/>
    <m/>
    <m/>
    <m/>
    <s v="Computer Studies "/>
    <s v="Computer Studies"/>
    <m/>
    <s v="Big Data Analytics "/>
    <s v="Big Data Analytics"/>
    <m/>
    <m/>
    <s v="Gordon Dyck Chris Dyck   "/>
    <s v="Gordon Dyck"/>
    <s v="Chris Dyck"/>
    <m/>
    <m/>
    <m/>
    <m/>
    <s v="Nipin Dasani Sandeep Kour Vrunda Patel "/>
    <x v="141"/>
    <x v="117"/>
    <x v="107"/>
    <x v="0"/>
    <x v="0"/>
    <x v="0"/>
    <x v="0"/>
    <x v="0"/>
    <x v="0"/>
    <x v="0"/>
    <m/>
    <m/>
    <m/>
    <m/>
    <m/>
    <m/>
    <m/>
    <m/>
    <m/>
    <m/>
    <m/>
    <x v="0"/>
    <x v="2"/>
    <s v="2019/20"/>
    <m/>
    <m/>
    <m/>
    <m/>
    <m/>
    <m/>
    <m/>
    <m/>
    <m/>
    <m/>
    <n v="0"/>
    <m/>
    <m/>
    <m/>
    <m/>
    <m/>
    <s v=" "/>
    <m/>
    <m/>
    <m/>
    <m/>
    <m/>
    <m/>
    <m/>
    <m/>
    <m/>
    <m/>
    <m/>
    <m/>
    <m/>
    <m/>
    <m/>
    <m/>
    <m/>
    <m/>
    <m/>
    <m/>
    <m/>
    <m/>
    <m/>
    <m/>
    <m/>
  </r>
  <r>
    <s v="GEO 947"/>
    <n v="947"/>
    <s v="Larway Transportation"/>
    <m/>
    <s v="Predictive Pricing Automation (2): This is the 2nd continuation of an MRP to focus on developing a predictive pricing decision support platform which will allow for the rapid determination for optimal price ranges for sales-related decisions, based off a standard set of variables."/>
    <s v="Big data analytics"/>
    <m/>
    <s v="Cathy Labatt"/>
    <s v="cathy@larway.com"/>
    <m/>
    <m/>
    <m/>
    <m/>
    <m/>
    <m/>
    <s v="Computer Studies "/>
    <s v="Computer Studies"/>
    <m/>
    <s v="Big Data Analytics "/>
    <s v="Big Data Analytics"/>
    <m/>
    <m/>
    <s v="Gordon Dyck Chris Dyck   "/>
    <s v="Gordon Dyck"/>
    <s v="Chris Dyck"/>
    <m/>
    <m/>
    <m/>
    <m/>
    <s v="Abhinandu Ali Langdon Leonardo Muzi Preet Shah"/>
    <x v="142"/>
    <x v="118"/>
    <x v="108"/>
    <x v="70"/>
    <x v="21"/>
    <x v="0"/>
    <x v="0"/>
    <x v="0"/>
    <x v="0"/>
    <x v="0"/>
    <m/>
    <m/>
    <m/>
    <m/>
    <m/>
    <m/>
    <m/>
    <m/>
    <m/>
    <m/>
    <m/>
    <x v="0"/>
    <x v="2"/>
    <s v="2019/20"/>
    <m/>
    <m/>
    <m/>
    <m/>
    <m/>
    <m/>
    <m/>
    <m/>
    <m/>
    <m/>
    <n v="1000"/>
    <m/>
    <n v="1000"/>
    <m/>
    <m/>
    <m/>
    <s v="Self-funded "/>
    <s v="self-funded"/>
    <m/>
    <m/>
    <m/>
    <m/>
    <s v="Invoice request sent to Fran on Aug, 20th - waiting confirmation "/>
    <m/>
    <m/>
    <m/>
    <m/>
    <m/>
    <m/>
    <m/>
    <m/>
    <m/>
    <m/>
    <m/>
    <m/>
    <m/>
    <m/>
    <s v="Not signed"/>
    <m/>
    <m/>
    <m/>
    <m/>
  </r>
  <r>
    <s v="GEO 948"/>
    <n v="948"/>
    <s v="Larway Transportation"/>
    <m/>
    <s v="Trade Research Automation and Market Analysis (2): This is the 2nd continuation of an MRP to focus on developing a self-updating trade data collection, analytics and visualization solution that will provide a timely understanding of shifts in import and export patterns between Canada and the United States. "/>
    <s v="Big data analytics"/>
    <m/>
    <s v="Cathy Labatt"/>
    <s v="cathy@larway.com"/>
    <m/>
    <m/>
    <m/>
    <m/>
    <m/>
    <m/>
    <s v="Computer Studies "/>
    <s v="Computer Studies"/>
    <m/>
    <s v="Big Data Analytics "/>
    <s v="Big Data Analytics"/>
    <m/>
    <m/>
    <s v="Gordon Dyck Chris Dyck   "/>
    <s v="Gordon Dyck"/>
    <s v="Chris Dyck"/>
    <m/>
    <m/>
    <m/>
    <m/>
    <s v="Sahiba Sachdeva Ayushi Jain Zhe Gao Manas Kale"/>
    <x v="143"/>
    <x v="119"/>
    <x v="109"/>
    <x v="71"/>
    <x v="0"/>
    <x v="0"/>
    <x v="0"/>
    <x v="0"/>
    <x v="0"/>
    <x v="0"/>
    <m/>
    <m/>
    <m/>
    <m/>
    <m/>
    <m/>
    <m/>
    <m/>
    <m/>
    <m/>
    <m/>
    <x v="0"/>
    <x v="2"/>
    <s v="2019/20"/>
    <m/>
    <m/>
    <m/>
    <m/>
    <m/>
    <m/>
    <m/>
    <m/>
    <m/>
    <m/>
    <n v="1000"/>
    <m/>
    <n v="1000"/>
    <m/>
    <m/>
    <m/>
    <s v="Self-funded "/>
    <s v="self-funded"/>
    <m/>
    <m/>
    <m/>
    <m/>
    <s v="Invoice request sent to Fran on Aug, 20th - waiting confirmation "/>
    <m/>
    <m/>
    <m/>
    <m/>
    <m/>
    <m/>
    <m/>
    <m/>
    <m/>
    <m/>
    <m/>
    <m/>
    <m/>
    <m/>
    <s v="Not signed"/>
    <m/>
    <m/>
    <m/>
    <m/>
  </r>
  <r>
    <s v="GEO 949"/>
    <n v="949"/>
    <s v="MetaVRse"/>
    <m/>
    <m/>
    <m/>
    <m/>
    <m/>
    <m/>
    <m/>
    <m/>
    <m/>
    <m/>
    <m/>
    <m/>
    <s v="Computer Studies "/>
    <s v="Computer Studies"/>
    <m/>
    <s v="Big Data Analytics "/>
    <s v="Big Data Analytics"/>
    <m/>
    <m/>
    <s v="Gordon Dyck Chris Dyck   "/>
    <s v="Gordon Dyck"/>
    <s v="Chris Dyck"/>
    <m/>
    <m/>
    <m/>
    <m/>
    <s v="TBD   "/>
    <x v="93"/>
    <x v="3"/>
    <x v="3"/>
    <x v="0"/>
    <x v="0"/>
    <x v="0"/>
    <x v="0"/>
    <x v="0"/>
    <x v="0"/>
    <x v="0"/>
    <m/>
    <m/>
    <m/>
    <m/>
    <m/>
    <m/>
    <m/>
    <m/>
    <m/>
    <m/>
    <m/>
    <x v="1"/>
    <x v="0"/>
    <s v="2019/20"/>
    <m/>
    <m/>
    <m/>
    <m/>
    <m/>
    <m/>
    <m/>
    <m/>
    <m/>
    <m/>
    <n v="0"/>
    <m/>
    <m/>
    <m/>
    <m/>
    <m/>
    <s v=" "/>
    <m/>
    <m/>
    <m/>
    <m/>
    <m/>
    <m/>
    <m/>
    <m/>
    <m/>
    <m/>
    <m/>
    <m/>
    <m/>
    <m/>
    <m/>
    <m/>
    <m/>
    <m/>
    <m/>
    <m/>
    <m/>
    <m/>
    <m/>
    <m/>
    <m/>
  </r>
  <r>
    <s v="GEO 950"/>
    <n v="950"/>
    <s v="Terragen Solar"/>
    <m/>
    <s v="Flame Test on Racking System"/>
    <m/>
    <m/>
    <m/>
    <m/>
    <m/>
    <m/>
    <m/>
    <m/>
    <m/>
    <m/>
    <s v="Engineering and Environmental Technologies "/>
    <s v="Engineering and Environmental Technologies"/>
    <m/>
    <s v="Mechanical Engineering Technology "/>
    <s v="Mechanical Engineering Technology"/>
    <m/>
    <m/>
    <s v="Hamid Dehkordi    "/>
    <s v="Hamid Dehkordi"/>
    <m/>
    <m/>
    <m/>
    <m/>
    <m/>
    <s v="   "/>
    <x v="3"/>
    <x v="3"/>
    <x v="3"/>
    <x v="0"/>
    <x v="0"/>
    <x v="0"/>
    <x v="0"/>
    <x v="0"/>
    <x v="0"/>
    <x v="0"/>
    <m/>
    <m/>
    <m/>
    <m/>
    <m/>
    <m/>
    <m/>
    <m/>
    <m/>
    <m/>
    <m/>
    <x v="1"/>
    <x v="2"/>
    <s v="2020/21"/>
    <m/>
    <m/>
    <m/>
    <m/>
    <m/>
    <m/>
    <m/>
    <m/>
    <m/>
    <m/>
    <n v="0"/>
    <m/>
    <m/>
    <m/>
    <m/>
    <m/>
    <s v=" "/>
    <m/>
    <m/>
    <m/>
    <m/>
    <m/>
    <m/>
    <m/>
    <m/>
    <m/>
    <m/>
    <m/>
    <m/>
    <m/>
    <m/>
    <m/>
    <m/>
    <m/>
    <m/>
    <m/>
    <m/>
    <m/>
    <m/>
    <m/>
    <m/>
    <m/>
  </r>
  <r>
    <s v="GEO 951"/>
    <n v="951"/>
    <s v="Julia Researching Database"/>
    <m/>
    <s v="This project will source data from agents who represent Canadian Higher Education institutes in South and East Asian countries. Best efforts will apply to identifying individuals who plan to relocate in Canada as Higher Education students."/>
    <m/>
    <m/>
    <m/>
    <m/>
    <m/>
    <m/>
    <m/>
    <m/>
    <m/>
    <m/>
    <s v="Computer Studies "/>
    <s v="Computer Studies"/>
    <m/>
    <s v="Big Data Analytics "/>
    <s v="Big Data Analytics"/>
    <m/>
    <m/>
    <s v="Gordon Dyck Chris Dyck   "/>
    <s v="Gordon Dyck"/>
    <s v="Chris Dyck"/>
    <m/>
    <m/>
    <m/>
    <m/>
    <s v="Abdul Mohammed Rahul Chittanoori Srikanth Chowdary Thumati "/>
    <x v="144"/>
    <x v="120"/>
    <x v="110"/>
    <x v="0"/>
    <x v="0"/>
    <x v="0"/>
    <x v="0"/>
    <x v="0"/>
    <x v="0"/>
    <x v="0"/>
    <m/>
    <m/>
    <m/>
    <m/>
    <m/>
    <m/>
    <m/>
    <m/>
    <m/>
    <m/>
    <m/>
    <x v="1"/>
    <x v="2"/>
    <s v="2020/21"/>
    <m/>
    <m/>
    <m/>
    <m/>
    <m/>
    <m/>
    <m/>
    <m/>
    <m/>
    <m/>
    <n v="1000"/>
    <m/>
    <n v="1000"/>
    <m/>
    <m/>
    <m/>
    <s v="Self-funded "/>
    <s v="self-funded"/>
    <m/>
    <m/>
    <m/>
    <m/>
    <m/>
    <m/>
    <m/>
    <m/>
    <m/>
    <m/>
    <m/>
    <m/>
    <m/>
    <m/>
    <m/>
    <m/>
    <m/>
    <s v="Not signed"/>
    <m/>
    <m/>
    <m/>
    <m/>
    <m/>
    <m/>
  </r>
  <r>
    <s v="GEO 952"/>
    <n v="952"/>
    <s v="Webster International Inc."/>
    <s v="National Marketplace"/>
    <s v="National Marketplace"/>
    <s v="Technical service"/>
    <m/>
    <s v="Nancy WK' "/>
    <s v="nancywk@gmail.com"/>
    <m/>
    <m/>
    <m/>
    <m/>
    <m/>
    <m/>
    <s v="Computer Studies "/>
    <s v="Computer Studies"/>
    <m/>
    <s v="Big Data Analytics "/>
    <s v="Big Data Analytics"/>
    <m/>
    <m/>
    <s v="Gordon Dyck Chris Dyck   "/>
    <s v="Gordon Dyck"/>
    <s v="Chris Dyck"/>
    <m/>
    <m/>
    <m/>
    <m/>
    <s v="Arun Rithwin George Mohit Mendi Yashwanth Paranthaman "/>
    <x v="145"/>
    <x v="121"/>
    <x v="111"/>
    <x v="0"/>
    <x v="0"/>
    <x v="0"/>
    <x v="0"/>
    <x v="0"/>
    <x v="0"/>
    <x v="0"/>
    <m/>
    <m/>
    <m/>
    <m/>
    <m/>
    <m/>
    <m/>
    <m/>
    <m/>
    <m/>
    <m/>
    <x v="0"/>
    <x v="2"/>
    <s v="2019/20"/>
    <m/>
    <m/>
    <m/>
    <m/>
    <m/>
    <m/>
    <m/>
    <m/>
    <m/>
    <m/>
    <n v="0"/>
    <m/>
    <m/>
    <m/>
    <m/>
    <m/>
    <m/>
    <m/>
    <m/>
    <m/>
    <m/>
    <m/>
    <m/>
    <m/>
    <m/>
    <m/>
    <m/>
    <m/>
    <m/>
    <m/>
    <m/>
    <m/>
    <m/>
    <m/>
    <m/>
    <m/>
    <m/>
    <m/>
    <m/>
    <m/>
    <m/>
    <m/>
  </r>
  <r>
    <s v="GEO 953"/>
    <n v="953"/>
    <s v="Softserve"/>
    <s v="Innovation Platform"/>
    <s v="Innovation Platform"/>
    <s v="Big data analytics"/>
    <m/>
    <s v="Pavlo Marechko &lt;pmare@softserveinc.com&gt;; Zoriana Doshna &lt;zdoshna@softserveinc.com&gt;; Vova Koval &lt;vkova@softserveinc.com&gt;"/>
    <s v="pmare@softserveinc.com; zdoshna@softserveinc.com; vkova@softserveinc.com"/>
    <m/>
    <m/>
    <m/>
    <m/>
    <m/>
    <s v="21W-21S"/>
    <s v="Computer Studies "/>
    <s v="Computer Studies"/>
    <m/>
    <s v="Big Data Analytics "/>
    <s v="Big Data Analytics"/>
    <m/>
    <m/>
    <s v="Gordon Dyck Chris Dyck   "/>
    <s v="Gordon Dyck"/>
    <s v="Chris Dyck"/>
    <m/>
    <m/>
    <m/>
    <m/>
    <s v="TBD   "/>
    <x v="93"/>
    <x v="3"/>
    <x v="3"/>
    <x v="0"/>
    <x v="0"/>
    <x v="0"/>
    <x v="0"/>
    <x v="0"/>
    <x v="0"/>
    <x v="0"/>
    <m/>
    <m/>
    <m/>
    <m/>
    <m/>
    <m/>
    <m/>
    <m/>
    <m/>
    <m/>
    <m/>
    <x v="1"/>
    <x v="3"/>
    <s v="2021/21"/>
    <m/>
    <m/>
    <m/>
    <m/>
    <m/>
    <m/>
    <m/>
    <m/>
    <m/>
    <m/>
    <n v="0"/>
    <m/>
    <m/>
    <m/>
    <m/>
    <m/>
    <m/>
    <m/>
    <m/>
    <m/>
    <m/>
    <d v="2020-03-01T00:00:00"/>
    <s v="Haven't heard back from the client"/>
    <m/>
    <m/>
    <m/>
    <m/>
    <m/>
    <m/>
    <m/>
    <m/>
    <m/>
    <m/>
    <m/>
    <m/>
    <m/>
    <m/>
    <m/>
    <m/>
    <m/>
    <m/>
    <m/>
  </r>
  <r>
    <s v="GEO 954"/>
    <n v="954"/>
    <s v="GC - Jonathan Gladstone"/>
    <s v="GC - Jonathan Gladstone"/>
    <s v="Mainframe Batch Cycle Analysis"/>
    <s v="Big data analytics"/>
    <m/>
    <s v="Gladstone, Jonathan"/>
    <s v="jonathan.gladstone@bmo.com "/>
    <m/>
    <m/>
    <m/>
    <m/>
    <m/>
    <m/>
    <s v="Computer Studies "/>
    <s v="Computer Studies"/>
    <m/>
    <s v="Big Data Analytics "/>
    <s v="Big Data Analytics"/>
    <m/>
    <m/>
    <s v="Gordon Dyck Chris Dyck   "/>
    <s v="Gordon Dyck"/>
    <s v="Chris Dyck"/>
    <m/>
    <m/>
    <m/>
    <m/>
    <s v="Divya Arora Harika Reddy Baireddy Zishanali Murji "/>
    <x v="146"/>
    <x v="122"/>
    <x v="112"/>
    <x v="0"/>
    <x v="0"/>
    <x v="0"/>
    <x v="0"/>
    <x v="0"/>
    <x v="0"/>
    <x v="0"/>
    <m/>
    <m/>
    <m/>
    <m/>
    <m/>
    <m/>
    <m/>
    <m/>
    <m/>
    <m/>
    <m/>
    <x v="0"/>
    <x v="2"/>
    <s v="2020/21"/>
    <m/>
    <m/>
    <m/>
    <m/>
    <m/>
    <m/>
    <m/>
    <m/>
    <m/>
    <m/>
    <n v="0"/>
    <m/>
    <m/>
    <m/>
    <m/>
    <m/>
    <m/>
    <m/>
    <m/>
    <m/>
    <m/>
    <m/>
    <m/>
    <m/>
    <m/>
    <m/>
    <m/>
    <m/>
    <m/>
    <m/>
    <m/>
    <m/>
    <m/>
    <m/>
    <m/>
    <m/>
    <m/>
    <m/>
    <m/>
    <m/>
    <m/>
    <m/>
  </r>
  <r>
    <s v="GEO 955"/>
    <n v="955"/>
    <s v="Intransigense Corporation"/>
    <m/>
    <s v="Phase 2: Online Platform to gather Points, Offering perks and PunchCards"/>
    <s v="App Development"/>
    <m/>
    <s v="Saber Amini"/>
    <s v="saber.amini@gmail.com"/>
    <s v="Industry (Incorporated)"/>
    <m/>
    <m/>
    <m/>
    <m/>
    <n v="0"/>
    <s v="Computer Studies "/>
    <s v="Computer Studies"/>
    <m/>
    <s v="Big Data Analytics "/>
    <s v="Big Data Analytics"/>
    <m/>
    <m/>
    <s v="Saber Amini    "/>
    <s v="Saber Amini"/>
    <m/>
    <m/>
    <m/>
    <m/>
    <m/>
    <s v="Anastasiia Nesterenko reva konstantyn Hadi Servat Alvira Narshidani                "/>
    <x v="73"/>
    <x v="62"/>
    <x v="53"/>
    <x v="45"/>
    <x v="0"/>
    <x v="0"/>
    <x v="0"/>
    <x v="0"/>
    <x v="0"/>
    <x v="0"/>
    <m/>
    <m/>
    <m/>
    <m/>
    <m/>
    <m/>
    <m/>
    <m/>
    <m/>
    <m/>
    <m/>
    <x v="0"/>
    <x v="2"/>
    <s v="2020/21"/>
    <m/>
    <m/>
    <m/>
    <m/>
    <m/>
    <m/>
    <m/>
    <m/>
    <m/>
    <n v="0"/>
    <n v="0"/>
    <m/>
    <m/>
    <m/>
    <m/>
    <m/>
    <s v="NSERC - Built IE "/>
    <s v="NSERC - Built IE"/>
    <m/>
    <m/>
    <m/>
    <m/>
    <m/>
    <m/>
    <m/>
    <m/>
    <m/>
    <m/>
    <m/>
    <m/>
    <m/>
    <m/>
    <m/>
    <m/>
    <m/>
    <m/>
    <m/>
    <m/>
    <m/>
    <m/>
    <m/>
    <m/>
  </r>
  <r>
    <s v="GEO 956"/>
    <n v="956"/>
    <s v="Georgian College"/>
    <s v="RAP"/>
    <s v="RAP Student Experience Survey"/>
    <m/>
    <m/>
    <m/>
    <m/>
    <m/>
    <m/>
    <m/>
    <m/>
    <m/>
    <s v="W2019"/>
    <s v="Computer Studies "/>
    <s v="Computer Studies"/>
    <m/>
    <s v="RAPP "/>
    <s v="RAPP"/>
    <m/>
    <m/>
    <s v="Richard Rinaldo    "/>
    <s v="Richard Rinaldo"/>
    <m/>
    <m/>
    <m/>
    <m/>
    <m/>
    <s v="Nethmi Ekneligoda Elif Yilmaz Archana Ramakrishnan "/>
    <x v="147"/>
    <x v="123"/>
    <x v="113"/>
    <x v="0"/>
    <x v="0"/>
    <x v="0"/>
    <x v="0"/>
    <x v="0"/>
    <x v="0"/>
    <x v="0"/>
    <m/>
    <m/>
    <m/>
    <m/>
    <m/>
    <m/>
    <m/>
    <m/>
    <m/>
    <m/>
    <m/>
    <x v="0"/>
    <x v="0"/>
    <s v="2020/21"/>
    <m/>
    <m/>
    <m/>
    <m/>
    <m/>
    <m/>
    <m/>
    <m/>
    <m/>
    <m/>
    <n v="0"/>
    <m/>
    <m/>
    <m/>
    <m/>
    <m/>
    <m/>
    <m/>
    <m/>
    <m/>
    <m/>
    <m/>
    <m/>
    <m/>
    <m/>
    <m/>
    <m/>
    <m/>
    <m/>
    <m/>
    <m/>
    <m/>
    <m/>
    <m/>
    <m/>
    <m/>
    <m/>
    <m/>
    <m/>
    <m/>
    <m/>
    <m/>
  </r>
  <r>
    <s v="GEO 957"/>
    <n v="957"/>
    <s v="Barrie Chamber of Commerce"/>
    <m/>
    <s v="Barrie Chamber of Commerce Membership Engagement Study"/>
    <m/>
    <m/>
    <m/>
    <m/>
    <m/>
    <m/>
    <m/>
    <m/>
    <m/>
    <s v="W2020"/>
    <s v="Computer Studies "/>
    <s v="Computer Studies"/>
    <m/>
    <s v="RAPP "/>
    <s v="RAPP"/>
    <m/>
    <m/>
    <s v="Richard Rinaldo    "/>
    <s v="Richard Rinaldo"/>
    <m/>
    <m/>
    <m/>
    <m/>
    <m/>
    <s v="Ananth Goundar Thecla Oreme  "/>
    <x v="148"/>
    <x v="124"/>
    <x v="3"/>
    <x v="0"/>
    <x v="0"/>
    <x v="0"/>
    <x v="0"/>
    <x v="0"/>
    <x v="0"/>
    <x v="0"/>
    <m/>
    <m/>
    <m/>
    <m/>
    <m/>
    <m/>
    <m/>
    <m/>
    <m/>
    <m/>
    <m/>
    <x v="0"/>
    <x v="2"/>
    <s v="2020/21"/>
    <m/>
    <m/>
    <m/>
    <m/>
    <m/>
    <m/>
    <m/>
    <m/>
    <m/>
    <m/>
    <n v="0"/>
    <m/>
    <m/>
    <m/>
    <m/>
    <m/>
    <m/>
    <m/>
    <m/>
    <m/>
    <m/>
    <m/>
    <m/>
    <m/>
    <m/>
    <m/>
    <m/>
    <m/>
    <m/>
    <m/>
    <m/>
    <m/>
    <m/>
    <m/>
    <m/>
    <m/>
    <m/>
    <m/>
    <m/>
    <m/>
    <m/>
    <m/>
  </r>
  <r>
    <s v="GEO 958"/>
    <n v="958"/>
    <s v="Canadian Evaluation Society - Ontario Chapter"/>
    <m/>
    <s v="Online learning"/>
    <m/>
    <m/>
    <m/>
    <m/>
    <m/>
    <m/>
    <m/>
    <m/>
    <m/>
    <m/>
    <s v="Computer Studies "/>
    <s v="Computer Studies"/>
    <m/>
    <s v="RAPP "/>
    <s v="RAPP"/>
    <m/>
    <m/>
    <s v="Richard Rinaldo    "/>
    <s v="Richard Rinaldo"/>
    <m/>
    <m/>
    <m/>
    <m/>
    <m/>
    <s v="Sarat Narendran Mubassara Nizamli Siddiquim Muskaan Karwal Deepthi Chilikuri"/>
    <x v="149"/>
    <x v="125"/>
    <x v="114"/>
    <x v="72"/>
    <x v="22"/>
    <x v="0"/>
    <x v="4"/>
    <x v="2"/>
    <x v="0"/>
    <x v="0"/>
    <m/>
    <m/>
    <m/>
    <m/>
    <m/>
    <m/>
    <m/>
    <m/>
    <m/>
    <m/>
    <m/>
    <x v="1"/>
    <x v="2"/>
    <s v="2019/20"/>
    <m/>
    <m/>
    <m/>
    <m/>
    <m/>
    <m/>
    <m/>
    <m/>
    <m/>
    <m/>
    <n v="0"/>
    <m/>
    <m/>
    <m/>
    <m/>
    <m/>
    <m/>
    <m/>
    <m/>
    <m/>
    <m/>
    <m/>
    <m/>
    <m/>
    <m/>
    <m/>
    <m/>
    <m/>
    <m/>
    <m/>
    <m/>
    <m/>
    <m/>
    <m/>
    <m/>
    <m/>
    <m/>
    <m/>
    <m/>
    <m/>
    <m/>
    <m/>
  </r>
  <r>
    <s v="GEO 959"/>
    <n v="959"/>
    <s v="Heartland Institute"/>
    <m/>
    <s v="Donor Prospect Database"/>
    <s v="Big data analytics"/>
    <m/>
    <s v="Dave Bagler"/>
    <s v="dave@heartwoodinstitute.ca"/>
    <m/>
    <m/>
    <m/>
    <m/>
    <m/>
    <m/>
    <s v="Computer Studies "/>
    <s v="Computer Studies"/>
    <m/>
    <s v="Big Data Analytics "/>
    <s v="Big Data Analytics"/>
    <m/>
    <m/>
    <s v="Gordon Dyck Chris Dyck   "/>
    <s v="Gordon Dyck"/>
    <s v="Chris Dyck"/>
    <m/>
    <m/>
    <m/>
    <m/>
    <s v="Robert Routledge   "/>
    <x v="126"/>
    <x v="3"/>
    <x v="3"/>
    <x v="0"/>
    <x v="0"/>
    <x v="0"/>
    <x v="0"/>
    <x v="0"/>
    <x v="0"/>
    <x v="0"/>
    <m/>
    <m/>
    <m/>
    <m/>
    <m/>
    <m/>
    <m/>
    <m/>
    <m/>
    <m/>
    <m/>
    <x v="0"/>
    <x v="2"/>
    <s v="2020/21"/>
    <m/>
    <m/>
    <m/>
    <m/>
    <m/>
    <m/>
    <m/>
    <m/>
    <m/>
    <m/>
    <n v="0"/>
    <m/>
    <m/>
    <m/>
    <m/>
    <m/>
    <m/>
    <m/>
    <m/>
    <m/>
    <m/>
    <m/>
    <m/>
    <m/>
    <m/>
    <m/>
    <m/>
    <m/>
    <m/>
    <m/>
    <m/>
    <m/>
    <m/>
    <m/>
    <m/>
    <m/>
    <m/>
    <m/>
    <m/>
    <m/>
    <m/>
    <m/>
  </r>
  <r>
    <s v="GEO 960"/>
    <n v="960"/>
    <s v="Central Painting"/>
    <m/>
    <s v="All in one Track and Trace App"/>
    <m/>
    <m/>
    <s v="Sean Hamill"/>
    <s v="shamill@centralpainting.com"/>
    <m/>
    <m/>
    <m/>
    <m/>
    <m/>
    <m/>
    <s v="Engineering and Environmental Technologies "/>
    <s v="Engineering and Environmental Technologies"/>
    <m/>
    <s v="Computer Programmer Analyst "/>
    <s v="Computer Programmer Analyst"/>
    <m/>
    <m/>
    <s v="Tom Marazzo    "/>
    <s v="Tom Marazzo"/>
    <m/>
    <m/>
    <m/>
    <m/>
    <m/>
    <s v="Alvira Narshidani Surya Tammana Tyler Giles Delroy Dennie"/>
    <x v="69"/>
    <x v="126"/>
    <x v="115"/>
    <x v="73"/>
    <x v="0"/>
    <x v="0"/>
    <x v="0"/>
    <x v="0"/>
    <x v="0"/>
    <x v="0"/>
    <m/>
    <m/>
    <m/>
    <m/>
    <m/>
    <m/>
    <m/>
    <m/>
    <m/>
    <m/>
    <m/>
    <x v="2"/>
    <x v="2"/>
    <s v="2020/21"/>
    <m/>
    <m/>
    <m/>
    <m/>
    <m/>
    <m/>
    <m/>
    <m/>
    <m/>
    <m/>
    <n v="0"/>
    <m/>
    <m/>
    <m/>
    <m/>
    <m/>
    <m/>
    <m/>
    <m/>
    <m/>
    <m/>
    <m/>
    <m/>
    <m/>
    <m/>
    <m/>
    <m/>
    <m/>
    <m/>
    <m/>
    <m/>
    <m/>
    <m/>
    <m/>
    <m/>
    <m/>
    <m/>
    <m/>
    <m/>
    <m/>
    <m/>
    <m/>
  </r>
  <r>
    <s v="GEO 961"/>
    <n v="961"/>
    <s v="Surge ERP Consulting"/>
    <s v="iCo-op"/>
    <s v=" iCo-op Project , 2 tester + 1 graphic designer "/>
    <s v="Computer Programming"/>
    <m/>
    <s v="Tanya Lindsay"/>
    <s v="tlindsay@surge-erp.ca"/>
    <m/>
    <m/>
    <m/>
    <m/>
    <m/>
    <m/>
    <s v="Computer Studies "/>
    <s v="Computer Studies"/>
    <m/>
    <s v="Computer Programmer Analyst "/>
    <s v="Computer Programmer Analyst"/>
    <m/>
    <m/>
    <s v="    "/>
    <m/>
    <m/>
    <m/>
    <m/>
    <m/>
    <m/>
    <s v="Rupinder Jeeet Singh Harshkumar - harshpatel24895@gmail.com Rupinderjeet - rupinderjeetsingh199@gmail.com "/>
    <x v="150"/>
    <x v="127"/>
    <x v="116"/>
    <x v="0"/>
    <x v="0"/>
    <x v="0"/>
    <x v="0"/>
    <x v="0"/>
    <x v="0"/>
    <x v="0"/>
    <m/>
    <m/>
    <m/>
    <m/>
    <m/>
    <m/>
    <m/>
    <m/>
    <m/>
    <m/>
    <m/>
    <x v="0"/>
    <x v="2"/>
    <s v="2020/21"/>
    <m/>
    <m/>
    <m/>
    <m/>
    <m/>
    <m/>
    <m/>
    <m/>
    <m/>
    <n v="5000"/>
    <n v="1000"/>
    <m/>
    <n v="1000"/>
    <n v="4000"/>
    <m/>
    <m/>
    <m/>
    <m/>
    <m/>
    <m/>
    <m/>
    <m/>
    <s v="Invoice request sent to Fran on Aug, 4th - waiting confirmation "/>
    <m/>
    <m/>
    <m/>
    <m/>
    <m/>
    <m/>
    <m/>
    <m/>
    <m/>
    <m/>
    <m/>
    <m/>
    <m/>
    <m/>
    <m/>
    <m/>
    <m/>
    <m/>
    <m/>
  </r>
  <r>
    <s v="GEO 962"/>
    <n v="962"/>
    <s v="intransigense Corporation"/>
    <m/>
    <s v="iCoop, Business Recovery Project"/>
    <s v="Computer Programming"/>
    <m/>
    <s v="Saber Amini"/>
    <s v="saber.amini@gmail.com"/>
    <m/>
    <m/>
    <m/>
    <m/>
    <m/>
    <m/>
    <s v="Computer Studies "/>
    <s v="Computer Studies"/>
    <m/>
    <s v="Computer Programmer Analyst "/>
    <s v="Computer Programmer Analyst"/>
    <m/>
    <m/>
    <s v="Saber Amini    "/>
    <s v="Saber Amini"/>
    <m/>
    <m/>
    <m/>
    <m/>
    <m/>
    <s v="Lani Low Sukhpreet Singh Jeshan Chhabra "/>
    <x v="151"/>
    <x v="128"/>
    <x v="117"/>
    <x v="0"/>
    <x v="0"/>
    <x v="0"/>
    <x v="0"/>
    <x v="0"/>
    <x v="0"/>
    <x v="0"/>
    <m/>
    <m/>
    <m/>
    <m/>
    <m/>
    <m/>
    <m/>
    <m/>
    <m/>
    <m/>
    <m/>
    <x v="0"/>
    <x v="2"/>
    <s v="2020/21"/>
    <m/>
    <m/>
    <m/>
    <m/>
    <m/>
    <m/>
    <m/>
    <m/>
    <m/>
    <n v="7500"/>
    <n v="1500"/>
    <m/>
    <n v="1500"/>
    <n v="6000"/>
    <m/>
    <m/>
    <m/>
    <m/>
    <m/>
    <m/>
    <m/>
    <m/>
    <s v="Invoice request sent to Fran on Aug, 4th - waiting confirmation "/>
    <m/>
    <m/>
    <m/>
    <m/>
    <m/>
    <m/>
    <m/>
    <m/>
    <m/>
    <m/>
    <m/>
    <m/>
    <m/>
    <m/>
    <m/>
    <m/>
    <m/>
    <m/>
    <m/>
  </r>
  <r>
    <s v="GEO 963"/>
    <n v="963"/>
    <s v="ESC Environmental Systems Corporation "/>
    <m/>
    <s v="ESC Gateway Appliance (Phase 5)"/>
    <m/>
    <m/>
    <m/>
    <m/>
    <m/>
    <m/>
    <m/>
    <m/>
    <m/>
    <m/>
    <s v=" "/>
    <m/>
    <m/>
    <s v="Computer Programmer Analyst "/>
    <s v="Computer Programmer Analyst"/>
    <m/>
    <m/>
    <s v="    "/>
    <m/>
    <m/>
    <m/>
    <m/>
    <m/>
    <m/>
    <s v="Yachao Xiong Noah Wilson Branden Shirriff "/>
    <x v="152"/>
    <x v="63"/>
    <x v="118"/>
    <x v="0"/>
    <x v="0"/>
    <x v="0"/>
    <x v="0"/>
    <x v="0"/>
    <x v="0"/>
    <x v="0"/>
    <m/>
    <m/>
    <m/>
    <m/>
    <m/>
    <m/>
    <m/>
    <m/>
    <m/>
    <m/>
    <m/>
    <x v="0"/>
    <x v="2"/>
    <s v="2020/21"/>
    <m/>
    <m/>
    <m/>
    <m/>
    <m/>
    <m/>
    <m/>
    <m/>
    <m/>
    <m/>
    <n v="0"/>
    <m/>
    <m/>
    <m/>
    <m/>
    <m/>
    <m/>
    <m/>
    <m/>
    <m/>
    <m/>
    <m/>
    <m/>
    <m/>
    <m/>
    <m/>
    <m/>
    <m/>
    <m/>
    <m/>
    <m/>
    <m/>
    <m/>
    <m/>
    <m/>
    <m/>
    <m/>
    <m/>
    <m/>
    <m/>
    <m/>
    <m/>
  </r>
  <r>
    <s v="GEO 964"/>
    <n v="964"/>
    <s v="9302204 Canada Inc._x000a_Cheelcare Inc."/>
    <m/>
    <s v="Proof of concept study to develop communicate with the semi-autonomous platform through Bluetooth via mobile device so as to control the sterilizing device and to capture/store the motion path"/>
    <m/>
    <m/>
    <m/>
    <m/>
    <m/>
    <m/>
    <m/>
    <m/>
    <m/>
    <m/>
    <s v="Environmental Technology Computer Studies"/>
    <s v="Environmental Technology"/>
    <s v="Computer Studies"/>
    <s v="Mobile app development "/>
    <s v="Mobile app development"/>
    <m/>
    <m/>
    <s v="Mark Rabey    "/>
    <s v="Mark Rabey"/>
    <m/>
    <m/>
    <m/>
    <m/>
    <m/>
    <s v="Shaurukh Sayed Andrea Franco  "/>
    <x v="153"/>
    <x v="129"/>
    <x v="3"/>
    <x v="0"/>
    <x v="0"/>
    <x v="0"/>
    <x v="0"/>
    <x v="0"/>
    <x v="0"/>
    <x v="0"/>
    <m/>
    <m/>
    <m/>
    <m/>
    <m/>
    <m/>
    <m/>
    <m/>
    <m/>
    <m/>
    <m/>
    <x v="2"/>
    <x v="2"/>
    <s v="2020/21"/>
    <m/>
    <m/>
    <m/>
    <m/>
    <m/>
    <m/>
    <m/>
    <m/>
    <m/>
    <m/>
    <n v="0"/>
    <m/>
    <m/>
    <m/>
    <m/>
    <m/>
    <m/>
    <m/>
    <m/>
    <m/>
    <m/>
    <m/>
    <m/>
    <m/>
    <m/>
    <m/>
    <m/>
    <m/>
    <m/>
    <m/>
    <m/>
    <m/>
    <m/>
    <m/>
    <m/>
    <m/>
    <m/>
    <m/>
    <m/>
    <m/>
    <m/>
    <m/>
  </r>
  <r>
    <s v="GEO 965"/>
    <n v="965"/>
    <s v="R&amp;I - iCo-op"/>
    <s v="R&amp;I - iCo-op"/>
    <s v="Performance Baseline and Tuning, Database performance improvement - SQL ,icoop"/>
    <s v="Computer Programming"/>
    <m/>
    <s v="Caio Gasparine"/>
    <s v="Caio.Gasparine@GeorgianCollege.ca "/>
    <m/>
    <m/>
    <m/>
    <m/>
    <m/>
    <m/>
    <s v="Computer Studies "/>
    <s v="Computer Studies"/>
    <m/>
    <s v="Computer Programmer Analyst "/>
    <s v="Computer Programmer Analyst"/>
    <m/>
    <m/>
    <s v="    "/>
    <m/>
    <m/>
    <m/>
    <m/>
    <m/>
    <m/>
    <s v="Aabhishek Kumar Steven Caird Aksh Ronitt"/>
    <x v="154"/>
    <x v="130"/>
    <x v="119"/>
    <x v="74"/>
    <x v="0"/>
    <x v="0"/>
    <x v="0"/>
    <x v="0"/>
    <x v="0"/>
    <x v="0"/>
    <m/>
    <m/>
    <m/>
    <m/>
    <m/>
    <m/>
    <m/>
    <m/>
    <m/>
    <m/>
    <m/>
    <x v="0"/>
    <x v="2"/>
    <s v="2020/21"/>
    <m/>
    <m/>
    <m/>
    <m/>
    <m/>
    <m/>
    <m/>
    <m/>
    <m/>
    <m/>
    <n v="0"/>
    <m/>
    <m/>
    <m/>
    <m/>
    <m/>
    <m/>
    <m/>
    <m/>
    <m/>
    <m/>
    <m/>
    <m/>
    <m/>
    <m/>
    <m/>
    <m/>
    <m/>
    <m/>
    <m/>
    <m/>
    <m/>
    <m/>
    <m/>
    <m/>
    <m/>
    <m/>
    <m/>
    <m/>
    <m/>
    <m/>
    <m/>
  </r>
  <r>
    <s v="GEO 966"/>
    <n v="966"/>
    <s v="HBEC"/>
    <s v="R&amp;I - iCo-op"/>
    <s v="icoop, Business Recovery Project_x000a_2 x CRM tool + 2 x local business support "/>
    <s v="Computer Programming"/>
    <m/>
    <s v="Sara Bentham "/>
    <s v="Sara.Bentham@GeorgianCollege.ca"/>
    <m/>
    <m/>
    <m/>
    <m/>
    <m/>
    <m/>
    <s v="Computer Studies "/>
    <s v="Computer Studies"/>
    <m/>
    <s v="Computer Programmer Analyst "/>
    <s v="Computer Programmer Analyst"/>
    <m/>
    <m/>
    <s v="    "/>
    <m/>
    <m/>
    <m/>
    <m/>
    <m/>
    <m/>
    <s v="Mehul Gshah Emilie Ah-fock Rinkal Vavadiya Rowena Johnson"/>
    <x v="155"/>
    <x v="131"/>
    <x v="120"/>
    <x v="75"/>
    <x v="0"/>
    <x v="0"/>
    <x v="0"/>
    <x v="0"/>
    <x v="0"/>
    <x v="0"/>
    <m/>
    <m/>
    <m/>
    <m/>
    <m/>
    <m/>
    <m/>
    <m/>
    <m/>
    <m/>
    <m/>
    <x v="0"/>
    <x v="2"/>
    <s v="2020/21"/>
    <m/>
    <m/>
    <m/>
    <m/>
    <m/>
    <m/>
    <m/>
    <m/>
    <m/>
    <m/>
    <n v="0"/>
    <m/>
    <m/>
    <m/>
    <m/>
    <m/>
    <m/>
    <m/>
    <m/>
    <m/>
    <m/>
    <m/>
    <m/>
    <m/>
    <m/>
    <m/>
    <m/>
    <m/>
    <m/>
    <m/>
    <m/>
    <m/>
    <m/>
    <m/>
    <m/>
    <m/>
    <m/>
    <m/>
    <m/>
    <m/>
    <m/>
    <m/>
  </r>
  <r>
    <s v="GEO 967"/>
    <n v="967"/>
    <s v="Hockey Net Canada Inc"/>
    <m/>
    <s v="Develop a system to determine good goals when the hockey puck has crossed the goal line _x000a_-_x000a_Phase 1: Research on the technologies"/>
    <m/>
    <m/>
    <s v="Clara Carretta (Roy Carretta) "/>
    <s v="info@hockeynetcanada.com"/>
    <m/>
    <m/>
    <m/>
    <m/>
    <m/>
    <m/>
    <s v="Computer Studies "/>
    <s v="Computer Studies"/>
    <m/>
    <s v="Mechanical Engineering Technology "/>
    <s v="Mechanical Engineering Technology"/>
    <m/>
    <m/>
    <s v="Mohammad Reza Balouchstani    "/>
    <s v="Mohammad Reza Balouchstani"/>
    <m/>
    <m/>
    <m/>
    <m/>
    <m/>
    <s v="   "/>
    <x v="3"/>
    <x v="3"/>
    <x v="3"/>
    <x v="0"/>
    <x v="0"/>
    <x v="0"/>
    <x v="0"/>
    <x v="0"/>
    <x v="0"/>
    <x v="0"/>
    <m/>
    <m/>
    <m/>
    <m/>
    <m/>
    <m/>
    <m/>
    <m/>
    <m/>
    <m/>
    <m/>
    <x v="1"/>
    <x v="2"/>
    <s v="2020/21"/>
    <m/>
    <m/>
    <m/>
    <m/>
    <m/>
    <m/>
    <m/>
    <m/>
    <m/>
    <m/>
    <n v="0"/>
    <m/>
    <m/>
    <m/>
    <m/>
    <m/>
    <m/>
    <m/>
    <m/>
    <m/>
    <m/>
    <m/>
    <m/>
    <m/>
    <m/>
    <m/>
    <m/>
    <m/>
    <m/>
    <m/>
    <m/>
    <m/>
    <m/>
    <m/>
    <m/>
    <m/>
    <m/>
    <m/>
    <m/>
    <m/>
    <m/>
    <m/>
  </r>
  <r>
    <s v="GEO 968"/>
    <n v="968"/>
    <s v="Garaga"/>
    <m/>
    <s v="Handeling big parts solution- _x000a_Georgian Haketon"/>
    <m/>
    <m/>
    <m/>
    <m/>
    <m/>
    <m/>
    <m/>
    <m/>
    <m/>
    <m/>
    <s v="Engineering and Environmental Technologies "/>
    <s v="Engineering and Environmental Technologies"/>
    <m/>
    <s v="Mechanical Engineering Technology "/>
    <s v="Mechanical Engineering Technology"/>
    <m/>
    <m/>
    <s v="Mike Zacharko    "/>
    <s v="Mike Zacharko"/>
    <m/>
    <m/>
    <m/>
    <m/>
    <m/>
    <s v="   "/>
    <x v="3"/>
    <x v="3"/>
    <x v="3"/>
    <x v="0"/>
    <x v="0"/>
    <x v="0"/>
    <x v="0"/>
    <x v="0"/>
    <x v="0"/>
    <x v="0"/>
    <m/>
    <m/>
    <m/>
    <m/>
    <m/>
    <m/>
    <m/>
    <m/>
    <m/>
    <m/>
    <m/>
    <x v="1"/>
    <x v="2"/>
    <s v="2020/21"/>
    <m/>
    <m/>
    <m/>
    <m/>
    <m/>
    <m/>
    <m/>
    <m/>
    <m/>
    <m/>
    <n v="0"/>
    <m/>
    <m/>
    <m/>
    <m/>
    <m/>
    <m/>
    <m/>
    <m/>
    <m/>
    <m/>
    <m/>
    <m/>
    <m/>
    <m/>
    <m/>
    <m/>
    <m/>
    <m/>
    <m/>
    <m/>
    <m/>
    <m/>
    <m/>
    <m/>
    <m/>
    <m/>
    <m/>
    <m/>
    <m/>
    <m/>
    <m/>
  </r>
  <r>
    <s v="GEO 969"/>
    <n v="969"/>
    <s v="ZF TRW"/>
    <m/>
    <s v="Installation and integration of fast move robots"/>
    <m/>
    <m/>
    <m/>
    <m/>
    <m/>
    <m/>
    <m/>
    <m/>
    <m/>
    <m/>
    <s v="Engineering and Environmental Technologies "/>
    <s v="Engineering and Environmental Technologies"/>
    <m/>
    <s v="Mechanical Engineering Technology "/>
    <s v="Mechanical Engineering Technology"/>
    <m/>
    <m/>
    <s v="TBD    "/>
    <s v="TBD"/>
    <m/>
    <m/>
    <m/>
    <m/>
    <m/>
    <s v="   "/>
    <x v="3"/>
    <x v="3"/>
    <x v="3"/>
    <x v="0"/>
    <x v="0"/>
    <x v="0"/>
    <x v="0"/>
    <x v="0"/>
    <x v="0"/>
    <x v="0"/>
    <m/>
    <m/>
    <m/>
    <m/>
    <m/>
    <m/>
    <m/>
    <m/>
    <m/>
    <m/>
    <m/>
    <x v="5"/>
    <x v="2"/>
    <s v="2020/21"/>
    <m/>
    <m/>
    <m/>
    <m/>
    <m/>
    <m/>
    <m/>
    <m/>
    <m/>
    <m/>
    <n v="0"/>
    <m/>
    <m/>
    <m/>
    <m/>
    <m/>
    <m/>
    <m/>
    <m/>
    <m/>
    <m/>
    <m/>
    <m/>
    <m/>
    <m/>
    <m/>
    <m/>
    <m/>
    <m/>
    <m/>
    <m/>
    <m/>
    <m/>
    <m/>
    <m/>
    <m/>
    <m/>
    <m/>
    <m/>
    <m/>
    <m/>
    <m/>
  </r>
  <r>
    <s v="GEO 970"/>
    <n v="970"/>
    <s v="Waypoint Center for Mental Health Care"/>
    <m/>
    <s v="Covid- NSERC - Mindfulness to Combat Health Care Worker Burnout during COVID-19"/>
    <m/>
    <m/>
    <s v="Dr. Soyeon Kim"/>
    <m/>
    <m/>
    <m/>
    <m/>
    <m/>
    <m/>
    <m/>
    <s v="Libraries and Academic Success Centres "/>
    <s v="Libraries and Academic Success Centres"/>
    <m/>
    <s v="Libraries and Academic Success Centres "/>
    <s v="Libraries and Academic Success Centres"/>
    <m/>
    <m/>
    <s v="Sarah Hunter    "/>
    <s v="Sarah Hunter"/>
    <m/>
    <m/>
    <m/>
    <m/>
    <m/>
    <s v="Nadine Proulx Muskaan karwal  "/>
    <x v="156"/>
    <x v="132"/>
    <x v="3"/>
    <x v="0"/>
    <x v="0"/>
    <x v="0"/>
    <x v="0"/>
    <x v="0"/>
    <x v="0"/>
    <x v="0"/>
    <m/>
    <m/>
    <m/>
    <m/>
    <m/>
    <m/>
    <m/>
    <m/>
    <m/>
    <m/>
    <m/>
    <x v="2"/>
    <x v="2"/>
    <s v="2020/21"/>
    <m/>
    <m/>
    <m/>
    <m/>
    <m/>
    <m/>
    <m/>
    <m/>
    <m/>
    <m/>
    <n v="0"/>
    <m/>
    <m/>
    <m/>
    <m/>
    <m/>
    <m/>
    <m/>
    <m/>
    <m/>
    <m/>
    <m/>
    <m/>
    <m/>
    <m/>
    <m/>
    <m/>
    <m/>
    <m/>
    <m/>
    <m/>
    <m/>
    <m/>
    <m/>
    <m/>
    <m/>
    <m/>
    <m/>
    <m/>
    <m/>
    <m/>
    <m/>
  </r>
  <r>
    <s v="GEO 971"/>
    <n v="971"/>
    <s v="Generous Spaces Ministries"/>
    <m/>
    <s v="Covid- NSERC - Life in and beyond COVID-19: Supportive programming for the LGBTQ+ community"/>
    <m/>
    <m/>
    <m/>
    <m/>
    <m/>
    <m/>
    <m/>
    <m/>
    <m/>
    <m/>
    <s v="Liberal arts "/>
    <s v="Liberal arts"/>
    <m/>
    <s v="Liberal arts "/>
    <s v="Liberal arts"/>
    <m/>
    <m/>
    <s v="Renée Ferguson    "/>
    <s v="Renée Ferguson"/>
    <m/>
    <m/>
    <m/>
    <m/>
    <m/>
    <s v="   "/>
    <x v="3"/>
    <x v="3"/>
    <x v="3"/>
    <x v="0"/>
    <x v="0"/>
    <x v="0"/>
    <x v="0"/>
    <x v="0"/>
    <x v="0"/>
    <x v="0"/>
    <m/>
    <m/>
    <m/>
    <m/>
    <m/>
    <m/>
    <m/>
    <m/>
    <m/>
    <m/>
    <m/>
    <x v="1"/>
    <x v="2"/>
    <s v="2020/21"/>
    <m/>
    <m/>
    <m/>
    <m/>
    <m/>
    <m/>
    <m/>
    <m/>
    <m/>
    <m/>
    <n v="0"/>
    <m/>
    <m/>
    <m/>
    <m/>
    <m/>
    <m/>
    <m/>
    <m/>
    <m/>
    <m/>
    <m/>
    <m/>
    <m/>
    <m/>
    <m/>
    <m/>
    <m/>
    <m/>
    <m/>
    <m/>
    <m/>
    <m/>
    <m/>
    <m/>
    <m/>
    <m/>
    <m/>
    <m/>
    <m/>
    <m/>
    <m/>
  </r>
  <r>
    <s v="GEO 972"/>
    <n v="972"/>
    <s v="Personal proposal to Ministry of Ontario"/>
    <m/>
    <s v="Parents Working from Home During the COVID-19 Crisis: Practical Solutions to Increase Economic Productivity and Ensure Quality Care for Children"/>
    <m/>
    <m/>
    <m/>
    <m/>
    <m/>
    <m/>
    <m/>
    <m/>
    <m/>
    <m/>
    <s v="Research &amp; Innovation "/>
    <s v="Research &amp; Innovation"/>
    <m/>
    <s v="Research and Innovation "/>
    <s v="Research and Innovation"/>
    <m/>
    <m/>
    <s v="Leslie Nicholes    "/>
    <s v="Leslie Nicholes"/>
    <m/>
    <m/>
    <m/>
    <m/>
    <m/>
    <s v="   "/>
    <x v="3"/>
    <x v="3"/>
    <x v="3"/>
    <x v="0"/>
    <x v="0"/>
    <x v="0"/>
    <x v="0"/>
    <x v="0"/>
    <x v="0"/>
    <x v="0"/>
    <m/>
    <m/>
    <m/>
    <m/>
    <m/>
    <m/>
    <m/>
    <m/>
    <m/>
    <m/>
    <m/>
    <x v="1"/>
    <x v="2"/>
    <s v="2020/21"/>
    <m/>
    <m/>
    <m/>
    <m/>
    <m/>
    <m/>
    <m/>
    <s v="Grant not funded"/>
    <m/>
    <m/>
    <n v="0"/>
    <m/>
    <m/>
    <m/>
    <m/>
    <m/>
    <m/>
    <m/>
    <m/>
    <m/>
    <m/>
    <m/>
    <m/>
    <m/>
    <m/>
    <m/>
    <m/>
    <m/>
    <m/>
    <m/>
    <m/>
    <m/>
    <m/>
    <m/>
    <m/>
    <m/>
    <m/>
    <m/>
    <m/>
    <m/>
    <m/>
    <m/>
  </r>
  <r>
    <s v="GEO 973"/>
    <n v="973"/>
    <s v="Waypoint Center for Mental Health Care"/>
    <m/>
    <s v="Covid-Nserc - Effects of Covid-19 on Healthcare Providers: Opportunities for Education and Support (ECHOES)"/>
    <m/>
    <m/>
    <m/>
    <m/>
    <m/>
    <m/>
    <m/>
    <m/>
    <m/>
    <m/>
    <s v="Health, Welllness and Sciences "/>
    <s v="Health, Welllness and Sciences"/>
    <m/>
    <s v="Nursing "/>
    <s v="Nursing"/>
    <m/>
    <m/>
    <s v="Jacqueline Limoges    "/>
    <s v="Jacqueline Limoges"/>
    <m/>
    <m/>
    <m/>
    <m/>
    <m/>
    <s v="Daniel Anzola   "/>
    <x v="157"/>
    <x v="3"/>
    <x v="3"/>
    <x v="0"/>
    <x v="0"/>
    <x v="0"/>
    <x v="0"/>
    <x v="0"/>
    <x v="0"/>
    <x v="0"/>
    <m/>
    <m/>
    <m/>
    <m/>
    <m/>
    <m/>
    <m/>
    <m/>
    <m/>
    <m/>
    <m/>
    <x v="2"/>
    <x v="2"/>
    <s v="2020/21"/>
    <m/>
    <m/>
    <m/>
    <m/>
    <m/>
    <m/>
    <m/>
    <m/>
    <m/>
    <m/>
    <n v="0"/>
    <m/>
    <m/>
    <m/>
    <m/>
    <m/>
    <m/>
    <m/>
    <m/>
    <m/>
    <m/>
    <m/>
    <m/>
    <m/>
    <m/>
    <m/>
    <m/>
    <m/>
    <m/>
    <m/>
    <m/>
    <m/>
    <m/>
    <m/>
    <m/>
    <m/>
    <m/>
    <m/>
    <m/>
    <m/>
    <m/>
    <m/>
  </r>
  <r>
    <s v="GEO 974"/>
    <n v="974"/>
    <s v="ESC Environmental Systems Corporation "/>
    <m/>
    <s v="Covid- VIP "/>
    <m/>
    <m/>
    <m/>
    <m/>
    <m/>
    <m/>
    <m/>
    <m/>
    <m/>
    <m/>
    <s v="Computer Studies "/>
    <s v="Computer Studies"/>
    <m/>
    <s v="Computer programmer "/>
    <s v="Computer programmer"/>
    <m/>
    <m/>
    <s v="    "/>
    <m/>
    <m/>
    <m/>
    <m/>
    <m/>
    <m/>
    <s v="Yachao Xiong Noah Wilson Branden Shirriff Surya Tammana"/>
    <x v="152"/>
    <x v="63"/>
    <x v="118"/>
    <x v="76"/>
    <x v="23"/>
    <x v="0"/>
    <x v="0"/>
    <x v="0"/>
    <x v="0"/>
    <x v="0"/>
    <m/>
    <m/>
    <m/>
    <m/>
    <m/>
    <m/>
    <m/>
    <m/>
    <m/>
    <m/>
    <m/>
    <x v="2"/>
    <x v="2"/>
    <s v="2020/21"/>
    <m/>
    <m/>
    <m/>
    <m/>
    <m/>
    <m/>
    <m/>
    <m/>
    <m/>
    <m/>
    <n v="0"/>
    <m/>
    <m/>
    <m/>
    <m/>
    <m/>
    <m/>
    <m/>
    <m/>
    <m/>
    <m/>
    <m/>
    <m/>
    <m/>
    <m/>
    <m/>
    <m/>
    <m/>
    <m/>
    <m/>
    <m/>
    <m/>
    <m/>
    <m/>
    <m/>
    <m/>
    <m/>
    <m/>
    <m/>
    <m/>
    <m/>
    <m/>
  </r>
  <r>
    <s v="GEO 975"/>
    <n v="975"/>
    <s v="Georgian College"/>
    <s v="Online Sales Analysis"/>
    <s v="Thecla Oreme Thecla.Oreme@MyGeorgian.ca -&gt;  to get more information"/>
    <s v="Big data analytics"/>
    <m/>
    <s v="Thecla Oreme"/>
    <s v="Thecla.Oreme@MyGeorgian.ca"/>
    <m/>
    <m/>
    <m/>
    <m/>
    <m/>
    <m/>
    <s v="Computer Studies "/>
    <s v="Computer Studies"/>
    <m/>
    <s v="Big Data Analytics "/>
    <s v="Big Data Analytics"/>
    <m/>
    <m/>
    <s v="Gordon Dyck Chris Dyck   "/>
    <s v="Gordon Dyck"/>
    <s v="Chris Dyck"/>
    <m/>
    <m/>
    <m/>
    <m/>
    <s v="Akhilesh Paulraj Saini Avi Swarnim Sharma "/>
    <x v="158"/>
    <x v="133"/>
    <x v="121"/>
    <x v="0"/>
    <x v="0"/>
    <x v="0"/>
    <x v="0"/>
    <x v="0"/>
    <x v="0"/>
    <x v="0"/>
    <m/>
    <m/>
    <m/>
    <m/>
    <m/>
    <m/>
    <m/>
    <m/>
    <m/>
    <m/>
    <m/>
    <x v="0"/>
    <x v="2"/>
    <s v="2020/21"/>
    <m/>
    <m/>
    <m/>
    <m/>
    <m/>
    <m/>
    <m/>
    <m/>
    <m/>
    <m/>
    <n v="0"/>
    <m/>
    <m/>
    <m/>
    <m/>
    <m/>
    <m/>
    <m/>
    <m/>
    <m/>
    <m/>
    <m/>
    <m/>
    <m/>
    <m/>
    <m/>
    <m/>
    <m/>
    <m/>
    <m/>
    <m/>
    <m/>
    <m/>
    <m/>
    <m/>
    <m/>
    <m/>
    <m/>
    <m/>
    <m/>
    <m/>
    <m/>
  </r>
  <r>
    <s v="GEO 976"/>
    <n v="976"/>
    <s v="County of Simcoe"/>
    <s v="COVID-19 Survey"/>
    <s v="Analyse a recent report about COVID-19 business impact and look for insigths"/>
    <s v="Big data analytics"/>
    <m/>
    <s v="Boening, Tiffany"/>
    <s v="Tiffany.Boening@simcoe.ca"/>
    <m/>
    <m/>
    <m/>
    <m/>
    <m/>
    <s v="20S-20F"/>
    <s v="Computer Studies "/>
    <s v="Computer Studies"/>
    <m/>
    <s v="Big Data Analytics Project Management"/>
    <s v="Big Data Analytics"/>
    <s v="Project Management"/>
    <m/>
    <s v="Gordon Dyck Chris Dyck Michael Payne   "/>
    <s v="Gordon Dyck"/>
    <s v="Chris Dyck"/>
    <s v="Michael Payne "/>
    <m/>
    <m/>
    <m/>
    <s v="Anastasiia Nesterenko Fenali Shah Monish Khopkar Jinou &quot;George&quot; Yu"/>
    <x v="73"/>
    <x v="134"/>
    <x v="122"/>
    <x v="77"/>
    <x v="24"/>
    <x v="0"/>
    <x v="0"/>
    <x v="0"/>
    <x v="0"/>
    <x v="0"/>
    <m/>
    <m/>
    <m/>
    <m/>
    <m/>
    <m/>
    <m/>
    <m/>
    <m/>
    <m/>
    <m/>
    <x v="0"/>
    <x v="2"/>
    <s v="2020/21"/>
    <m/>
    <m/>
    <m/>
    <m/>
    <m/>
    <m/>
    <m/>
    <m/>
    <m/>
    <m/>
    <n v="0"/>
    <m/>
    <n v="0"/>
    <m/>
    <m/>
    <m/>
    <m/>
    <m/>
    <m/>
    <m/>
    <m/>
    <m/>
    <m/>
    <m/>
    <m/>
    <m/>
    <m/>
    <m/>
    <m/>
    <m/>
    <m/>
    <m/>
    <m/>
    <m/>
    <m/>
    <m/>
    <m/>
    <m/>
    <m/>
    <m/>
    <m/>
    <m/>
  </r>
  <r>
    <s v="GEO 977"/>
    <n v="977"/>
    <s v="Vrism Innovations"/>
    <s v="Python Chatbot"/>
    <s v="Chatbot development - using python "/>
    <s v="Big data analytics"/>
    <m/>
    <s v="Sumit Kumar Patel"/>
    <s v="Sumitkumar.Patel@MyGeorgian.ca"/>
    <m/>
    <m/>
    <m/>
    <m/>
    <m/>
    <m/>
    <s v="Computer Studies "/>
    <s v="Computer Studies"/>
    <m/>
    <s v="Big Data Analytics "/>
    <s v="Big Data Analytics"/>
    <m/>
    <m/>
    <s v="Gordon Dyck Chris Dyck   "/>
    <s v="Gordon Dyck"/>
    <s v="Chris Dyck"/>
    <m/>
    <m/>
    <m/>
    <m/>
    <s v="Sumitkumar Patel Nirmalbhai Patel  "/>
    <x v="159"/>
    <x v="135"/>
    <x v="3"/>
    <x v="0"/>
    <x v="0"/>
    <x v="0"/>
    <x v="0"/>
    <x v="0"/>
    <x v="0"/>
    <x v="0"/>
    <m/>
    <m/>
    <m/>
    <m/>
    <m/>
    <m/>
    <m/>
    <m/>
    <m/>
    <m/>
    <m/>
    <x v="0"/>
    <x v="2"/>
    <s v="2020/21"/>
    <m/>
    <m/>
    <m/>
    <m/>
    <m/>
    <m/>
    <m/>
    <m/>
    <m/>
    <m/>
    <n v="0"/>
    <m/>
    <m/>
    <m/>
    <m/>
    <m/>
    <m/>
    <m/>
    <m/>
    <m/>
    <m/>
    <m/>
    <m/>
    <m/>
    <m/>
    <m/>
    <m/>
    <m/>
    <m/>
    <m/>
    <m/>
    <m/>
    <m/>
    <m/>
    <m/>
    <m/>
    <m/>
    <m/>
    <m/>
    <m/>
    <m/>
    <m/>
  </r>
  <r>
    <s v="GEO 978"/>
    <n v="978"/>
    <s v="Lakeland Holding"/>
    <s v="SPEEDIER"/>
    <s v="SPEEDIER: GHG Accounting and Reporting"/>
    <m/>
    <m/>
    <s v="Jennifer Montpetit"/>
    <s v="jmontpetit@lakelandholding.com"/>
    <m/>
    <m/>
    <m/>
    <m/>
    <m/>
    <m/>
    <s v="Computer Studies Engineering and Environmental Technologies"/>
    <s v="Computer Studies"/>
    <s v="Engineering and Environmental Technologies"/>
    <s v="Computer programmer "/>
    <s v="Computer programmer"/>
    <m/>
    <m/>
    <s v="Scott McCrindle    "/>
    <s v="Scott McCrindle"/>
    <m/>
    <m/>
    <m/>
    <m/>
    <m/>
    <s v="   "/>
    <x v="3"/>
    <x v="3"/>
    <x v="3"/>
    <x v="0"/>
    <x v="0"/>
    <x v="0"/>
    <x v="0"/>
    <x v="0"/>
    <x v="0"/>
    <x v="0"/>
    <m/>
    <m/>
    <m/>
    <m/>
    <m/>
    <m/>
    <m/>
    <m/>
    <m/>
    <m/>
    <m/>
    <x v="2"/>
    <x v="2"/>
    <s v="2020/21"/>
    <m/>
    <m/>
    <m/>
    <m/>
    <m/>
    <m/>
    <m/>
    <m/>
    <m/>
    <m/>
    <n v="0"/>
    <m/>
    <m/>
    <m/>
    <m/>
    <m/>
    <m/>
    <m/>
    <m/>
    <m/>
    <m/>
    <m/>
    <m/>
    <m/>
    <m/>
    <m/>
    <m/>
    <m/>
    <m/>
    <m/>
    <m/>
    <m/>
    <m/>
    <m/>
    <m/>
    <m/>
    <m/>
    <m/>
    <m/>
    <m/>
    <m/>
    <m/>
  </r>
  <r>
    <s v="GEO 979"/>
    <n v="979"/>
    <s v="Moore Packaging"/>
    <m/>
    <s v="Database development "/>
    <m/>
    <m/>
    <s v="Stephone Moore"/>
    <s v="smoore@moorepackaging.com"/>
    <m/>
    <m/>
    <m/>
    <m/>
    <m/>
    <m/>
    <s v="Engineering and Environmental Technologies "/>
    <s v="Engineering and Environmental Technologies"/>
    <m/>
    <s v="Mechanical Engineering Technology "/>
    <s v="Mechanical Engineering Technology"/>
    <m/>
    <m/>
    <s v="    "/>
    <m/>
    <m/>
    <m/>
    <m/>
    <m/>
    <m/>
    <s v="   "/>
    <x v="3"/>
    <x v="3"/>
    <x v="3"/>
    <x v="0"/>
    <x v="0"/>
    <x v="0"/>
    <x v="0"/>
    <x v="0"/>
    <x v="0"/>
    <x v="0"/>
    <m/>
    <m/>
    <m/>
    <m/>
    <m/>
    <m/>
    <m/>
    <m/>
    <m/>
    <m/>
    <m/>
    <x v="1"/>
    <x v="2"/>
    <s v="2020/21"/>
    <m/>
    <m/>
    <m/>
    <m/>
    <m/>
    <m/>
    <m/>
    <m/>
    <m/>
    <m/>
    <n v="0"/>
    <m/>
    <m/>
    <m/>
    <m/>
    <m/>
    <m/>
    <m/>
    <m/>
    <m/>
    <m/>
    <m/>
    <m/>
    <m/>
    <m/>
    <m/>
    <m/>
    <m/>
    <m/>
    <m/>
    <m/>
    <m/>
    <m/>
    <m/>
    <m/>
    <m/>
    <m/>
    <m/>
    <m/>
    <m/>
    <m/>
    <m/>
  </r>
  <r>
    <s v="GEO 980"/>
    <n v="980"/>
    <s v="Vetta Nordic SPA"/>
    <m/>
    <s v="Phase one - Digital images of rendering for main and out building that can be use for marketing"/>
    <m/>
    <m/>
    <m/>
    <m/>
    <m/>
    <m/>
    <m/>
    <m/>
    <m/>
    <m/>
    <s v="Engineering and Environmental Technologies "/>
    <s v="Engineering and Environmental Technologies"/>
    <m/>
    <s v="Architectural Technology "/>
    <s v="Architectural Technology"/>
    <m/>
    <m/>
    <s v="Costan Boiangiu     "/>
    <s v="Costan Boiangiu "/>
    <m/>
    <m/>
    <m/>
    <m/>
    <m/>
    <s v="Hiyori Todoroki  Noah Pantuso  Kaelan Doucette "/>
    <x v="160"/>
    <x v="136"/>
    <x v="123"/>
    <x v="0"/>
    <x v="0"/>
    <x v="0"/>
    <x v="0"/>
    <x v="0"/>
    <x v="0"/>
    <x v="0"/>
    <m/>
    <m/>
    <m/>
    <m/>
    <m/>
    <m/>
    <m/>
    <m/>
    <m/>
    <m/>
    <m/>
    <x v="0"/>
    <x v="2"/>
    <s v="2019/20"/>
    <m/>
    <m/>
    <m/>
    <m/>
    <m/>
    <m/>
    <m/>
    <m/>
    <m/>
    <m/>
    <n v="0"/>
    <m/>
    <m/>
    <m/>
    <m/>
    <m/>
    <m/>
    <m/>
    <m/>
    <m/>
    <m/>
    <m/>
    <m/>
    <m/>
    <m/>
    <m/>
    <m/>
    <m/>
    <m/>
    <m/>
    <m/>
    <m/>
    <m/>
    <m/>
    <m/>
    <m/>
    <m/>
    <m/>
    <m/>
    <m/>
    <m/>
    <m/>
  </r>
  <r>
    <s v="GEO 981"/>
    <n v="981"/>
    <s v="R&amp;M Plastic Products"/>
    <m/>
    <s v="3D Printing"/>
    <s v="Technical service"/>
    <m/>
    <m/>
    <m/>
    <m/>
    <m/>
    <m/>
    <m/>
    <m/>
    <m/>
    <s v=" "/>
    <m/>
    <m/>
    <s v="Mechanical Engineering Technology "/>
    <s v="Mechanical Engineering Technology"/>
    <m/>
    <m/>
    <s v="    "/>
    <m/>
    <m/>
    <m/>
    <m/>
    <m/>
    <m/>
    <s v="jared Bergsma   "/>
    <x v="26"/>
    <x v="3"/>
    <x v="3"/>
    <x v="0"/>
    <x v="0"/>
    <x v="0"/>
    <x v="0"/>
    <x v="0"/>
    <x v="0"/>
    <x v="0"/>
    <m/>
    <m/>
    <m/>
    <m/>
    <m/>
    <m/>
    <m/>
    <m/>
    <m/>
    <m/>
    <m/>
    <x v="0"/>
    <x v="2"/>
    <s v="2019/20"/>
    <m/>
    <m/>
    <m/>
    <m/>
    <m/>
    <m/>
    <m/>
    <m/>
    <m/>
    <m/>
    <n v="0"/>
    <m/>
    <m/>
    <m/>
    <m/>
    <m/>
    <m/>
    <m/>
    <m/>
    <m/>
    <m/>
    <m/>
    <m/>
    <m/>
    <m/>
    <m/>
    <m/>
    <m/>
    <m/>
    <m/>
    <m/>
    <m/>
    <m/>
    <m/>
    <m/>
    <m/>
    <m/>
    <m/>
    <m/>
    <m/>
    <m/>
    <m/>
  </r>
  <r>
    <s v="GEO 982"/>
    <n v="982"/>
    <s v="ESC Environmental Systems Corporation "/>
    <m/>
    <s v="3D Printing"/>
    <s v="Technical service"/>
    <m/>
    <m/>
    <m/>
    <m/>
    <m/>
    <m/>
    <m/>
    <m/>
    <m/>
    <s v=" "/>
    <m/>
    <m/>
    <s v="Mechanical Engineering Technology "/>
    <s v="Mechanical Engineering Technology"/>
    <m/>
    <m/>
    <s v="    "/>
    <m/>
    <m/>
    <m/>
    <m/>
    <m/>
    <m/>
    <s v="jared Bergsma   "/>
    <x v="26"/>
    <x v="3"/>
    <x v="3"/>
    <x v="0"/>
    <x v="0"/>
    <x v="0"/>
    <x v="0"/>
    <x v="0"/>
    <x v="0"/>
    <x v="0"/>
    <m/>
    <m/>
    <m/>
    <m/>
    <m/>
    <m/>
    <m/>
    <m/>
    <m/>
    <m/>
    <m/>
    <x v="0"/>
    <x v="2"/>
    <s v="2019/20"/>
    <m/>
    <m/>
    <m/>
    <m/>
    <m/>
    <m/>
    <m/>
    <m/>
    <m/>
    <m/>
    <n v="0"/>
    <m/>
    <m/>
    <m/>
    <m/>
    <m/>
    <m/>
    <m/>
    <m/>
    <m/>
    <m/>
    <m/>
    <m/>
    <m/>
    <m/>
    <m/>
    <m/>
    <m/>
    <m/>
    <m/>
    <m/>
    <m/>
    <m/>
    <m/>
    <m/>
    <m/>
    <m/>
    <m/>
    <m/>
    <m/>
    <m/>
    <m/>
  </r>
  <r>
    <s v="GEO 983"/>
    <n v="983"/>
    <s v="County of Simcoe"/>
    <m/>
    <s v="Manufacturing Asset Map-Tool Design"/>
    <s v="Product development"/>
    <s v="GEO787 / GEO834"/>
    <m/>
    <m/>
    <m/>
    <m/>
    <m/>
    <m/>
    <m/>
    <m/>
    <s v="Engineering and Environmental Technologies "/>
    <s v="Engineering and Environmental Technologies"/>
    <m/>
    <s v="Big Data Analytics "/>
    <s v="Big Data Analytics"/>
    <m/>
    <m/>
    <s v="Chris Dyck    "/>
    <s v="Chris Dyck"/>
    <m/>
    <m/>
    <m/>
    <m/>
    <m/>
    <s v="                   "/>
    <x v="3"/>
    <x v="3"/>
    <x v="3"/>
    <x v="0"/>
    <x v="0"/>
    <x v="0"/>
    <x v="0"/>
    <x v="0"/>
    <x v="0"/>
    <x v="0"/>
    <m/>
    <m/>
    <m/>
    <m/>
    <m/>
    <m/>
    <m/>
    <m/>
    <m/>
    <m/>
    <s v="Eliecer FajardoVelasco, Padmava Tibentahelram Chandavani, Ricardo Limaroiseman, Basil Scaria Varghese, Mayank Singh Bisht, Jennier Cox"/>
    <x v="1"/>
    <x v="2"/>
    <s v="2019/20"/>
    <m/>
    <m/>
    <m/>
    <m/>
    <m/>
    <m/>
    <m/>
    <m/>
    <m/>
    <n v="0"/>
    <n v="0"/>
    <m/>
    <m/>
    <m/>
    <m/>
    <m/>
    <s v="  "/>
    <m/>
    <m/>
    <m/>
    <m/>
    <m/>
    <m/>
    <m/>
    <m/>
    <m/>
    <m/>
    <m/>
    <m/>
    <m/>
    <m/>
    <m/>
    <m/>
    <m/>
    <m/>
    <m/>
    <m/>
    <m/>
    <m/>
    <m/>
    <m/>
    <m/>
  </r>
  <r>
    <s v="GEO 984"/>
    <n v="984"/>
    <s v="Tarpin Lumber "/>
    <m/>
    <s v="AI applicaion on Tarpin's stacking issue"/>
    <s v="Process optimization"/>
    <m/>
    <m/>
    <m/>
    <m/>
    <m/>
    <m/>
    <m/>
    <m/>
    <m/>
    <s v="Engineering and Environmental Technologies "/>
    <s v="Engineering and Environmental Technologies"/>
    <m/>
    <s v="Mechanical Engineering Technology "/>
    <s v="Mechanical Engineering Technology"/>
    <m/>
    <m/>
    <s v="    "/>
    <m/>
    <m/>
    <m/>
    <m/>
    <m/>
    <m/>
    <s v="                   "/>
    <x v="3"/>
    <x v="3"/>
    <x v="3"/>
    <x v="0"/>
    <x v="0"/>
    <x v="0"/>
    <x v="0"/>
    <x v="0"/>
    <x v="0"/>
    <x v="0"/>
    <m/>
    <m/>
    <m/>
    <m/>
    <m/>
    <m/>
    <m/>
    <m/>
    <m/>
    <m/>
    <m/>
    <x v="5"/>
    <x v="2"/>
    <s v="2019/20"/>
    <m/>
    <m/>
    <m/>
    <m/>
    <m/>
    <m/>
    <m/>
    <m/>
    <m/>
    <n v="0"/>
    <n v="0"/>
    <m/>
    <m/>
    <m/>
    <m/>
    <m/>
    <s v="  "/>
    <m/>
    <m/>
    <m/>
    <m/>
    <m/>
    <m/>
    <m/>
    <m/>
    <m/>
    <m/>
    <m/>
    <m/>
    <m/>
    <m/>
    <m/>
    <m/>
    <m/>
    <m/>
    <m/>
    <m/>
    <m/>
    <m/>
    <m/>
    <m/>
    <m/>
  </r>
  <r>
    <s v="GEO 985"/>
    <n v="985"/>
    <s v="Havlar"/>
    <m/>
    <s v="inger print safe/briefcase, add tracking, bluetooth with GPS tracking, remote locking, https://havlar.com/"/>
    <s v="Product development"/>
    <m/>
    <s v="Chris Adam"/>
    <s v="chris.adams@gmail.com"/>
    <s v="Industry (Incorporated)"/>
    <m/>
    <m/>
    <m/>
    <m/>
    <m/>
    <s v="Engineering and Environmental Technologies "/>
    <s v="Engineering and Environmental Technologies"/>
    <m/>
    <s v="Electrical Engineering Technology "/>
    <s v="Electrical Engineering Technology"/>
    <m/>
    <m/>
    <s v="    "/>
    <m/>
    <m/>
    <m/>
    <m/>
    <m/>
    <m/>
    <s v="   "/>
    <x v="3"/>
    <x v="3"/>
    <x v="3"/>
    <x v="0"/>
    <x v="0"/>
    <x v="0"/>
    <x v="0"/>
    <x v="0"/>
    <x v="0"/>
    <x v="0"/>
    <m/>
    <m/>
    <m/>
    <m/>
    <m/>
    <m/>
    <m/>
    <m/>
    <m/>
    <m/>
    <m/>
    <x v="1"/>
    <x v="2"/>
    <s v="2018/19"/>
    <m/>
    <m/>
    <m/>
    <m/>
    <m/>
    <m/>
    <m/>
    <m/>
    <m/>
    <m/>
    <n v="0"/>
    <m/>
    <m/>
    <m/>
    <m/>
    <m/>
    <m/>
    <m/>
    <m/>
    <m/>
    <m/>
    <m/>
    <m/>
    <m/>
    <m/>
    <m/>
    <m/>
    <m/>
    <m/>
    <m/>
    <m/>
    <m/>
    <m/>
    <m/>
    <m/>
    <m/>
    <m/>
    <m/>
    <m/>
    <m/>
    <m/>
    <m/>
  </r>
  <r>
    <s v="GEO 986"/>
    <n v="986"/>
    <s v="FSD Robotics"/>
    <m/>
    <s v="Website design "/>
    <s v="web design"/>
    <m/>
    <m/>
    <m/>
    <m/>
    <m/>
    <m/>
    <m/>
    <m/>
    <m/>
    <s v="Engineering and Environmental Technologies "/>
    <s v="Engineering and Environmental Technologies"/>
    <m/>
    <s v="Mechanical Engineering Technology "/>
    <s v="Mechanical Engineering Technology"/>
    <m/>
    <m/>
    <s v="    "/>
    <m/>
    <m/>
    <m/>
    <m/>
    <m/>
    <m/>
    <s v="   "/>
    <x v="3"/>
    <x v="3"/>
    <x v="3"/>
    <x v="0"/>
    <x v="0"/>
    <x v="0"/>
    <x v="0"/>
    <x v="0"/>
    <x v="0"/>
    <x v="0"/>
    <m/>
    <m/>
    <m/>
    <m/>
    <m/>
    <m/>
    <m/>
    <m/>
    <m/>
    <m/>
    <m/>
    <x v="1"/>
    <x v="0"/>
    <s v="2019/20"/>
    <m/>
    <m/>
    <m/>
    <m/>
    <m/>
    <m/>
    <m/>
    <m/>
    <m/>
    <m/>
    <n v="0"/>
    <m/>
    <m/>
    <m/>
    <m/>
    <m/>
    <m/>
    <m/>
    <m/>
    <m/>
    <m/>
    <m/>
    <m/>
    <m/>
    <m/>
    <m/>
    <m/>
    <m/>
    <m/>
    <m/>
    <m/>
    <m/>
    <m/>
    <m/>
    <m/>
    <m/>
    <m/>
    <m/>
    <m/>
    <m/>
    <m/>
    <m/>
  </r>
  <r>
    <s v="GEO 987"/>
    <n v="987"/>
    <s v="Warren Tkachuk"/>
    <m/>
    <s v="Web app for delivery "/>
    <s v="Product development"/>
    <m/>
    <s v="Warren Tkachuk"/>
    <m/>
    <m/>
    <m/>
    <m/>
    <m/>
    <m/>
    <m/>
    <s v="Engineering and Environmental Technologies "/>
    <s v="Engineering and Environmental Technologies"/>
    <m/>
    <s v="Computer programmer "/>
    <s v="Computer programmer"/>
    <m/>
    <m/>
    <s v="Ross Bigelow    "/>
    <s v="Ross Bigelow"/>
    <m/>
    <m/>
    <m/>
    <m/>
    <m/>
    <m/>
    <x v="3"/>
    <x v="3"/>
    <x v="3"/>
    <x v="0"/>
    <x v="0"/>
    <x v="0"/>
    <x v="0"/>
    <x v="0"/>
    <x v="0"/>
    <x v="0"/>
    <m/>
    <m/>
    <m/>
    <m/>
    <m/>
    <m/>
    <m/>
    <m/>
    <m/>
    <m/>
    <m/>
    <x v="1"/>
    <x v="0"/>
    <s v="2019/20"/>
    <m/>
    <m/>
    <m/>
    <m/>
    <m/>
    <m/>
    <m/>
    <m/>
    <m/>
    <m/>
    <n v="0"/>
    <m/>
    <m/>
    <m/>
    <m/>
    <m/>
    <m/>
    <m/>
    <m/>
    <m/>
    <m/>
    <m/>
    <m/>
    <m/>
    <m/>
    <m/>
    <m/>
    <m/>
    <m/>
    <m/>
    <m/>
    <m/>
    <m/>
    <m/>
    <m/>
    <m/>
    <m/>
    <m/>
    <m/>
    <m/>
    <m/>
    <m/>
  </r>
  <r>
    <s v="GEO 988"/>
    <n v="988"/>
    <s v="ESC Environmental Systems Corporation"/>
    <m/>
    <s v="Integrated Software Development"/>
    <s v="Product development"/>
    <m/>
    <s v="Chris Adam"/>
    <s v="chris.adams@gmail.com"/>
    <s v="Industry (Incorporated)"/>
    <s v="Manufacturing"/>
    <m/>
    <m/>
    <m/>
    <m/>
    <s v="Engineering and Environmental Technologies "/>
    <s v="Engineering and Environmental Technologies"/>
    <m/>
    <s v="Electrical Engineering Technology Computer Programmer"/>
    <s v="Electrical Engineering Technology"/>
    <s v="Computer Programmer"/>
    <m/>
    <s v="    "/>
    <m/>
    <m/>
    <m/>
    <m/>
    <m/>
    <m/>
    <s v="   "/>
    <x v="3"/>
    <x v="3"/>
    <x v="3"/>
    <x v="0"/>
    <x v="0"/>
    <x v="0"/>
    <x v="0"/>
    <x v="0"/>
    <x v="0"/>
    <x v="0"/>
    <m/>
    <m/>
    <m/>
    <m/>
    <m/>
    <m/>
    <m/>
    <m/>
    <m/>
    <m/>
    <m/>
    <x v="1"/>
    <x v="0"/>
    <s v="2019/20"/>
    <m/>
    <m/>
    <m/>
    <m/>
    <m/>
    <m/>
    <m/>
    <m/>
    <m/>
    <m/>
    <n v="0"/>
    <m/>
    <m/>
    <m/>
    <m/>
    <m/>
    <m/>
    <m/>
    <m/>
    <m/>
    <m/>
    <m/>
    <m/>
    <m/>
    <m/>
    <m/>
    <m/>
    <m/>
    <m/>
    <m/>
    <m/>
    <m/>
    <m/>
    <m/>
    <m/>
    <m/>
    <m/>
    <m/>
    <m/>
    <m/>
    <m/>
    <m/>
  </r>
  <r>
    <s v="GEO 989"/>
    <n v="989"/>
    <s v="RJ Burnsides and Associates"/>
    <m/>
    <s v="My project will look at the high levels of nitrogen and phosphorous in agricultural runoff and _x000a_how engineered drainage systems can be used to remove nitrogen and phosphorous through _x000a_small ponds/wetlands and native vegetation. Exact locations of testing and sampling sites are _x000a_yet to be determined but the test sites will be municipal drainage systems in the New _x000a_Tecumseth Area. The selected sties will be tested for nitrogen and phosphorous in the water, _x000a_soil, banks and possibly vegetation growing within the drain. This data will then be analyzed to _x000a_determine a base level, research will go on further to find vegetation that has the potential to _x000a_absorb nitrogen/ phosphorous and depending on the resources available possibly design a _x000a_small wetland that can be integrated into a drainage system"/>
    <m/>
    <m/>
    <m/>
    <m/>
    <m/>
    <m/>
    <m/>
    <m/>
    <m/>
    <m/>
    <s v="Engineering and Environmental Technologies "/>
    <s v="Engineering and Environmental Technologies"/>
    <m/>
    <s v="Environmental technology "/>
    <s v="Environmental technology"/>
    <m/>
    <m/>
    <s v="Nicole Barbato    "/>
    <s v="Nicole Barbato"/>
    <m/>
    <m/>
    <m/>
    <m/>
    <m/>
    <s v="Gavin Bergsma   "/>
    <x v="161"/>
    <x v="3"/>
    <x v="3"/>
    <x v="0"/>
    <x v="0"/>
    <x v="0"/>
    <x v="0"/>
    <x v="0"/>
    <x v="0"/>
    <x v="0"/>
    <m/>
    <m/>
    <m/>
    <m/>
    <m/>
    <m/>
    <m/>
    <m/>
    <m/>
    <m/>
    <m/>
    <x v="0"/>
    <x v="0"/>
    <s v="2019/20"/>
    <m/>
    <m/>
    <m/>
    <m/>
    <m/>
    <m/>
    <m/>
    <m/>
    <m/>
    <m/>
    <n v="0"/>
    <m/>
    <m/>
    <m/>
    <m/>
    <m/>
    <m/>
    <m/>
    <m/>
    <m/>
    <m/>
    <m/>
    <m/>
    <m/>
    <m/>
    <m/>
    <m/>
    <m/>
    <m/>
    <m/>
    <m/>
    <m/>
    <m/>
    <m/>
    <m/>
    <m/>
    <m/>
    <m/>
    <m/>
    <m/>
    <m/>
    <m/>
  </r>
  <r>
    <s v="GEO 990"/>
    <n v="990"/>
    <s v="Nature Conservancy of Canada"/>
    <m/>
    <s v="Working with the Nature Conservancy of Canada research will be conducted on the populations and subsequent locations of native reptiles and amphibian species within the Minesing Wetland property. The property is approximately 14,000 hectares and has had many other surveys and assessments conducted but none specifically into native reptiles and amphibians. The goal is to create the foundation work for future biota surveys and allow a lineage of data to be created from this fist pass study which will allow future endeavors regarding location and population of native reptile and amphibian species data to be built upon. Through the collection of data basic locational maps will be created and allow visual reference to the counts and species locations which will correspond to the already assessed and documented biomes within the wetland property itself. "/>
    <m/>
    <m/>
    <m/>
    <m/>
    <m/>
    <m/>
    <m/>
    <m/>
    <m/>
    <m/>
    <s v="Engineering and Environmental Technologies "/>
    <s v="Engineering and Environmental Technologies"/>
    <m/>
    <s v="Environmental technology "/>
    <s v="Environmental technology"/>
    <m/>
    <m/>
    <s v="Nicole Barbato    "/>
    <s v="Nicole Barbato"/>
    <m/>
    <m/>
    <m/>
    <m/>
    <m/>
    <s v="Jonathan Begg trevor Hood  "/>
    <x v="162"/>
    <x v="137"/>
    <x v="3"/>
    <x v="0"/>
    <x v="0"/>
    <x v="0"/>
    <x v="0"/>
    <x v="0"/>
    <x v="0"/>
    <x v="0"/>
    <m/>
    <m/>
    <m/>
    <m/>
    <m/>
    <m/>
    <m/>
    <m/>
    <m/>
    <m/>
    <m/>
    <x v="0"/>
    <x v="0"/>
    <s v="2019/20"/>
    <m/>
    <m/>
    <m/>
    <m/>
    <m/>
    <m/>
    <m/>
    <m/>
    <m/>
    <m/>
    <n v="0"/>
    <m/>
    <m/>
    <m/>
    <m/>
    <m/>
    <m/>
    <m/>
    <m/>
    <m/>
    <m/>
    <m/>
    <m/>
    <m/>
    <m/>
    <m/>
    <m/>
    <m/>
    <m/>
    <m/>
    <m/>
    <m/>
    <m/>
    <m/>
    <m/>
    <m/>
    <m/>
    <m/>
    <m/>
    <m/>
    <m/>
    <m/>
  </r>
  <r>
    <s v="GEO 991"/>
    <n v="991"/>
    <s v="SAFE International"/>
    <m/>
    <s v="Personal Safety Device Project 2"/>
    <m/>
    <m/>
    <m/>
    <m/>
    <m/>
    <m/>
    <m/>
    <m/>
    <m/>
    <m/>
    <s v="Engineering and Environmental Technologies "/>
    <s v="Engineering and Environmental Technologies"/>
    <m/>
    <s v="Computer programmer "/>
    <s v="Computer programmer"/>
    <m/>
    <m/>
    <s v="    "/>
    <m/>
    <m/>
    <m/>
    <m/>
    <m/>
    <m/>
    <s v="   "/>
    <x v="3"/>
    <x v="3"/>
    <x v="3"/>
    <x v="0"/>
    <x v="0"/>
    <x v="0"/>
    <x v="0"/>
    <x v="0"/>
    <x v="0"/>
    <x v="0"/>
    <m/>
    <m/>
    <m/>
    <m/>
    <m/>
    <m/>
    <m/>
    <m/>
    <m/>
    <m/>
    <m/>
    <x v="1"/>
    <x v="0"/>
    <s v="2019/20"/>
    <m/>
    <m/>
    <m/>
    <m/>
    <m/>
    <m/>
    <m/>
    <m/>
    <m/>
    <m/>
    <n v="0"/>
    <m/>
    <m/>
    <m/>
    <m/>
    <m/>
    <m/>
    <m/>
    <m/>
    <m/>
    <m/>
    <m/>
    <m/>
    <m/>
    <m/>
    <m/>
    <m/>
    <m/>
    <m/>
    <m/>
    <m/>
    <m/>
    <m/>
    <m/>
    <m/>
    <m/>
    <m/>
    <m/>
    <m/>
    <m/>
    <m/>
    <m/>
  </r>
  <r>
    <s v="GEO 992"/>
    <n v="992"/>
    <s v="Ministry of the Environment and Climate Change"/>
    <m/>
    <s v="A combination of high temperatures, stagnant water and nutrient overload can result in excessive algae growth. These so-called algal blooms can lead to a depletion of oxygen in the water, release of toxins and taste and odor problems. Without treatment, the algae will grow more every year, resulting in an unbalanced ecosystem. Therefore, it is important to monitoring and control algal blooms for a healthy ecosystem._x000a_The purpose of the research will be to analyze data information and collect new information about the effect of algae bloom in the  3 different location around the Simcoe Lake.  To identify harmful toxins of this organisms and identify harmful species._x000a_"/>
    <m/>
    <m/>
    <m/>
    <m/>
    <m/>
    <m/>
    <m/>
    <m/>
    <m/>
    <m/>
    <s v="Engineering and Environmental Technologies "/>
    <s v="Engineering and Environmental Technologies"/>
    <m/>
    <s v="Environmental technology "/>
    <s v="Environmental technology"/>
    <m/>
    <m/>
    <s v="Nicole Barbato    "/>
    <s v="Nicole Barbato"/>
    <m/>
    <m/>
    <m/>
    <m/>
    <m/>
    <s v="Gladis Yareny Perez Lopez   "/>
    <x v="163"/>
    <x v="3"/>
    <x v="3"/>
    <x v="0"/>
    <x v="0"/>
    <x v="0"/>
    <x v="0"/>
    <x v="0"/>
    <x v="0"/>
    <x v="0"/>
    <m/>
    <m/>
    <m/>
    <m/>
    <m/>
    <m/>
    <m/>
    <m/>
    <m/>
    <m/>
    <m/>
    <x v="0"/>
    <x v="0"/>
    <s v="2019/20"/>
    <m/>
    <m/>
    <m/>
    <m/>
    <m/>
    <m/>
    <m/>
    <m/>
    <m/>
    <m/>
    <n v="0"/>
    <m/>
    <m/>
    <m/>
    <m/>
    <m/>
    <m/>
    <m/>
    <m/>
    <m/>
    <m/>
    <m/>
    <m/>
    <m/>
    <m/>
    <m/>
    <m/>
    <m/>
    <m/>
    <m/>
    <m/>
    <m/>
    <m/>
    <m/>
    <m/>
    <m/>
    <m/>
    <m/>
    <m/>
    <m/>
    <m/>
    <m/>
  </r>
  <r>
    <s v="GEO 993"/>
    <n v="993"/>
    <s v="Warren Tkachuk"/>
    <m/>
    <s v="Raspberry Pi phone device"/>
    <s v="Product development"/>
    <m/>
    <s v="Warren Tkachuk"/>
    <m/>
    <m/>
    <m/>
    <m/>
    <m/>
    <m/>
    <m/>
    <s v="Engineering and Environmental Technologies "/>
    <s v="Engineering and Environmental Technologies"/>
    <m/>
    <s v="Computer programmer "/>
    <s v="Computer programmer"/>
    <m/>
    <m/>
    <s v="    "/>
    <m/>
    <m/>
    <m/>
    <m/>
    <m/>
    <m/>
    <s v="   "/>
    <x v="3"/>
    <x v="3"/>
    <x v="3"/>
    <x v="0"/>
    <x v="0"/>
    <x v="0"/>
    <x v="0"/>
    <x v="0"/>
    <x v="0"/>
    <x v="0"/>
    <m/>
    <m/>
    <m/>
    <m/>
    <m/>
    <m/>
    <m/>
    <m/>
    <m/>
    <m/>
    <m/>
    <x v="1"/>
    <x v="0"/>
    <s v="2019/20"/>
    <m/>
    <m/>
    <m/>
    <m/>
    <m/>
    <m/>
    <m/>
    <m/>
    <m/>
    <m/>
    <n v="0"/>
    <m/>
    <m/>
    <m/>
    <m/>
    <m/>
    <m/>
    <m/>
    <m/>
    <m/>
    <m/>
    <m/>
    <m/>
    <m/>
    <m/>
    <m/>
    <m/>
    <m/>
    <m/>
    <m/>
    <m/>
    <m/>
    <m/>
    <m/>
    <m/>
    <m/>
    <m/>
    <m/>
    <m/>
    <m/>
    <m/>
    <m/>
  </r>
  <r>
    <s v="GEO 994"/>
    <n v="994"/>
    <s v="SAFE International"/>
    <m/>
    <s v="Personal Safety Device Project 1"/>
    <m/>
    <m/>
    <m/>
    <m/>
    <m/>
    <m/>
    <m/>
    <m/>
    <m/>
    <m/>
    <s v="Engineering and Environmental Technologies "/>
    <s v="Engineering and Environmental Technologies"/>
    <m/>
    <s v="Computer programmer "/>
    <s v="Computer programmer"/>
    <m/>
    <m/>
    <s v="    "/>
    <m/>
    <m/>
    <m/>
    <m/>
    <m/>
    <m/>
    <m/>
    <x v="3"/>
    <x v="3"/>
    <x v="3"/>
    <x v="0"/>
    <x v="0"/>
    <x v="0"/>
    <x v="0"/>
    <x v="0"/>
    <x v="0"/>
    <x v="0"/>
    <m/>
    <m/>
    <m/>
    <m/>
    <m/>
    <m/>
    <m/>
    <m/>
    <m/>
    <m/>
    <m/>
    <x v="1"/>
    <x v="0"/>
    <s v="2019/20"/>
    <m/>
    <m/>
    <m/>
    <m/>
    <m/>
    <m/>
    <m/>
    <m/>
    <m/>
    <m/>
    <n v="0"/>
    <m/>
    <m/>
    <m/>
    <m/>
    <m/>
    <m/>
    <m/>
    <m/>
    <m/>
    <m/>
    <m/>
    <m/>
    <m/>
    <m/>
    <m/>
    <m/>
    <m/>
    <m/>
    <m/>
    <m/>
    <m/>
    <m/>
    <m/>
    <m/>
    <m/>
    <m/>
    <m/>
    <m/>
    <m/>
    <m/>
    <m/>
  </r>
  <r>
    <s v="GEO 995"/>
    <n v="995"/>
    <s v="Ontario Pork Producers_x000a_"/>
    <m/>
    <s v="What does it take to make swine manure digestible, and what infrastructure is needed? Research will investigate types of materials (organic waste) needed, how off-site material can be transported, and what the opportunities are for pork producers to use anaerobic digestion on-farm. "/>
    <m/>
    <m/>
    <m/>
    <m/>
    <m/>
    <m/>
    <m/>
    <m/>
    <m/>
    <m/>
    <s v="Engineering and Environmental Technologies "/>
    <s v="Engineering and Environmental Technologies"/>
    <m/>
    <s v="Environmental technology "/>
    <s v="Environmental technology"/>
    <m/>
    <m/>
    <s v="Nicole Barbato    "/>
    <s v="Nicole Barbato"/>
    <m/>
    <m/>
    <m/>
    <m/>
    <m/>
    <s v="Katherine Ash   "/>
    <x v="164"/>
    <x v="3"/>
    <x v="3"/>
    <x v="0"/>
    <x v="0"/>
    <x v="0"/>
    <x v="0"/>
    <x v="0"/>
    <x v="0"/>
    <x v="0"/>
    <m/>
    <m/>
    <m/>
    <m/>
    <m/>
    <m/>
    <m/>
    <m/>
    <m/>
    <m/>
    <m/>
    <x v="0"/>
    <x v="0"/>
    <s v="2019/20"/>
    <m/>
    <m/>
    <m/>
    <m/>
    <m/>
    <m/>
    <m/>
    <m/>
    <m/>
    <m/>
    <n v="0"/>
    <m/>
    <m/>
    <m/>
    <m/>
    <m/>
    <m/>
    <m/>
    <m/>
    <m/>
    <m/>
    <m/>
    <m/>
    <m/>
    <m/>
    <m/>
    <m/>
    <m/>
    <m/>
    <m/>
    <m/>
    <m/>
    <m/>
    <m/>
    <m/>
    <m/>
    <m/>
    <m/>
    <m/>
    <m/>
    <m/>
    <m/>
  </r>
  <r>
    <s v="GEO 996"/>
    <n v="996"/>
    <s v="Citizen Information Group"/>
    <s v="Bump Trax"/>
    <s v="The 4th phase of an ongoing project for pothole detection using a basic mobile app for data collection, deploy to busses. This phse will refine and calibrate unstructured image data."/>
    <s v="Computer Programming"/>
    <m/>
    <s v="Justin Kelly "/>
    <s v="blue_lt@hotmail.com"/>
    <m/>
    <m/>
    <m/>
    <m/>
    <m/>
    <s v="20S-20F"/>
    <s v="Computer Studies "/>
    <s v="Computer Studies"/>
    <m/>
    <s v="Big Data Analytics "/>
    <s v="Big Data Analytics"/>
    <m/>
    <m/>
    <s v="Gordon Dyck    "/>
    <s v="Gordon Dyck"/>
    <m/>
    <m/>
    <m/>
    <m/>
    <m/>
    <s v="Annath Madambillath Kadappuram Jestin Kaniyodickal Jacob Pravesh Giri Sonali Jain"/>
    <x v="165"/>
    <x v="138"/>
    <x v="124"/>
    <x v="78"/>
    <x v="0"/>
    <x v="0"/>
    <x v="0"/>
    <x v="0"/>
    <x v="0"/>
    <x v="0"/>
    <m/>
    <m/>
    <m/>
    <m/>
    <m/>
    <m/>
    <m/>
    <m/>
    <m/>
    <m/>
    <m/>
    <x v="0"/>
    <x v="2"/>
    <s v="2020/21"/>
    <m/>
    <m/>
    <m/>
    <m/>
    <m/>
    <m/>
    <m/>
    <m/>
    <m/>
    <m/>
    <n v="0"/>
    <m/>
    <m/>
    <m/>
    <m/>
    <m/>
    <m/>
    <m/>
    <m/>
    <m/>
    <m/>
    <m/>
    <m/>
    <m/>
    <m/>
    <m/>
    <m/>
    <m/>
    <m/>
    <m/>
    <m/>
    <m/>
    <m/>
    <m/>
    <m/>
    <m/>
    <m/>
    <m/>
    <m/>
    <m/>
    <m/>
    <m/>
  </r>
  <r>
    <s v="GEO 997"/>
    <n v="997"/>
    <s v="Citizen Information Group"/>
    <s v="Transportation Service Improvement"/>
    <s v="The 3rd phase of an ongoing project to audit private and public data sources for bus and train service cancellations and disruptions to identify characteristics of their impact on the public that can be validated and used to support informed recommendations for bus and train service improvements. "/>
    <s v="Computer Programming"/>
    <m/>
    <s v="Justin Kelly "/>
    <s v="blue_lt@hotmail.com"/>
    <m/>
    <m/>
    <m/>
    <m/>
    <m/>
    <s v="20S-20F"/>
    <s v="Computer Studies "/>
    <s v="Computer Studies"/>
    <m/>
    <s v="Big Data Analytics "/>
    <s v="Big Data Analytics"/>
    <m/>
    <m/>
    <s v="Gordon Dyck    "/>
    <s v="Gordon Dyck"/>
    <m/>
    <m/>
    <m/>
    <m/>
    <m/>
    <s v="Alita Puthenpurakal Thomas Manuel Rodriguez Pineros Sai Sandeep Kuchupudi "/>
    <x v="166"/>
    <x v="139"/>
    <x v="125"/>
    <x v="0"/>
    <x v="0"/>
    <x v="0"/>
    <x v="0"/>
    <x v="0"/>
    <x v="0"/>
    <x v="0"/>
    <m/>
    <m/>
    <m/>
    <m/>
    <m/>
    <m/>
    <m/>
    <m/>
    <m/>
    <m/>
    <m/>
    <x v="0"/>
    <x v="2"/>
    <s v="2020/21"/>
    <m/>
    <m/>
    <m/>
    <m/>
    <m/>
    <m/>
    <m/>
    <m/>
    <m/>
    <m/>
    <n v="0"/>
    <m/>
    <m/>
    <m/>
    <m/>
    <m/>
    <m/>
    <m/>
    <m/>
    <m/>
    <m/>
    <m/>
    <m/>
    <m/>
    <m/>
    <m/>
    <m/>
    <m/>
    <m/>
    <m/>
    <m/>
    <m/>
    <m/>
    <m/>
    <m/>
    <m/>
    <m/>
    <m/>
    <m/>
    <m/>
    <m/>
    <m/>
  </r>
  <r>
    <s v="GEO 998"/>
    <n v="998"/>
    <s v="EcoGreen"/>
    <s v="Website Build "/>
    <s v="The 2nd and final phase of a project to crezte a robust and secure web platform with co-collaborative functionality and user searchability. The web platform will provide a venue for promoting and acquiring eco-friendly products and services."/>
    <s v="web design"/>
    <m/>
    <s v="Audrey Bayens "/>
    <s v="audreybayens@greenlikeus.life"/>
    <m/>
    <m/>
    <m/>
    <m/>
    <m/>
    <s v="20S-20F"/>
    <s v="Computer Studies "/>
    <s v="Computer Studies"/>
    <m/>
    <s v="Big Data Analytics "/>
    <s v="Big Data Analytics"/>
    <m/>
    <m/>
    <s v="Gordon Dyck    "/>
    <s v="Gordon Dyck"/>
    <m/>
    <m/>
    <m/>
    <m/>
    <m/>
    <s v="Himanshu Singh Mohana Siddhartha Tripuraneni Sudipa Nag "/>
    <x v="167"/>
    <x v="140"/>
    <x v="126"/>
    <x v="0"/>
    <x v="0"/>
    <x v="0"/>
    <x v="0"/>
    <x v="0"/>
    <x v="0"/>
    <x v="0"/>
    <m/>
    <m/>
    <m/>
    <m/>
    <m/>
    <m/>
    <m/>
    <m/>
    <m/>
    <m/>
    <m/>
    <x v="7"/>
    <x v="2"/>
    <s v="2020/21"/>
    <m/>
    <m/>
    <m/>
    <m/>
    <m/>
    <m/>
    <m/>
    <m/>
    <m/>
    <m/>
    <n v="1000"/>
    <m/>
    <n v="1000"/>
    <m/>
    <m/>
    <m/>
    <m/>
    <m/>
    <m/>
    <m/>
    <m/>
    <m/>
    <m/>
    <m/>
    <m/>
    <m/>
    <m/>
    <m/>
    <m/>
    <m/>
    <m/>
    <m/>
    <m/>
    <m/>
    <m/>
    <m/>
    <m/>
    <m/>
    <m/>
    <m/>
    <m/>
    <m/>
  </r>
  <r>
    <s v="GEO 999"/>
    <n v="999"/>
    <s v="Georgian College"/>
    <s v="Weather Station (4)"/>
    <s v="The 4th Phase of an ongoing Georgian College Weather Station initiative to integrate wireless technologies with sensors that monitor ambient temperature, relative humidity, and air quality and to navigate the data from any corner of the world using a dashboard on any digital device connected to the Internet"/>
    <s v="Big data analytics"/>
    <m/>
    <s v="Chris Dyck "/>
    <s v="Chris.Dyck@GeorgianCollege.ca"/>
    <m/>
    <m/>
    <m/>
    <m/>
    <m/>
    <s v="20S-20F"/>
    <s v="Computer Studies "/>
    <s v="Computer Studies"/>
    <m/>
    <s v="Big Data Analytics Project Management"/>
    <s v="Big Data Analytics"/>
    <s v="Project Management"/>
    <m/>
    <s v="Gordon Dyck Michael Payne    "/>
    <s v="Gordon Dyck"/>
    <s v="Michael Payne "/>
    <m/>
    <m/>
    <m/>
    <m/>
    <s v="Bawandeep &quot;Bawan&quot; Singh Saini Gurvinder Singh Singh Paula Sinclair Venkata Shanmukh Kancharla"/>
    <x v="168"/>
    <x v="141"/>
    <x v="127"/>
    <x v="79"/>
    <x v="0"/>
    <x v="0"/>
    <x v="0"/>
    <x v="0"/>
    <x v="0"/>
    <x v="0"/>
    <m/>
    <m/>
    <m/>
    <m/>
    <m/>
    <m/>
    <m/>
    <m/>
    <m/>
    <m/>
    <m/>
    <x v="0"/>
    <x v="2"/>
    <s v="2020/21"/>
    <m/>
    <m/>
    <m/>
    <m/>
    <m/>
    <m/>
    <m/>
    <m/>
    <m/>
    <m/>
    <n v="0"/>
    <m/>
    <m/>
    <m/>
    <m/>
    <m/>
    <m/>
    <m/>
    <m/>
    <m/>
    <m/>
    <m/>
    <m/>
    <m/>
    <m/>
    <m/>
    <m/>
    <m/>
    <m/>
    <m/>
    <m/>
    <m/>
    <m/>
    <m/>
    <m/>
    <m/>
    <m/>
    <m/>
    <m/>
    <m/>
    <m/>
    <m/>
  </r>
  <r>
    <s v="GEO 1000"/>
    <n v="1000"/>
    <s v="National Marketplace"/>
    <s v="Web site build (2)"/>
    <s v="The 2nd and final phase of a project to create a robust and secure web platform with co-collaborative functionality and user searchability. The web platform will provide a venue for municipalities to offer and aqure products and services."/>
    <s v="web design"/>
    <m/>
    <s v="Nancy Kirkpatrick"/>
    <s v="nancywk@gmail.com"/>
    <m/>
    <m/>
    <m/>
    <m/>
    <m/>
    <s v="20S-20F"/>
    <s v="Computer Studies "/>
    <s v="Computer Studies"/>
    <m/>
    <s v="Big Data Analytics Project Management"/>
    <s v="Big Data Analytics"/>
    <s v="Project Management"/>
    <m/>
    <s v="Gordon Dyck Michael Payne    "/>
    <s v="Gordon Dyck"/>
    <s v="Michael Payne "/>
    <m/>
    <m/>
    <m/>
    <m/>
    <s v="Nitish Jagirdar Priyansh Tiwari Tianheng &quot;Michael&quot; Su Yamini Bhaskar"/>
    <x v="169"/>
    <x v="142"/>
    <x v="128"/>
    <x v="80"/>
    <x v="25"/>
    <x v="0"/>
    <x v="0"/>
    <x v="0"/>
    <x v="0"/>
    <x v="0"/>
    <m/>
    <m/>
    <m/>
    <m/>
    <m/>
    <m/>
    <m/>
    <m/>
    <m/>
    <m/>
    <m/>
    <x v="0"/>
    <x v="2"/>
    <s v="2020/21"/>
    <m/>
    <m/>
    <m/>
    <m/>
    <m/>
    <m/>
    <m/>
    <m/>
    <m/>
    <m/>
    <n v="0"/>
    <m/>
    <m/>
    <m/>
    <m/>
    <m/>
    <m/>
    <m/>
    <m/>
    <m/>
    <m/>
    <m/>
    <m/>
    <m/>
    <m/>
    <m/>
    <m/>
    <m/>
    <m/>
    <m/>
    <m/>
    <m/>
    <m/>
    <m/>
    <m/>
    <m/>
    <m/>
    <m/>
    <m/>
    <m/>
    <m/>
    <m/>
  </r>
  <r>
    <s v="GEO 1001"/>
    <n v="1001"/>
    <s v="Nottawasaga Valley Conservation Authority"/>
    <s v="Bioacoustics "/>
    <s v="The 5th phase of an ongoing project to apply natural language processing and artificial intelligence to bioacoustics to find the diversity of bird species within a geographic location, a Machine Learning Algorithm will identify the presence of a bird species by its avian sound characteristics, then capture the data for the location of the birds and the date and time of identification for storage and analysis"/>
    <s v="Machine Learrning"/>
    <m/>
    <s v="Lyle Wood, MES"/>
    <s v="lwood@nvca.on.ca"/>
    <m/>
    <m/>
    <m/>
    <m/>
    <m/>
    <s v="20S-20F"/>
    <s v="Computer Studies "/>
    <s v="Computer Studies"/>
    <m/>
    <s v="Big Data Analytics Project Management"/>
    <s v="Big Data Analytics"/>
    <s v="Project Management"/>
    <m/>
    <s v="Gordon Dyck Michael Payne    "/>
    <s v="Gordon Dyck"/>
    <s v="Michael Payne "/>
    <m/>
    <m/>
    <m/>
    <m/>
    <s v="Ali Langdon James Murney Tejaskumar &quot;Tejas&quot; Ashokbhai Patel Aykut Yucegun"/>
    <x v="170"/>
    <x v="143"/>
    <x v="129"/>
    <x v="81"/>
    <x v="0"/>
    <x v="0"/>
    <x v="0"/>
    <x v="0"/>
    <x v="0"/>
    <x v="0"/>
    <m/>
    <m/>
    <m/>
    <m/>
    <m/>
    <m/>
    <m/>
    <m/>
    <m/>
    <m/>
    <m/>
    <x v="0"/>
    <x v="2"/>
    <s v="2020/21"/>
    <m/>
    <m/>
    <m/>
    <m/>
    <m/>
    <m/>
    <m/>
    <m/>
    <m/>
    <m/>
    <n v="0"/>
    <m/>
    <m/>
    <m/>
    <m/>
    <m/>
    <m/>
    <m/>
    <m/>
    <m/>
    <m/>
    <m/>
    <m/>
    <m/>
    <m/>
    <m/>
    <m/>
    <m/>
    <m/>
    <m/>
    <m/>
    <m/>
    <m/>
    <m/>
    <m/>
    <m/>
    <m/>
    <m/>
    <m/>
    <m/>
    <m/>
    <m/>
  </r>
  <r>
    <s v="GEO 1002"/>
    <n v="1002"/>
    <s v="PYROC"/>
    <s v="Phase 3"/>
    <s v="Phase 3: Training Technologies – J.A.D.I.E. (2)"/>
    <s v="Technical service"/>
    <m/>
    <s v="Jadie Miller"/>
    <s v="jadie.miller@outlook.com "/>
    <m/>
    <m/>
    <m/>
    <m/>
    <m/>
    <m/>
    <s v="Computer Studies "/>
    <s v="Computer Studies"/>
    <m/>
    <s v="Big Data Analytics "/>
    <s v="Big Data Analytics"/>
    <m/>
    <m/>
    <s v="Gordon Dyck    "/>
    <s v="Gordon Dyck"/>
    <m/>
    <m/>
    <m/>
    <m/>
    <m/>
    <s v="   "/>
    <x v="3"/>
    <x v="3"/>
    <x v="3"/>
    <x v="0"/>
    <x v="0"/>
    <x v="0"/>
    <x v="0"/>
    <x v="0"/>
    <x v="0"/>
    <x v="0"/>
    <m/>
    <m/>
    <m/>
    <m/>
    <m/>
    <m/>
    <m/>
    <m/>
    <m/>
    <m/>
    <m/>
    <x v="1"/>
    <x v="2"/>
    <s v="2020/21"/>
    <m/>
    <m/>
    <m/>
    <m/>
    <m/>
    <m/>
    <m/>
    <m/>
    <m/>
    <m/>
    <n v="0"/>
    <m/>
    <m/>
    <m/>
    <m/>
    <m/>
    <m/>
    <m/>
    <m/>
    <m/>
    <m/>
    <m/>
    <m/>
    <m/>
    <m/>
    <m/>
    <m/>
    <m/>
    <m/>
    <m/>
    <m/>
    <m/>
    <m/>
    <m/>
    <m/>
    <m/>
    <m/>
    <m/>
    <m/>
    <m/>
    <m/>
    <m/>
  </r>
  <r>
    <s v="GEO 1003"/>
    <n v="1003"/>
    <s v="True North Log"/>
    <m/>
    <s v="Lit review and Research for Energy consumption in log homes"/>
    <m/>
    <m/>
    <s v="Mark Writeman"/>
    <s v="markw@truenorthloghomes.com"/>
    <s v="Chris Adam"/>
    <m/>
    <m/>
    <m/>
    <m/>
    <m/>
    <s v="Engineering and Environmental Technologies "/>
    <s v="Engineering and Environmental Technologies"/>
    <m/>
    <s v="Environmental technology "/>
    <s v="Environmental technology"/>
    <m/>
    <m/>
    <s v="    "/>
    <m/>
    <m/>
    <m/>
    <m/>
    <m/>
    <m/>
    <s v="   "/>
    <x v="3"/>
    <x v="3"/>
    <x v="3"/>
    <x v="0"/>
    <x v="0"/>
    <x v="0"/>
    <x v="0"/>
    <x v="0"/>
    <x v="0"/>
    <x v="0"/>
    <m/>
    <m/>
    <m/>
    <m/>
    <m/>
    <m/>
    <m/>
    <m/>
    <m/>
    <m/>
    <m/>
    <x v="5"/>
    <x v="2"/>
    <s v="2020/21"/>
    <m/>
    <m/>
    <m/>
    <m/>
    <m/>
    <m/>
    <m/>
    <m/>
    <m/>
    <m/>
    <n v="0"/>
    <m/>
    <m/>
    <m/>
    <m/>
    <m/>
    <m/>
    <m/>
    <m/>
    <m/>
    <m/>
    <m/>
    <m/>
    <m/>
    <m/>
    <m/>
    <m/>
    <m/>
    <m/>
    <m/>
    <m/>
    <m/>
    <m/>
    <m/>
    <m/>
    <m/>
    <m/>
    <m/>
    <m/>
    <m/>
    <m/>
    <m/>
  </r>
  <r>
    <s v="GEO 1004"/>
    <n v="1004"/>
    <s v="Georgian College"/>
    <s v="RIS F - #2020/20-047"/>
    <s v="Do differences in soil nutrient dynamics explain the greater crop yields in subarctic James Bay environments grown under agroforestery (treed) management conditions?"/>
    <s v="Internal Research Project"/>
    <m/>
    <s v="Jim Karagatzides "/>
    <s v="Jim.Karagatzides@GeorgianCollege.ca"/>
    <m/>
    <m/>
    <m/>
    <m/>
    <m/>
    <m/>
    <s v="Engineering and Environmental Technologies "/>
    <s v="Engineering and Environmental Technologies"/>
    <m/>
    <s v="Environmental technology "/>
    <s v="Environmental technology"/>
    <m/>
    <m/>
    <s v="Jim Karagatzides    "/>
    <s v="Jim Karagatzides"/>
    <m/>
    <m/>
    <m/>
    <m/>
    <m/>
    <s v="   "/>
    <x v="3"/>
    <x v="3"/>
    <x v="3"/>
    <x v="0"/>
    <x v="0"/>
    <x v="0"/>
    <x v="0"/>
    <x v="0"/>
    <x v="0"/>
    <x v="0"/>
    <m/>
    <m/>
    <m/>
    <m/>
    <m/>
    <m/>
    <m/>
    <m/>
    <m/>
    <m/>
    <m/>
    <x v="2"/>
    <x v="2"/>
    <s v="2020/21"/>
    <m/>
    <m/>
    <m/>
    <m/>
    <m/>
    <m/>
    <m/>
    <m/>
    <m/>
    <n v="5500"/>
    <n v="0"/>
    <m/>
    <m/>
    <m/>
    <m/>
    <m/>
    <s v="2020-20 RIS-F  "/>
    <s v="2020-20 RIS-F"/>
    <m/>
    <m/>
    <m/>
    <d v="2020-10-16T00:00:00"/>
    <s v="I do not have any students working on this project._x000a_I have been working on the project since the start of the fall semester (14 September) and have completed the statistical analyses on the data, as well as generating the graphs and data tables of the results. I do not foresee any changes to the plan for completion and therefore anticipate compiling a manuscript by the proposed end date of 18–December–2020  (end of this semester)."/>
    <m/>
    <m/>
    <m/>
    <m/>
    <m/>
    <m/>
    <m/>
    <m/>
    <m/>
    <m/>
    <m/>
    <m/>
    <m/>
    <m/>
    <m/>
    <m/>
    <m/>
    <m/>
    <m/>
  </r>
  <r>
    <s v="GEO 1005"/>
    <n v="1005"/>
    <s v="Georgian College"/>
    <s v="RIS F - #2020/21-048"/>
    <s v="Advanced IEEE Protocol for Wireless Body Area Networks in IoT Applications"/>
    <s v="Internal Research Project"/>
    <m/>
    <s v="Mohammadreza BalouchestaniAsli "/>
    <s v="Mohammadreza.BalouchestaniAsli@GeorgianCollege.ca"/>
    <m/>
    <m/>
    <m/>
    <m/>
    <m/>
    <m/>
    <s v="Engineering and Environmental Technologies "/>
    <s v="Engineering and Environmental Technologies"/>
    <m/>
    <s v="Environmental technology "/>
    <s v="Environmental technology"/>
    <m/>
    <m/>
    <s v="Mohammadreza BalouchestaniAsli    "/>
    <s v="Mohammadreza BalouchestaniAsli"/>
    <m/>
    <m/>
    <m/>
    <m/>
    <m/>
    <s v="   "/>
    <x v="3"/>
    <x v="3"/>
    <x v="3"/>
    <x v="0"/>
    <x v="0"/>
    <x v="0"/>
    <x v="0"/>
    <x v="0"/>
    <x v="0"/>
    <x v="0"/>
    <m/>
    <m/>
    <m/>
    <m/>
    <m/>
    <m/>
    <m/>
    <m/>
    <m/>
    <m/>
    <m/>
    <x v="2"/>
    <x v="2"/>
    <s v="2020/21"/>
    <m/>
    <m/>
    <m/>
    <m/>
    <m/>
    <m/>
    <m/>
    <m/>
    <m/>
    <n v="0"/>
    <n v="0"/>
    <m/>
    <m/>
    <m/>
    <m/>
    <m/>
    <s v="2020-21 RIS-F  "/>
    <s v="2020-21 RIS-F"/>
    <m/>
    <m/>
    <m/>
    <d v="2020-10-14T00:00:00"/>
    <s v="Mohammadreza BalouchestaniAsli -&gt; According to Mira's advice, I will be working on my project in Summer 2021 because the course release would be applied in my SWF in Summer 2021. I will update you at that time."/>
    <m/>
    <m/>
    <m/>
    <m/>
    <m/>
    <m/>
    <m/>
    <m/>
    <m/>
    <m/>
    <m/>
    <m/>
    <m/>
    <m/>
    <m/>
    <m/>
    <m/>
    <m/>
    <m/>
  </r>
  <r>
    <s v="GEO 1006"/>
    <n v="1006"/>
    <s v="Intransigense Corporation"/>
    <m/>
    <s v="Phase 3: Online Platform to gather Points, Offering perks and PunchCards - Recommendation Engine and Fast Search Service for Real-time e-commerce platform"/>
    <s v="App Development"/>
    <m/>
    <m/>
    <m/>
    <m/>
    <m/>
    <m/>
    <m/>
    <m/>
    <m/>
    <s v="Computer Studies "/>
    <s v="Computer Studies"/>
    <m/>
    <s v="Big Data Analytics Computer Programmer"/>
    <s v="Big Data Analytics"/>
    <s v="Computer Programmer"/>
    <m/>
    <s v="Saber Amini    "/>
    <s v="Saber Amini"/>
    <m/>
    <m/>
    <m/>
    <m/>
    <m/>
    <s v="Alvira Narshidani Hadi Servat Sukhpreet Singh Sreelakshmi Babulal Shirin Sajjadi Sukhpreet Singh Sereena  Kiddoe"/>
    <x v="69"/>
    <x v="144"/>
    <x v="130"/>
    <x v="66"/>
    <x v="17"/>
    <x v="5"/>
    <x v="5"/>
    <x v="0"/>
    <x v="0"/>
    <x v="0"/>
    <m/>
    <m/>
    <m/>
    <m/>
    <m/>
    <m/>
    <m/>
    <m/>
    <m/>
    <m/>
    <m/>
    <x v="2"/>
    <x v="2"/>
    <s v="2020/21"/>
    <m/>
    <m/>
    <m/>
    <m/>
    <m/>
    <m/>
    <m/>
    <m/>
    <m/>
    <m/>
    <n v="0"/>
    <m/>
    <m/>
    <m/>
    <m/>
    <m/>
    <m/>
    <m/>
    <m/>
    <m/>
    <m/>
    <m/>
    <m/>
    <m/>
    <m/>
    <m/>
    <m/>
    <m/>
    <m/>
    <m/>
    <m/>
    <m/>
    <m/>
    <m/>
    <m/>
    <m/>
    <m/>
    <m/>
    <m/>
    <m/>
    <m/>
    <m/>
  </r>
  <r>
    <s v="GEO 1007"/>
    <n v="1007"/>
    <s v="Remote Buddy "/>
    <m/>
    <s v="Psycology consultaion in regards to :_x000a_- review the chatbot scripts for language suggestions in order to communicate with a broad, professional community_x000a_- suggest and refine overall wellness themes for data points that would be relevant to our approach to monitoring well-being of remote employees_x000a_"/>
    <m/>
    <m/>
    <s v="Chelsea O'Connor "/>
    <s v="remotebuddyio@gmail.com _x000a__x000a_"/>
    <m/>
    <m/>
    <m/>
    <m/>
    <m/>
    <m/>
    <s v="Health, Welllness and Sciences "/>
    <s v="Health, Welllness and Sciences"/>
    <m/>
    <s v="health Sciences  "/>
    <s v="health Sciences "/>
    <m/>
    <m/>
    <s v="    "/>
    <m/>
    <m/>
    <m/>
    <m/>
    <m/>
    <m/>
    <s v="   "/>
    <x v="3"/>
    <x v="3"/>
    <x v="3"/>
    <x v="0"/>
    <x v="0"/>
    <x v="0"/>
    <x v="0"/>
    <x v="0"/>
    <x v="0"/>
    <x v="0"/>
    <m/>
    <m/>
    <m/>
    <m/>
    <m/>
    <m/>
    <m/>
    <m/>
    <m/>
    <m/>
    <m/>
    <x v="1"/>
    <x v="2"/>
    <s v="2020/21"/>
    <m/>
    <m/>
    <m/>
    <m/>
    <m/>
    <m/>
    <m/>
    <m/>
    <m/>
    <m/>
    <n v="0"/>
    <m/>
    <m/>
    <m/>
    <m/>
    <m/>
    <m/>
    <m/>
    <m/>
    <m/>
    <m/>
    <m/>
    <m/>
    <m/>
    <m/>
    <m/>
    <m/>
    <m/>
    <m/>
    <m/>
    <m/>
    <m/>
    <m/>
    <m/>
    <m/>
    <m/>
    <m/>
    <m/>
    <m/>
    <m/>
    <m/>
    <m/>
  </r>
  <r>
    <s v="GEO 1008"/>
    <n v="1008"/>
    <s v="Cory-Lynne Styles"/>
    <m/>
    <s v="3D Printing"/>
    <m/>
    <m/>
    <m/>
    <s v="cl.styles@gmail.com"/>
    <m/>
    <m/>
    <m/>
    <m/>
    <m/>
    <m/>
    <s v="Engineering and Environmental Technologies "/>
    <s v="Engineering and Environmental Technologies"/>
    <m/>
    <s v=" "/>
    <m/>
    <m/>
    <m/>
    <s v="    "/>
    <m/>
    <m/>
    <m/>
    <m/>
    <m/>
    <m/>
    <s v="jared Bergsma   "/>
    <x v="26"/>
    <x v="3"/>
    <x v="3"/>
    <x v="0"/>
    <x v="0"/>
    <x v="0"/>
    <x v="0"/>
    <x v="0"/>
    <x v="0"/>
    <x v="0"/>
    <m/>
    <m/>
    <m/>
    <m/>
    <m/>
    <m/>
    <m/>
    <m/>
    <m/>
    <m/>
    <m/>
    <x v="0"/>
    <x v="2"/>
    <s v="2020/21"/>
    <m/>
    <m/>
    <m/>
    <m/>
    <m/>
    <m/>
    <m/>
    <m/>
    <m/>
    <m/>
    <n v="0"/>
    <m/>
    <m/>
    <m/>
    <m/>
    <m/>
    <m/>
    <m/>
    <m/>
    <m/>
    <m/>
    <m/>
    <m/>
    <m/>
    <m/>
    <m/>
    <m/>
    <m/>
    <m/>
    <m/>
    <m/>
    <m/>
    <m/>
    <m/>
    <m/>
    <m/>
    <m/>
    <m/>
    <m/>
    <m/>
    <m/>
    <m/>
  </r>
  <r>
    <s v="GEO 1009"/>
    <n v="1009"/>
    <s v="City of Barrie"/>
    <s v="Data Sharing and API"/>
    <s v="Developmento of an API to connect and read data from network equipments "/>
    <s v="Computer Programming"/>
    <m/>
    <s v="Amanda Kelly &lt;Amanda.Kelly@barrie.ca&gt;; Rob Emerson &lt;Rob.Emerson@barrie.ca&gt;; Ryan Nolan &lt;Ryan.Nolan@barrie.ca&gt;"/>
    <s v="Amanda.Kelly@barrie.ca; Rob.Emerson@barrie.ca; Ryan.Nolan@barrie.ca"/>
    <m/>
    <m/>
    <m/>
    <m/>
    <m/>
    <s v="20F-21W"/>
    <s v="Computer Studies "/>
    <s v="Computer Studies"/>
    <m/>
    <s v="Big Data Analytics Project Management"/>
    <s v="Big Data Analytics"/>
    <s v="Project Management"/>
    <m/>
    <s v="Gordon Dyck Chris Dyck Michael Payne   "/>
    <s v="Gordon Dyck"/>
    <s v="Chris Dyck"/>
    <s v="Michael Payne "/>
    <m/>
    <m/>
    <m/>
    <s v="Naveen Sellappan Selvaraju Ron Volis Sidharth Sharma Tiffany Yao"/>
    <x v="171"/>
    <x v="145"/>
    <x v="131"/>
    <x v="82"/>
    <x v="0"/>
    <x v="0"/>
    <x v="0"/>
    <x v="0"/>
    <x v="0"/>
    <x v="0"/>
    <m/>
    <m/>
    <m/>
    <m/>
    <m/>
    <m/>
    <m/>
    <m/>
    <m/>
    <m/>
    <m/>
    <x v="0"/>
    <x v="2"/>
    <s v="2020/21"/>
    <m/>
    <m/>
    <m/>
    <m/>
    <m/>
    <m/>
    <m/>
    <m/>
    <m/>
    <m/>
    <n v="0"/>
    <m/>
    <m/>
    <m/>
    <m/>
    <m/>
    <m/>
    <m/>
    <m/>
    <m/>
    <m/>
    <d v="2020-10-21T00:00:00"/>
    <s v="Received signed docs, have to send to Jamie"/>
    <m/>
    <m/>
    <m/>
    <m/>
    <m/>
    <m/>
    <m/>
    <m/>
    <m/>
    <m/>
    <m/>
    <m/>
    <m/>
    <m/>
    <m/>
    <m/>
    <m/>
    <m/>
    <m/>
  </r>
  <r>
    <s v="GEO 1010"/>
    <n v="1010"/>
    <s v="Georgian College"/>
    <s v="RIS F - #2020/21-046 - The impact of an eLearning module"/>
    <s v="The impact of an eLearning module on student perception of academic integrity"/>
    <s v="Internal Research Project"/>
    <m/>
    <s v="Kelly Fox"/>
    <s v="Kelly.Fox@GeorgianCollege.ca"/>
    <m/>
    <m/>
    <m/>
    <m/>
    <m/>
    <m/>
    <s v="CTL "/>
    <s v="CTL"/>
    <m/>
    <s v="CTL "/>
    <s v="CTL"/>
    <m/>
    <m/>
    <s v="Alissa Bigelow Mary Spencer   "/>
    <s v="Alissa Bigelow"/>
    <s v="Mary Spencer"/>
    <m/>
    <m/>
    <m/>
    <m/>
    <s v="Graeme Cannon   "/>
    <x v="115"/>
    <x v="3"/>
    <x v="3"/>
    <x v="0"/>
    <x v="0"/>
    <x v="0"/>
    <x v="0"/>
    <x v="0"/>
    <x v="0"/>
    <x v="0"/>
    <m/>
    <m/>
    <m/>
    <m/>
    <m/>
    <m/>
    <m/>
    <m/>
    <m/>
    <m/>
    <m/>
    <x v="2"/>
    <x v="2"/>
    <s v="2020/21"/>
    <m/>
    <m/>
    <m/>
    <m/>
    <m/>
    <m/>
    <m/>
    <m/>
    <m/>
    <n v="8000"/>
    <n v="0"/>
    <m/>
    <m/>
    <m/>
    <n v="8000"/>
    <m/>
    <s v="2020-21 RIS-F  "/>
    <s v="2020-21 RIS-F"/>
    <m/>
    <m/>
    <m/>
    <d v="2020-10-14T00:00:00"/>
    <s v="Alissa Bigelow -&gt; We plan to hire a research student from the RAP program so that they will start the week of November 9 so we do not yet have a name. Our start date for this project was September 2020 when we received the funding approval and it will continue until the end of March."/>
    <m/>
    <m/>
    <m/>
    <m/>
    <m/>
    <m/>
    <m/>
    <m/>
    <m/>
    <m/>
    <m/>
    <m/>
    <m/>
    <m/>
    <m/>
    <m/>
    <m/>
    <m/>
    <m/>
  </r>
  <r>
    <s v="GEO 1011"/>
    <n v="1011"/>
    <s v="YMCA - Barrie"/>
    <s v="Data Analisys "/>
    <s v="Analyse the main database and generate insights"/>
    <s v="Technical service"/>
    <m/>
    <s v="Pamela Marck"/>
    <s v="pamela.marck@sm.ymca.ca"/>
    <m/>
    <m/>
    <m/>
    <m/>
    <m/>
    <s v="20S-20F"/>
    <s v="Computer Studies "/>
    <s v="Computer Studies"/>
    <m/>
    <s v="Big Data Analytics Project Management"/>
    <s v="Big Data Analytics"/>
    <s v="Project Management"/>
    <m/>
    <s v="Gordon Dyck Michael Payne    "/>
    <s v="Gordon Dyck"/>
    <s v="Michael Payne "/>
    <m/>
    <m/>
    <m/>
    <m/>
    <s v="Prajwal Katuwal &lt;Prajwal.Katuwal@MyGeorgian.ca&gt; Prakash Gurung  Piyush Arun Singh "/>
    <x v="172"/>
    <x v="146"/>
    <x v="61"/>
    <x v="0"/>
    <x v="0"/>
    <x v="0"/>
    <x v="0"/>
    <x v="0"/>
    <x v="0"/>
    <x v="0"/>
    <m/>
    <m/>
    <m/>
    <m/>
    <m/>
    <m/>
    <m/>
    <m/>
    <m/>
    <m/>
    <m/>
    <x v="0"/>
    <x v="2"/>
    <s v="2020/21"/>
    <m/>
    <m/>
    <m/>
    <m/>
    <m/>
    <m/>
    <m/>
    <m/>
    <m/>
    <m/>
    <n v="0"/>
    <m/>
    <m/>
    <m/>
    <m/>
    <m/>
    <m/>
    <m/>
    <m/>
    <m/>
    <m/>
    <m/>
    <m/>
    <m/>
    <m/>
    <m/>
    <m/>
    <m/>
    <m/>
    <m/>
    <m/>
    <m/>
    <m/>
    <m/>
    <m/>
    <m/>
    <m/>
    <m/>
    <m/>
    <m/>
    <m/>
    <m/>
  </r>
  <r>
    <s v="GEO 1012"/>
    <n v="1012"/>
    <s v="Mohammad Ayoub"/>
    <s v="Mobile App development"/>
    <s v="Mobile App development"/>
    <s v="Technical service"/>
    <m/>
    <m/>
    <m/>
    <m/>
    <m/>
    <m/>
    <m/>
    <m/>
    <s v="20S-20F"/>
    <s v="Computer Studies "/>
    <s v="Computer Studies"/>
    <m/>
    <s v="Big Data Analytics Project Management"/>
    <s v="Big Data Analytics"/>
    <s v="Project Management"/>
    <m/>
    <s v="Chris Dyck Michael Payne    "/>
    <s v="Chris Dyck"/>
    <s v="Michael Payne "/>
    <m/>
    <m/>
    <m/>
    <m/>
    <s v="Mohammad &quot;Moe&quot; Ayoub Emmanuel Cyriac  "/>
    <x v="173"/>
    <x v="45"/>
    <x v="3"/>
    <x v="0"/>
    <x v="0"/>
    <x v="0"/>
    <x v="0"/>
    <x v="0"/>
    <x v="0"/>
    <x v="0"/>
    <m/>
    <m/>
    <m/>
    <m/>
    <m/>
    <m/>
    <m/>
    <m/>
    <m/>
    <m/>
    <m/>
    <x v="0"/>
    <x v="2"/>
    <s v="2020/21"/>
    <m/>
    <m/>
    <m/>
    <m/>
    <m/>
    <m/>
    <m/>
    <m/>
    <m/>
    <m/>
    <n v="0"/>
    <m/>
    <m/>
    <m/>
    <m/>
    <m/>
    <m/>
    <m/>
    <m/>
    <m/>
    <m/>
    <m/>
    <m/>
    <m/>
    <m/>
    <m/>
    <m/>
    <m/>
    <m/>
    <m/>
    <m/>
    <m/>
    <m/>
    <m/>
    <m/>
    <m/>
    <m/>
    <m/>
    <m/>
    <m/>
    <m/>
    <m/>
  </r>
  <r>
    <s v="GEO 1013"/>
    <n v="1013"/>
    <s v="Nottawasaga Valley Conservation Authority"/>
    <s v="Watershed"/>
    <s v="The purpose of the research is to determine salt usage in the winter in the Nottawasaga Watershed. The area is experiencing heavy growth and an increase in impervious surfaces which means an increase in salt application. Salt application can negatively affect the environment so it is important to determine how much is being used and where it is being applied."/>
    <s v="Technical service"/>
    <m/>
    <s v="Lyle Wood, MES"/>
    <s v="lwood@nvca.on.ca"/>
    <m/>
    <m/>
    <m/>
    <m/>
    <m/>
    <s v="20S-20F"/>
    <s v="Computer Studies "/>
    <s v="Computer Studies"/>
    <m/>
    <s v="Big Data Analytics Project Management"/>
    <s v="Big Data Analytics"/>
    <s v="Project Management"/>
    <m/>
    <s v="Chris Dyck Michael Payne    "/>
    <s v="Chris Dyck"/>
    <s v="Michael Payne "/>
    <m/>
    <m/>
    <m/>
    <m/>
    <s v="Ashish Shankar Pandey Deepali Sharma Manav Sethi Monil Mayur Modi"/>
    <x v="174"/>
    <x v="147"/>
    <x v="132"/>
    <x v="83"/>
    <x v="26"/>
    <x v="0"/>
    <x v="0"/>
    <x v="0"/>
    <x v="0"/>
    <x v="0"/>
    <m/>
    <m/>
    <m/>
    <m/>
    <m/>
    <m/>
    <m/>
    <m/>
    <m/>
    <m/>
    <m/>
    <x v="0"/>
    <x v="2"/>
    <s v="2020/21"/>
    <m/>
    <m/>
    <m/>
    <m/>
    <m/>
    <m/>
    <m/>
    <m/>
    <m/>
    <m/>
    <n v="0"/>
    <m/>
    <m/>
    <m/>
    <m/>
    <m/>
    <m/>
    <m/>
    <m/>
    <m/>
    <m/>
    <m/>
    <m/>
    <m/>
    <m/>
    <m/>
    <m/>
    <m/>
    <m/>
    <m/>
    <m/>
    <m/>
    <m/>
    <m/>
    <m/>
    <m/>
    <m/>
    <m/>
    <m/>
    <m/>
    <m/>
    <m/>
  </r>
  <r>
    <s v="GEO 1014"/>
    <n v="1014"/>
    <s v="Siva Creative"/>
    <s v=" Analytics"/>
    <s v="Database development and Analytics analysis "/>
    <s v="Technical service"/>
    <m/>
    <s v="Rayne Mazanik | Director of Marketing &amp; Communications _x000a_705-716-1676 | www.sivacreative.com"/>
    <s v="rayne@sivacreative.com; "/>
    <m/>
    <m/>
    <m/>
    <m/>
    <m/>
    <s v="20S-20F"/>
    <s v="Computer Studies "/>
    <s v="Computer Studies"/>
    <m/>
    <s v="Big Data Analytics Project Management"/>
    <s v="Big Data Analytics"/>
    <s v="Project Management"/>
    <m/>
    <s v="Gordon Dyck Michael Payne    "/>
    <s v="Gordon Dyck"/>
    <s v="Michael Payne "/>
    <m/>
    <m/>
    <m/>
    <m/>
    <s v="Bruno Andrade Pinto Simões Shivam Masaon  "/>
    <x v="129"/>
    <x v="148"/>
    <x v="3"/>
    <x v="0"/>
    <x v="0"/>
    <x v="0"/>
    <x v="0"/>
    <x v="0"/>
    <x v="0"/>
    <x v="0"/>
    <m/>
    <m/>
    <m/>
    <m/>
    <m/>
    <m/>
    <m/>
    <m/>
    <m/>
    <m/>
    <m/>
    <x v="0"/>
    <x v="2"/>
    <s v="2020/21"/>
    <m/>
    <m/>
    <m/>
    <m/>
    <m/>
    <m/>
    <m/>
    <m/>
    <m/>
    <m/>
    <n v="0"/>
    <m/>
    <m/>
    <m/>
    <m/>
    <m/>
    <m/>
    <m/>
    <m/>
    <m/>
    <m/>
    <m/>
    <m/>
    <m/>
    <m/>
    <m/>
    <m/>
    <m/>
    <m/>
    <m/>
    <m/>
    <m/>
    <m/>
    <m/>
    <m/>
    <m/>
    <m/>
    <m/>
    <m/>
    <m/>
    <m/>
    <m/>
  </r>
  <r>
    <s v="GEO 1015"/>
    <n v="1015"/>
    <s v="Stratagem"/>
    <s v="Film, TV and Screen Resource Library (2)"/>
    <s v="To build a knowledge library of resources that support the growth of film, TV and screen-based production in the province of Ontario."/>
    <s v="Technical service"/>
    <m/>
    <s v="Gordon Dyck "/>
    <s v="Gordon.Dyck@GeorgianCollege.ca"/>
    <m/>
    <m/>
    <m/>
    <m/>
    <m/>
    <s v="20S-20F"/>
    <s v="Computer Studies "/>
    <s v="Computer Studies"/>
    <m/>
    <s v="Big Data Analytics Project Management"/>
    <s v="Big Data Analytics"/>
    <s v="Project Management"/>
    <m/>
    <s v="Gordon Dyck Chris Dyck Michael Payne   "/>
    <s v="Gordon Dyck"/>
    <s v="Chris Dyck"/>
    <s v="Michael Payne "/>
    <m/>
    <m/>
    <m/>
    <s v="Love Kumar Prashanth Reddy Kolla Vishal Harshadkumar Panchal Priyangka Ganesan"/>
    <x v="175"/>
    <x v="149"/>
    <x v="133"/>
    <x v="84"/>
    <x v="0"/>
    <x v="0"/>
    <x v="0"/>
    <x v="0"/>
    <x v="0"/>
    <x v="0"/>
    <m/>
    <m/>
    <m/>
    <m/>
    <m/>
    <m/>
    <m/>
    <m/>
    <m/>
    <m/>
    <m/>
    <x v="0"/>
    <x v="2"/>
    <s v="2020/21"/>
    <m/>
    <m/>
    <m/>
    <m/>
    <m/>
    <m/>
    <m/>
    <m/>
    <m/>
    <m/>
    <n v="0"/>
    <m/>
    <m/>
    <m/>
    <m/>
    <m/>
    <m/>
    <m/>
    <m/>
    <m/>
    <m/>
    <m/>
    <m/>
    <m/>
    <m/>
    <m/>
    <m/>
    <m/>
    <m/>
    <m/>
    <m/>
    <m/>
    <m/>
    <m/>
    <m/>
    <m/>
    <m/>
    <m/>
    <m/>
    <m/>
    <m/>
    <m/>
  </r>
  <r>
    <s v="GEO 1016"/>
    <n v="1016"/>
    <s v="JAP Innogy"/>
    <s v="Web development"/>
    <s v="Web development"/>
    <s v="Technical service"/>
    <m/>
    <m/>
    <m/>
    <m/>
    <m/>
    <m/>
    <m/>
    <m/>
    <s v="20S-20F"/>
    <s v="Computer Studies "/>
    <s v="Computer Studies"/>
    <m/>
    <s v="Big Data Analytics Project Management"/>
    <s v="Big Data Analytics"/>
    <s v="Project Management"/>
    <m/>
    <s v="Chris Dyck    "/>
    <s v="Chris Dyck"/>
    <m/>
    <m/>
    <m/>
    <m/>
    <m/>
    <s v="Jagjyot Singh Sandhu   "/>
    <x v="176"/>
    <x v="3"/>
    <x v="3"/>
    <x v="0"/>
    <x v="0"/>
    <x v="0"/>
    <x v="0"/>
    <x v="0"/>
    <x v="0"/>
    <x v="0"/>
    <m/>
    <m/>
    <m/>
    <m/>
    <m/>
    <m/>
    <m/>
    <m/>
    <m/>
    <m/>
    <m/>
    <x v="0"/>
    <x v="2"/>
    <s v="2020/21"/>
    <m/>
    <m/>
    <m/>
    <m/>
    <m/>
    <m/>
    <m/>
    <m/>
    <m/>
    <m/>
    <n v="0"/>
    <m/>
    <m/>
    <m/>
    <m/>
    <m/>
    <m/>
    <m/>
    <m/>
    <m/>
    <m/>
    <m/>
    <m/>
    <m/>
    <m/>
    <m/>
    <m/>
    <m/>
    <m/>
    <m/>
    <m/>
    <m/>
    <m/>
    <m/>
    <m/>
    <m/>
    <m/>
    <m/>
    <m/>
    <m/>
    <m/>
    <m/>
  </r>
  <r>
    <s v="GEO 1017"/>
    <n v="1017"/>
    <s v="Virtual Platform for Indigenous Art"/>
    <m/>
    <s v="OCAD and VPIA"/>
    <s v="Technical service"/>
    <m/>
    <s v="Michele O'Brien &lt;Michele.OBrien@GeorgianCollege.ca&gt;; Natalja Chestopalova &lt;nchestopalova@ocadu.ca&gt;; Gerald McMaster &lt;gmcmaster@faculty.ocadu.ca&gt;; Michael Rattray &lt;mrattray@ocadu.ca&gt;; Brittany Bergin &lt;bbergin@faculty.ocadu.ca&gt;"/>
    <s v="Michele O'Brien &lt;Michele.OBrien@GeorgianCollege.ca&gt;; Natalja Chestopalova &lt;nchestopalova@ocadu.ca&gt;; Gerald McMaster &lt;gmcmaster@faculty.ocadu.ca&gt;; Michael Rattray &lt;mrattray@ocadu.ca&gt;; Brittany Bergin &lt;bbergin@faculty.ocadu.ca&gt;"/>
    <m/>
    <m/>
    <m/>
    <m/>
    <m/>
    <s v="21W-21S"/>
    <s v="Computer Studies "/>
    <s v="Computer Studies"/>
    <m/>
    <s v="Big Data Analytics "/>
    <s v="Big Data Analytics"/>
    <m/>
    <m/>
    <s v="Gordon Dyck Chris Dyck   "/>
    <s v="Gordon Dyck"/>
    <s v="Chris Dyck"/>
    <m/>
    <m/>
    <m/>
    <m/>
    <s v="TBC   "/>
    <x v="177"/>
    <x v="3"/>
    <x v="3"/>
    <x v="0"/>
    <x v="0"/>
    <x v="0"/>
    <x v="0"/>
    <x v="0"/>
    <x v="0"/>
    <x v="0"/>
    <m/>
    <m/>
    <m/>
    <m/>
    <m/>
    <m/>
    <m/>
    <m/>
    <m/>
    <m/>
    <m/>
    <x v="1"/>
    <x v="3"/>
    <s v="2021/21"/>
    <m/>
    <m/>
    <m/>
    <m/>
    <m/>
    <m/>
    <m/>
    <m/>
    <m/>
    <m/>
    <n v="0"/>
    <m/>
    <m/>
    <m/>
    <m/>
    <m/>
    <m/>
    <m/>
    <m/>
    <m/>
    <m/>
    <d v="2020-03-01T00:00:00"/>
    <s v="Didn't Contact, Planned to 21W - 21S"/>
    <m/>
    <m/>
    <m/>
    <m/>
    <m/>
    <m/>
    <m/>
    <m/>
    <m/>
    <m/>
    <m/>
    <m/>
    <m/>
    <m/>
    <m/>
    <m/>
    <m/>
    <m/>
    <m/>
  </r>
  <r>
    <s v="GEO 1018"/>
    <n v="1018"/>
    <s v="Honda of Canada Manufacturing Inc."/>
    <m/>
    <s v="VQ1 Shipping Inspection System"/>
    <m/>
    <m/>
    <m/>
    <m/>
    <m/>
    <m/>
    <m/>
    <m/>
    <m/>
    <m/>
    <s v=" "/>
    <m/>
    <m/>
    <s v=" "/>
    <m/>
    <m/>
    <m/>
    <s v="    "/>
    <m/>
    <m/>
    <m/>
    <m/>
    <m/>
    <m/>
    <s v="   "/>
    <x v="3"/>
    <x v="3"/>
    <x v="3"/>
    <x v="0"/>
    <x v="0"/>
    <x v="0"/>
    <x v="0"/>
    <x v="0"/>
    <x v="0"/>
    <x v="0"/>
    <m/>
    <m/>
    <m/>
    <m/>
    <m/>
    <m/>
    <m/>
    <m/>
    <m/>
    <m/>
    <m/>
    <x v="1"/>
    <x v="2"/>
    <s v="2020/21"/>
    <m/>
    <m/>
    <m/>
    <m/>
    <m/>
    <m/>
    <m/>
    <m/>
    <m/>
    <m/>
    <n v="0"/>
    <m/>
    <m/>
    <m/>
    <m/>
    <m/>
    <m/>
    <m/>
    <m/>
    <m/>
    <m/>
    <m/>
    <m/>
    <m/>
    <m/>
    <m/>
    <m/>
    <m/>
    <m/>
    <m/>
    <m/>
    <m/>
    <m/>
    <m/>
    <m/>
    <m/>
    <m/>
    <m/>
    <m/>
    <m/>
    <m/>
    <m/>
  </r>
  <r>
    <s v="GEO 1019"/>
    <n v="1019"/>
    <s v="Junglewood Inc"/>
    <m/>
    <s v="Phase II- Mold design of bamboo Lacross stick "/>
    <s v="Product improvement "/>
    <m/>
    <m/>
    <s v="Engineering and Environmental Technologies "/>
    <s v="Engineering and Environmental Technologies"/>
    <s v="Mechanical Engineering Technology "/>
    <s v="Mechanical Engineering Technology"/>
    <m/>
    <m/>
    <m/>
    <s v="Engineering and Environmental Technologies "/>
    <s v="Engineering and Environmental Technologies"/>
    <m/>
    <s v="Mechanical Engineering Technology "/>
    <s v="Mechanical Engineering Technology"/>
    <m/>
    <m/>
    <s v="Mike Zacharko    "/>
    <s v="Mike Zacharko"/>
    <m/>
    <m/>
    <m/>
    <m/>
    <m/>
    <s v="jared Bergsma Austin Provencal  "/>
    <x v="26"/>
    <x v="59"/>
    <x v="3"/>
    <x v="0"/>
    <x v="0"/>
    <x v="0"/>
    <x v="0"/>
    <x v="0"/>
    <x v="0"/>
    <x v="0"/>
    <m/>
    <m/>
    <m/>
    <m/>
    <m/>
    <m/>
    <m/>
    <s v=" "/>
    <m/>
    <m/>
    <m/>
    <x v="2"/>
    <x v="2"/>
    <s v="2020/21"/>
    <m/>
    <m/>
    <m/>
    <m/>
    <m/>
    <m/>
    <m/>
    <m/>
    <m/>
    <m/>
    <n v="0"/>
    <m/>
    <m/>
    <m/>
    <m/>
    <m/>
    <m/>
    <m/>
    <m/>
    <m/>
    <m/>
    <m/>
    <m/>
    <m/>
    <m/>
    <m/>
    <m/>
    <m/>
    <m/>
    <m/>
    <m/>
    <m/>
    <m/>
    <m/>
    <m/>
    <m/>
    <m/>
    <m/>
    <m/>
    <m/>
    <m/>
    <m/>
  </r>
  <r>
    <s v="GEO 1020"/>
    <n v="1020"/>
    <s v="Royal Victoria Regional health Center"/>
    <m/>
    <s v="Web app is for research activities related to Advanced Care Directives for patients @ the hospital "/>
    <m/>
    <m/>
    <m/>
    <m/>
    <m/>
    <m/>
    <m/>
    <m/>
    <m/>
    <m/>
    <s v="Computer Studies "/>
    <s v="Computer Studies"/>
    <m/>
    <s v="Web Design "/>
    <s v="Web Design"/>
    <m/>
    <m/>
    <s v="Ross Bigelow    "/>
    <s v="Ross Bigelow"/>
    <m/>
    <m/>
    <m/>
    <m/>
    <m/>
    <s v="   "/>
    <x v="3"/>
    <x v="3"/>
    <x v="3"/>
    <x v="0"/>
    <x v="0"/>
    <x v="0"/>
    <x v="0"/>
    <x v="0"/>
    <x v="0"/>
    <x v="0"/>
    <m/>
    <m/>
    <m/>
    <m/>
    <m/>
    <m/>
    <m/>
    <m/>
    <m/>
    <m/>
    <m/>
    <x v="5"/>
    <x v="2"/>
    <s v="2020/21"/>
    <m/>
    <m/>
    <m/>
    <m/>
    <m/>
    <m/>
    <m/>
    <m/>
    <m/>
    <m/>
    <m/>
    <m/>
    <m/>
    <m/>
    <m/>
    <m/>
    <m/>
    <m/>
    <m/>
    <m/>
    <m/>
    <m/>
    <m/>
    <m/>
    <m/>
    <m/>
    <m/>
    <m/>
    <m/>
    <m/>
    <m/>
    <m/>
    <m/>
    <m/>
    <m/>
    <m/>
    <m/>
    <m/>
    <m/>
    <m/>
    <m/>
    <m/>
  </r>
  <r>
    <s v="GEO 1021"/>
    <n v="1021"/>
    <s v="Georgian College"/>
    <s v="RIS F -  #2020/21-049 - Food security"/>
    <s v="Improving food security for a remote First Nation community in Newfoundland in response to a warming climate and threats to food globalization such as COVID-19"/>
    <s v="Internal Research Project"/>
    <m/>
    <s v="Jim Karagatzides "/>
    <s v="Jim.Karagatzides@GeorgianCollege.ca"/>
    <m/>
    <m/>
    <m/>
    <m/>
    <m/>
    <m/>
    <s v="Engineering and Environmental Technologies "/>
    <s v="Engineering and Environmental Technologies"/>
    <m/>
    <s v="Environmental technology "/>
    <s v="Environmental technology"/>
    <m/>
    <m/>
    <s v="Jim Karagatzides    "/>
    <s v="Jim Karagatzides"/>
    <m/>
    <m/>
    <m/>
    <m/>
    <m/>
    <s v="   "/>
    <x v="3"/>
    <x v="3"/>
    <x v="3"/>
    <x v="0"/>
    <x v="0"/>
    <x v="0"/>
    <x v="0"/>
    <x v="0"/>
    <x v="0"/>
    <x v="0"/>
    <m/>
    <m/>
    <m/>
    <m/>
    <m/>
    <m/>
    <m/>
    <m/>
    <m/>
    <m/>
    <m/>
    <x v="2"/>
    <x v="2"/>
    <s v="2020/21"/>
    <m/>
    <m/>
    <m/>
    <m/>
    <m/>
    <m/>
    <m/>
    <m/>
    <m/>
    <n v="8000"/>
    <n v="0"/>
    <m/>
    <m/>
    <m/>
    <n v="8000"/>
    <m/>
    <s v="2020-21 RIS-F  "/>
    <s v="2020-21 RIS-F"/>
    <m/>
    <m/>
    <m/>
    <d v="2020-10-21T00:00:00"/>
    <s v="No funding consunption - until last report "/>
    <m/>
    <m/>
    <m/>
    <m/>
    <m/>
    <m/>
    <m/>
    <m/>
    <m/>
    <m/>
    <m/>
    <m/>
    <m/>
    <m/>
    <m/>
    <m/>
    <m/>
    <m/>
    <m/>
  </r>
  <r>
    <s v="GEO 1022"/>
    <n v="1022"/>
    <s v="Georgian College"/>
    <s v="RIS F - #2020/21-050 - Remote-learning  during COVID-19"/>
    <s v="Remote-learning environment during COVID-19: The relationship between self-regulatory learning strategies, social loneliness and psychological wellbeing"/>
    <s v="Internal Research Project"/>
    <m/>
    <s v="Isabelle Deschamps "/>
    <s v="Isabelle.Deschamps@GeorgianCollege.ca"/>
    <m/>
    <m/>
    <m/>
    <m/>
    <m/>
    <m/>
    <s v="Human Services and Community Safety "/>
    <s v="Human Services and Community Safety"/>
    <m/>
    <s v="Early Childhood Education "/>
    <s v="Early Childhood Education"/>
    <m/>
    <m/>
    <s v="Isabelle Deschamps    "/>
    <s v="Isabelle Deschamps"/>
    <m/>
    <m/>
    <m/>
    <m/>
    <m/>
    <s v="Olivia Syed &lt;Olivia.Syed@MyGeorgian.ca&gt;   "/>
    <x v="178"/>
    <x v="3"/>
    <x v="3"/>
    <x v="0"/>
    <x v="0"/>
    <x v="0"/>
    <x v="0"/>
    <x v="0"/>
    <x v="0"/>
    <x v="0"/>
    <m/>
    <m/>
    <m/>
    <m/>
    <m/>
    <m/>
    <m/>
    <m/>
    <m/>
    <m/>
    <m/>
    <x v="2"/>
    <x v="2"/>
    <s v="2020/21"/>
    <m/>
    <m/>
    <m/>
    <m/>
    <m/>
    <m/>
    <m/>
    <m/>
    <m/>
    <n v="7893"/>
    <n v="0"/>
    <m/>
    <m/>
    <m/>
    <n v="7893"/>
    <m/>
    <s v="2020-21 RIS-F  "/>
    <s v="2020-21 RIS-F"/>
    <m/>
    <m/>
    <m/>
    <d v="2020-10-15T00:00:00"/>
    <s v="Initial meeting scheduled on Monday 10/19/2020. _x000a_Mira's email (10/14/2020) -&gt; A budget of $7,893.00 has been approved for this project"/>
    <m/>
    <m/>
    <m/>
    <m/>
    <m/>
    <m/>
    <m/>
    <m/>
    <m/>
    <m/>
    <m/>
    <m/>
    <m/>
    <m/>
    <m/>
    <m/>
    <m/>
    <m/>
    <m/>
  </r>
  <r>
    <s v="GEO 1023"/>
    <n v="1023"/>
    <s v="CMHA Simcoe"/>
    <s v="Automated Reporting"/>
    <s v="Automated Reporting using data from Simcoe County"/>
    <s v="Report development"/>
    <m/>
    <s v="Dr. Valerie Grdisa, Director "/>
    <s v="vgrdisa@cmhastarttalking.ca "/>
    <m/>
    <m/>
    <m/>
    <m/>
    <m/>
    <s v="20F-21W"/>
    <s v="Computer Studies "/>
    <s v="Computer Studies"/>
    <m/>
    <s v="Big Data Analytics Project Management"/>
    <s v="Big Data Analytics"/>
    <s v="Project Management"/>
    <m/>
    <s v="Gordon Dyck Chris Dyck Michael Payne   "/>
    <s v="Gordon Dyck"/>
    <s v="Chris Dyck"/>
    <s v="Michael Payne "/>
    <m/>
    <m/>
    <m/>
    <s v="Lilas Al Syoufi Magda Montagnese Sarah Court  Ashish Sehgal "/>
    <x v="179"/>
    <x v="150"/>
    <x v="134"/>
    <x v="85"/>
    <x v="0"/>
    <x v="0"/>
    <x v="0"/>
    <x v="0"/>
    <x v="0"/>
    <x v="0"/>
    <m/>
    <m/>
    <m/>
    <m/>
    <m/>
    <m/>
    <m/>
    <m/>
    <m/>
    <m/>
    <m/>
    <x v="0"/>
    <x v="2"/>
    <s v="2020/21"/>
    <m/>
    <m/>
    <m/>
    <m/>
    <m/>
    <m/>
    <m/>
    <m/>
    <m/>
    <m/>
    <n v="1000"/>
    <m/>
    <n v="1000"/>
    <m/>
    <m/>
    <m/>
    <m/>
    <m/>
    <m/>
    <m/>
    <m/>
    <d v="2020-10-15T00:00:00"/>
    <s v="Received signed docs from Jamie, sent to Fran"/>
    <m/>
    <m/>
    <m/>
    <m/>
    <m/>
    <m/>
    <m/>
    <m/>
    <m/>
    <m/>
    <m/>
    <m/>
    <m/>
    <m/>
    <m/>
    <m/>
    <m/>
    <m/>
    <m/>
  </r>
  <r>
    <s v="GEO 1024"/>
    <n v="1024"/>
    <s v="IPEX inc"/>
    <m/>
    <s v="Parts 3D scanning"/>
    <s v="Product development"/>
    <m/>
    <s v="David Ohayon "/>
    <s v="David.Ohayon@ipexna.com"/>
    <s v="Industry (Incorporated)"/>
    <s v="Manufacturing"/>
    <m/>
    <m/>
    <m/>
    <m/>
    <s v="Environmental Technology "/>
    <s v="Environmental Technology"/>
    <m/>
    <s v="Mechanical Engineering Technology "/>
    <s v="Mechanical Engineering Technology"/>
    <m/>
    <m/>
    <s v="Mike Zacharko    "/>
    <s v="Mike Zacharko"/>
    <m/>
    <m/>
    <m/>
    <m/>
    <m/>
    <s v="jared Bergsma Austin Provencal  "/>
    <x v="26"/>
    <x v="59"/>
    <x v="3"/>
    <x v="0"/>
    <x v="0"/>
    <x v="0"/>
    <x v="0"/>
    <x v="0"/>
    <x v="0"/>
    <x v="0"/>
    <m/>
    <m/>
    <m/>
    <m/>
    <m/>
    <m/>
    <m/>
    <m/>
    <m/>
    <m/>
    <m/>
    <x v="2"/>
    <x v="2"/>
    <s v="2020/21"/>
    <m/>
    <m/>
    <m/>
    <m/>
    <m/>
    <m/>
    <m/>
    <m/>
    <m/>
    <m/>
    <n v="0"/>
    <m/>
    <m/>
    <m/>
    <m/>
    <m/>
    <m/>
    <m/>
    <m/>
    <m/>
    <m/>
    <m/>
    <m/>
    <m/>
    <m/>
    <m/>
    <m/>
    <m/>
    <m/>
    <m/>
    <m/>
    <m/>
    <m/>
    <m/>
    <m/>
    <m/>
    <m/>
    <m/>
    <m/>
    <m/>
    <m/>
    <m/>
  </r>
  <r>
    <s v="GEO 1025"/>
    <n v="1025"/>
    <s v="Local Leaf Inc."/>
    <m/>
    <s v="Modifications to grow tower equipment to increase yield and productivity"/>
    <s v="Process optimization"/>
    <m/>
    <m/>
    <m/>
    <m/>
    <m/>
    <m/>
    <m/>
    <m/>
    <m/>
    <s v="Environmental Technology "/>
    <s v="Environmental Technology"/>
    <m/>
    <s v="ENTY Mechanical Engineering Technology"/>
    <s v="ENTY"/>
    <s v="Mechanical Engineering Technology"/>
    <m/>
    <s v="Eli Kane    "/>
    <s v="Eli Kane"/>
    <m/>
    <m/>
    <m/>
    <m/>
    <m/>
    <s v="   "/>
    <x v="3"/>
    <x v="3"/>
    <x v="3"/>
    <x v="0"/>
    <x v="0"/>
    <x v="0"/>
    <x v="0"/>
    <x v="0"/>
    <x v="0"/>
    <x v="0"/>
    <m/>
    <m/>
    <m/>
    <m/>
    <m/>
    <m/>
    <m/>
    <m/>
    <m/>
    <m/>
    <m/>
    <x v="8"/>
    <x v="2"/>
    <s v="2020/21"/>
    <m/>
    <m/>
    <m/>
    <m/>
    <m/>
    <m/>
    <m/>
    <m/>
    <m/>
    <m/>
    <n v="0"/>
    <m/>
    <m/>
    <m/>
    <m/>
    <m/>
    <m/>
    <m/>
    <m/>
    <m/>
    <m/>
    <m/>
    <m/>
    <m/>
    <m/>
    <m/>
    <m/>
    <m/>
    <m/>
    <m/>
    <m/>
    <m/>
    <m/>
    <m/>
    <m/>
    <m/>
    <m/>
    <m/>
    <m/>
    <m/>
    <m/>
    <m/>
  </r>
  <r>
    <s v="GEO 1026"/>
    <n v="1026"/>
    <s v="InitioNova"/>
    <s v="Development"/>
    <s v="Develop work in the admin portal using ReactJS and ExpressJS web technologies along with MongoDB. Next step visualize data in a dashboard."/>
    <s v="Technical service"/>
    <m/>
    <s v="Akhil Rajagopal S , _x000a_Director Operations, "/>
    <s v="akhilrshp@gmail.com, akhil.rs@initionova.com, "/>
    <m/>
    <m/>
    <m/>
    <m/>
    <m/>
    <s v="20F-21W"/>
    <s v="Computer Studies "/>
    <s v="Computer Studies"/>
    <m/>
    <s v="Big Data Analytics "/>
    <s v="Big Data Analytics"/>
    <m/>
    <m/>
    <s v="Chris Dyck    "/>
    <s v="Chris Dyck"/>
    <m/>
    <m/>
    <m/>
    <m/>
    <m/>
    <s v="Dayal Vijayan &lt;Dayal.Vijayan@MyGeorgian.ca&gt;   "/>
    <x v="180"/>
    <x v="3"/>
    <x v="3"/>
    <x v="0"/>
    <x v="0"/>
    <x v="0"/>
    <x v="0"/>
    <x v="0"/>
    <x v="0"/>
    <x v="0"/>
    <m/>
    <m/>
    <m/>
    <m/>
    <m/>
    <m/>
    <m/>
    <m/>
    <m/>
    <m/>
    <m/>
    <x v="1"/>
    <x v="2"/>
    <s v="2020/21"/>
    <m/>
    <m/>
    <m/>
    <m/>
    <m/>
    <m/>
    <m/>
    <m/>
    <m/>
    <m/>
    <n v="0"/>
    <m/>
    <m/>
    <m/>
    <m/>
    <m/>
    <m/>
    <m/>
    <m/>
    <m/>
    <m/>
    <d v="2020-11-12T00:00:00"/>
    <s v="E-mail from Chris - student failed last semester "/>
    <m/>
    <m/>
    <m/>
    <m/>
    <m/>
    <m/>
    <m/>
    <m/>
    <m/>
    <m/>
    <m/>
    <m/>
    <m/>
    <m/>
    <m/>
    <m/>
    <m/>
    <m/>
    <m/>
  </r>
  <r>
    <s v="GEO 1027"/>
    <n v="1027"/>
    <s v="Citizen Information Group"/>
    <s v="Bump Trax (5)"/>
    <s v="This is a continuation of a project which began earlier in 2019 for pothole detection – optical scanning plus thresholds via sensors with phone or mobile and integrated hardware solutions. The next step is to create a basic mobile app for data collection, deploy to busses (Justin Kelly) and refine and calibrate based on Ottawa data. "/>
    <s v="Technical service"/>
    <m/>
    <s v="Justin Kelly, Founder, CEO "/>
    <s v="blue_lt@hotmail.com"/>
    <m/>
    <m/>
    <m/>
    <m/>
    <m/>
    <s v="20F-21W"/>
    <s v="Computer Studies "/>
    <s v="Computer Studies"/>
    <m/>
    <s v="Big Data Analytics Project Management"/>
    <s v="Big Data Analytics"/>
    <s v="Project Management"/>
    <m/>
    <s v="Gordon Dyck Chris Dyck Michael Payne   "/>
    <s v="Gordon Dyck"/>
    <s v="Chris Dyck"/>
    <s v="Michael Payne "/>
    <m/>
    <m/>
    <m/>
    <s v="Jasleen  Lekshmi Rajendran Rajdeep Kaur Harpreet Singh"/>
    <x v="181"/>
    <x v="151"/>
    <x v="135"/>
    <x v="86"/>
    <x v="0"/>
    <x v="0"/>
    <x v="0"/>
    <x v="0"/>
    <x v="0"/>
    <x v="0"/>
    <m/>
    <m/>
    <m/>
    <m/>
    <m/>
    <m/>
    <m/>
    <m/>
    <m/>
    <m/>
    <m/>
    <x v="0"/>
    <x v="2"/>
    <s v="2020/21"/>
    <m/>
    <m/>
    <m/>
    <m/>
    <m/>
    <m/>
    <m/>
    <m/>
    <m/>
    <m/>
    <n v="0"/>
    <m/>
    <m/>
    <m/>
    <m/>
    <m/>
    <m/>
    <m/>
    <m/>
    <m/>
    <m/>
    <d v="2020-10-27T00:00:00"/>
    <s v="Haven't received signed docs"/>
    <m/>
    <m/>
    <m/>
    <m/>
    <m/>
    <m/>
    <m/>
    <m/>
    <m/>
    <m/>
    <m/>
    <m/>
    <m/>
    <m/>
    <m/>
    <m/>
    <m/>
    <m/>
    <m/>
  </r>
  <r>
    <s v="GEO 1028"/>
    <n v="1028"/>
    <s v="Citizen Information Group"/>
    <s v="Private Policing (3)"/>
    <s v="This is the 3rd continuation of an MRP for development of a license plate scanner for criminality detection. This is the continuation of a project begun earlier in 2019."/>
    <s v="Technical service"/>
    <m/>
    <s v="Justin Kelly, Founder, CEO "/>
    <s v="blue_lt@hotmail.com"/>
    <m/>
    <m/>
    <m/>
    <m/>
    <m/>
    <s v="20F-21W"/>
    <s v="Computer Studies "/>
    <s v="Computer Studies"/>
    <m/>
    <s v="Big Data Analytics "/>
    <s v="Big Data Analytics"/>
    <m/>
    <m/>
    <s v="Gordon Dyck Chris Dyck   "/>
    <s v="Gordon Dyck"/>
    <s v="Chris Dyck"/>
    <m/>
    <m/>
    <m/>
    <m/>
    <s v="Jenisha Dineshbhai Thummar Kelvin Jose Pinto Meet Nilesh Patel "/>
    <x v="182"/>
    <x v="152"/>
    <x v="136"/>
    <x v="0"/>
    <x v="0"/>
    <x v="0"/>
    <x v="0"/>
    <x v="0"/>
    <x v="0"/>
    <x v="0"/>
    <m/>
    <m/>
    <m/>
    <m/>
    <m/>
    <m/>
    <m/>
    <m/>
    <m/>
    <m/>
    <m/>
    <x v="1"/>
    <x v="2"/>
    <s v="2020/21"/>
    <m/>
    <m/>
    <m/>
    <m/>
    <m/>
    <m/>
    <m/>
    <m/>
    <m/>
    <m/>
    <n v="0"/>
    <m/>
    <m/>
    <m/>
    <m/>
    <m/>
    <m/>
    <m/>
    <m/>
    <m/>
    <m/>
    <d v="2020-10-27T00:00:00"/>
    <m/>
    <m/>
    <m/>
    <m/>
    <m/>
    <m/>
    <m/>
    <m/>
    <m/>
    <m/>
    <m/>
    <m/>
    <m/>
    <m/>
    <m/>
    <m/>
    <m/>
    <m/>
    <m/>
    <m/>
  </r>
  <r>
    <s v="GEO 1029"/>
    <n v="1029"/>
    <s v="Citizen Information Group"/>
    <s v="Transportation Service Improvement (3)"/>
    <s v="This is a continuation of an MRP to audit the City of Ottawa's transit data for improvement."/>
    <s v="Technical service"/>
    <m/>
    <s v="Justin Kelly "/>
    <s v="blue_lt@hotmail.com"/>
    <m/>
    <m/>
    <m/>
    <m/>
    <m/>
    <s v="20F-21W"/>
    <s v="Computer Studies "/>
    <s v="Computer Studies"/>
    <m/>
    <s v="Big Data Analytics Project Management"/>
    <s v="Big Data Analytics"/>
    <s v="Project Management"/>
    <m/>
    <s v="Gordon Dyck Chris Dyck Michael Payne   "/>
    <s v="Gordon Dyck"/>
    <s v="Chris Dyck"/>
    <s v="Michael Payne "/>
    <m/>
    <m/>
    <m/>
    <s v="Thamali Indika Srimali Fransis Hettige Xinglin Peng Yash Daiya Harpreet Singh"/>
    <x v="183"/>
    <x v="153"/>
    <x v="137"/>
    <x v="86"/>
    <x v="0"/>
    <x v="0"/>
    <x v="0"/>
    <x v="0"/>
    <x v="0"/>
    <x v="0"/>
    <m/>
    <m/>
    <m/>
    <m/>
    <m/>
    <m/>
    <m/>
    <m/>
    <m/>
    <m/>
    <m/>
    <x v="0"/>
    <x v="2"/>
    <s v="2020/21"/>
    <m/>
    <m/>
    <m/>
    <m/>
    <m/>
    <m/>
    <m/>
    <m/>
    <m/>
    <m/>
    <n v="0"/>
    <m/>
    <m/>
    <m/>
    <m/>
    <m/>
    <m/>
    <m/>
    <m/>
    <m/>
    <m/>
    <d v="2020-10-27T00:00:00"/>
    <s v="Haven't received signed docs"/>
    <m/>
    <m/>
    <m/>
    <m/>
    <m/>
    <m/>
    <m/>
    <m/>
    <m/>
    <m/>
    <m/>
    <m/>
    <m/>
    <m/>
    <m/>
    <m/>
    <m/>
    <m/>
    <m/>
  </r>
  <r>
    <s v="GEO 1030"/>
    <n v="1030"/>
    <s v="EcoGreen "/>
    <s v="Interactive Marketing "/>
    <s v="The final phase of a project to crezte a robust and secure web platform with co-collaborative functionality and user searchability. The web platform will provide a venue for promoting and acquiring eco-friendly products and services."/>
    <s v="Web design "/>
    <m/>
    <s v="Audrey Bayens "/>
    <s v="audreybayens@greenlikeus.life"/>
    <m/>
    <m/>
    <m/>
    <m/>
    <m/>
    <s v="20F-21W"/>
    <s v="Computer Studies "/>
    <s v="Computer Studies"/>
    <m/>
    <s v="Big Data Analytics Project Management"/>
    <s v="Big Data Analytics"/>
    <s v="Project Management"/>
    <m/>
    <s v="Gordon Dyck Chris Dyck Michael Payne   "/>
    <s v="Gordon Dyck"/>
    <s v="Chris Dyck"/>
    <s v="Michael Payne "/>
    <m/>
    <m/>
    <m/>
    <s v="Falak Ghoda Osahon Ighodaro Sucheta Karande Simrandeep Kaur"/>
    <x v="184"/>
    <x v="154"/>
    <x v="138"/>
    <x v="87"/>
    <x v="0"/>
    <x v="0"/>
    <x v="0"/>
    <x v="0"/>
    <x v="0"/>
    <x v="0"/>
    <m/>
    <m/>
    <m/>
    <m/>
    <m/>
    <m/>
    <m/>
    <m/>
    <m/>
    <m/>
    <m/>
    <x v="0"/>
    <x v="2"/>
    <s v="2020/21"/>
    <m/>
    <m/>
    <m/>
    <m/>
    <m/>
    <m/>
    <m/>
    <m/>
    <m/>
    <m/>
    <n v="0"/>
    <m/>
    <m/>
    <m/>
    <m/>
    <m/>
    <m/>
    <m/>
    <m/>
    <m/>
    <m/>
    <d v="2020-10-27T00:00:00"/>
    <s v="Received signed docs, have to send to Jamie"/>
    <m/>
    <m/>
    <m/>
    <m/>
    <m/>
    <m/>
    <m/>
    <m/>
    <m/>
    <m/>
    <m/>
    <m/>
    <m/>
    <m/>
    <m/>
    <m/>
    <m/>
    <m/>
    <m/>
  </r>
  <r>
    <s v="GEO 1031"/>
    <n v="1031"/>
    <s v="EcoTech Windows &amp; Doors"/>
    <s v="Automated Pricing CRM Web Application Improvements"/>
    <s v="Web Application "/>
    <s v="Technical service"/>
    <m/>
    <s v="Mark Ginzburg"/>
    <s v="mark@ecotechwindows.ca"/>
    <m/>
    <m/>
    <m/>
    <m/>
    <m/>
    <s v="20F-21W"/>
    <s v="Computer Studies "/>
    <s v="Computer Studies"/>
    <m/>
    <s v="Big Data Analytics Project Management"/>
    <s v="Big Data Analytics"/>
    <s v="Project Management"/>
    <m/>
    <s v="Gordon Dyck Chris Dyck Michael Payne   "/>
    <s v="Gordon Dyck"/>
    <s v="Chris Dyck"/>
    <s v="Michael Payne "/>
    <m/>
    <m/>
    <m/>
    <s v="Binaya Gurung  Karish Thangarajah Piyush Sharma "/>
    <x v="185"/>
    <x v="155"/>
    <x v="139"/>
    <x v="0"/>
    <x v="0"/>
    <x v="0"/>
    <x v="0"/>
    <x v="0"/>
    <x v="0"/>
    <x v="0"/>
    <m/>
    <m/>
    <m/>
    <m/>
    <m/>
    <m/>
    <m/>
    <m/>
    <m/>
    <m/>
    <m/>
    <x v="0"/>
    <x v="2"/>
    <s v="2020/21"/>
    <m/>
    <m/>
    <m/>
    <m/>
    <m/>
    <m/>
    <m/>
    <m/>
    <m/>
    <m/>
    <n v="1000"/>
    <m/>
    <n v="1000"/>
    <m/>
    <m/>
    <m/>
    <m/>
    <m/>
    <m/>
    <m/>
    <m/>
    <d v="2020-10-27T00:00:00"/>
    <s v="Haven't heard back from Mark even after multiple follow ups"/>
    <m/>
    <m/>
    <m/>
    <m/>
    <m/>
    <m/>
    <m/>
    <m/>
    <m/>
    <m/>
    <m/>
    <m/>
    <m/>
    <m/>
    <m/>
    <m/>
    <m/>
    <m/>
    <m/>
  </r>
  <r>
    <s v="GEO 1032"/>
    <n v="1032"/>
    <s v="Georgian College"/>
    <s v="Big Data Cluster and Data Analysis"/>
    <s v="Maintenance of a Hadoop cluster with 12 nodes inside the college infra (room N4..)"/>
    <s v="Databases"/>
    <m/>
    <s v="Chris Dyck "/>
    <s v="Chris.Dyck@GeorgianCollege.ca"/>
    <m/>
    <m/>
    <m/>
    <m/>
    <m/>
    <s v="20F-21W"/>
    <s v="Computer Studies "/>
    <s v="Computer Studies"/>
    <m/>
    <s v="Big Data Analytics "/>
    <s v="Big Data Analytics"/>
    <m/>
    <m/>
    <s v="Gordon Dyck Chris Dyck   "/>
    <s v="Gordon Dyck"/>
    <s v="Chris Dyck"/>
    <m/>
    <m/>
    <m/>
    <m/>
    <s v="Ambika Kashyap Dikshit Raj Devarajan Gaganpreet Singh "/>
    <x v="186"/>
    <x v="156"/>
    <x v="140"/>
    <x v="0"/>
    <x v="0"/>
    <x v="0"/>
    <x v="0"/>
    <x v="0"/>
    <x v="0"/>
    <x v="0"/>
    <m/>
    <m/>
    <m/>
    <m/>
    <m/>
    <m/>
    <m/>
    <m/>
    <m/>
    <m/>
    <m/>
    <x v="0"/>
    <x v="2"/>
    <s v="2020/21"/>
    <m/>
    <m/>
    <m/>
    <m/>
    <m/>
    <m/>
    <m/>
    <m/>
    <m/>
    <m/>
    <n v="0"/>
    <m/>
    <m/>
    <m/>
    <m/>
    <m/>
    <m/>
    <m/>
    <m/>
    <m/>
    <m/>
    <d v="2020-10-27T00:00:00"/>
    <s v="Haven't received signed docs"/>
    <m/>
    <m/>
    <m/>
    <m/>
    <m/>
    <m/>
    <m/>
    <m/>
    <m/>
    <m/>
    <m/>
    <m/>
    <m/>
    <m/>
    <m/>
    <m/>
    <m/>
    <m/>
    <m/>
  </r>
  <r>
    <s v="GEO 1033"/>
    <n v="1033"/>
    <s v="Georgian College"/>
    <s v="Enrollment Trends (1)"/>
    <m/>
    <s v="Databases"/>
    <m/>
    <s v="Chris Dyck "/>
    <s v="Chris.Dyck@GeorgianCollege.ca"/>
    <m/>
    <m/>
    <m/>
    <m/>
    <m/>
    <s v="20F-21W"/>
    <s v="Computer Studies "/>
    <s v="Computer Studies"/>
    <m/>
    <s v="Big Data Analytics Project Management"/>
    <s v="Big Data Analytics"/>
    <s v="Project Management"/>
    <m/>
    <s v="Gordon Dyck Chris Dyck Michael Payne   "/>
    <s v="Gordon Dyck"/>
    <s v="Chris Dyck"/>
    <s v="Michael Payne "/>
    <m/>
    <m/>
    <m/>
    <s v="Dixit Ohri Meenu Rajan Piyush Tyagi Pargat Singh"/>
    <x v="187"/>
    <x v="157"/>
    <x v="141"/>
    <x v="88"/>
    <x v="0"/>
    <x v="0"/>
    <x v="0"/>
    <x v="0"/>
    <x v="0"/>
    <x v="0"/>
    <m/>
    <m/>
    <m/>
    <m/>
    <m/>
    <m/>
    <m/>
    <m/>
    <m/>
    <m/>
    <m/>
    <x v="0"/>
    <x v="2"/>
    <s v="2020/21"/>
    <m/>
    <m/>
    <m/>
    <m/>
    <m/>
    <m/>
    <m/>
    <m/>
    <m/>
    <m/>
    <n v="0"/>
    <m/>
    <m/>
    <m/>
    <m/>
    <m/>
    <m/>
    <m/>
    <m/>
    <m/>
    <m/>
    <d v="2020-10-27T00:00:00"/>
    <m/>
    <m/>
    <m/>
    <m/>
    <m/>
    <m/>
    <m/>
    <m/>
    <m/>
    <m/>
    <m/>
    <m/>
    <m/>
    <m/>
    <m/>
    <m/>
    <m/>
    <m/>
    <m/>
    <m/>
  </r>
  <r>
    <s v="GEO 1034"/>
    <n v="1034"/>
    <s v="InnScience"/>
    <s v="Market Analysis"/>
    <s v="Perform a market analysis - primarily. Define the market, perform a SWOT analysis (strengths, weaknesses, opportunities and threats), offer pricing considerations and identify possible competitors. To do this, they will request detailed information about the nature of your business and your business model. "/>
    <s v="Big data analytics"/>
    <m/>
    <s v="Stany Castillo "/>
    <s v="stany@innscience.ca"/>
    <m/>
    <m/>
    <m/>
    <m/>
    <m/>
    <s v="20F-21W"/>
    <s v="Computer Studies "/>
    <s v="Computer Studies"/>
    <m/>
    <s v="Big Data Analytics Project Management"/>
    <s v="Big Data Analytics"/>
    <s v="Project Management"/>
    <m/>
    <s v="Gordon Dyck Chris Dyck Michael Payne   "/>
    <s v="Gordon Dyck"/>
    <s v="Chris Dyck"/>
    <s v="Michael Payne "/>
    <m/>
    <m/>
    <m/>
    <s v="Jiyoung Sohn Nnenna Grace G Alphonsus  Riaaben Nileshkumar Patel"/>
    <x v="188"/>
    <x v="158"/>
    <x v="3"/>
    <x v="89"/>
    <x v="0"/>
    <x v="0"/>
    <x v="0"/>
    <x v="0"/>
    <x v="0"/>
    <x v="0"/>
    <m/>
    <m/>
    <m/>
    <m/>
    <m/>
    <m/>
    <m/>
    <m/>
    <m/>
    <m/>
    <m/>
    <x v="0"/>
    <x v="2"/>
    <s v="2020/21"/>
    <m/>
    <m/>
    <m/>
    <m/>
    <m/>
    <m/>
    <m/>
    <m/>
    <m/>
    <m/>
    <n v="0"/>
    <m/>
    <m/>
    <m/>
    <m/>
    <m/>
    <m/>
    <m/>
    <m/>
    <m/>
    <m/>
    <d v="2020-10-27T00:00:00"/>
    <s v="Received signed docs, have to send to Jamie"/>
    <m/>
    <m/>
    <m/>
    <m/>
    <m/>
    <m/>
    <m/>
    <m/>
    <m/>
    <m/>
    <m/>
    <m/>
    <m/>
    <m/>
    <m/>
    <m/>
    <m/>
    <m/>
    <m/>
  </r>
  <r>
    <s v="GEO 1035"/>
    <n v="1035"/>
    <s v="Larway Transportation"/>
    <s v="SharePoint Implementation"/>
    <s v="Project to implement sharpoint in the company - organize files and client info"/>
    <s v="Big data analytics"/>
    <m/>
    <s v="Andrew Chen"/>
    <s v="andrew@larway.com "/>
    <m/>
    <m/>
    <m/>
    <m/>
    <m/>
    <s v="20F-21W"/>
    <s v="Computer Studies "/>
    <s v="Computer Studies"/>
    <m/>
    <s v="Big Data Analytics "/>
    <s v="Big Data Analytics"/>
    <m/>
    <m/>
    <s v="Gordon Dyck Chris Dyck   "/>
    <s v="Gordon Dyck"/>
    <s v="Chris Dyck"/>
    <m/>
    <m/>
    <m/>
    <m/>
    <s v="Shivansh Desai   "/>
    <x v="189"/>
    <x v="3"/>
    <x v="3"/>
    <x v="0"/>
    <x v="0"/>
    <x v="0"/>
    <x v="0"/>
    <x v="0"/>
    <x v="0"/>
    <x v="0"/>
    <m/>
    <m/>
    <m/>
    <m/>
    <m/>
    <m/>
    <m/>
    <m/>
    <m/>
    <m/>
    <m/>
    <x v="0"/>
    <x v="2"/>
    <s v="2020/21"/>
    <m/>
    <m/>
    <m/>
    <m/>
    <m/>
    <m/>
    <m/>
    <m/>
    <m/>
    <m/>
    <n v="0"/>
    <m/>
    <n v="0"/>
    <m/>
    <m/>
    <m/>
    <m/>
    <m/>
    <m/>
    <m/>
    <m/>
    <d v="2020-10-27T00:00:00"/>
    <s v="Haven't received signed docs"/>
    <m/>
    <m/>
    <m/>
    <m/>
    <m/>
    <m/>
    <m/>
    <m/>
    <m/>
    <m/>
    <m/>
    <m/>
    <m/>
    <m/>
    <m/>
    <m/>
    <m/>
    <m/>
    <m/>
  </r>
  <r>
    <s v="GEO 1036"/>
    <n v="1036"/>
    <s v="National Marketplace"/>
    <s v="Website Launch"/>
    <s v="The final phase of a project to create a robust and secure web platform with co-collaborative functionality and user searchability. The web platform will provide a venue for municipalities to offer and aqure products and services."/>
    <s v="Web design "/>
    <m/>
    <s v="Nancy Kirkpatrick"/>
    <s v="nancywk@gmail.com"/>
    <m/>
    <m/>
    <m/>
    <m/>
    <m/>
    <s v="20F-21W"/>
    <s v="Computer Studies "/>
    <s v="Computer Studies"/>
    <m/>
    <s v="Big Data Analytics "/>
    <s v="Big Data Analytics"/>
    <m/>
    <m/>
    <s v="Gordon Dyck Chris Dyck   "/>
    <s v="Gordon Dyck"/>
    <s v="Chris Dyck"/>
    <m/>
    <m/>
    <m/>
    <m/>
    <s v="Adil Feroz Amrit Kaur Bikram Chopra "/>
    <x v="190"/>
    <x v="159"/>
    <x v="142"/>
    <x v="0"/>
    <x v="0"/>
    <x v="0"/>
    <x v="0"/>
    <x v="0"/>
    <x v="0"/>
    <x v="0"/>
    <m/>
    <m/>
    <m/>
    <m/>
    <m/>
    <m/>
    <m/>
    <m/>
    <m/>
    <m/>
    <m/>
    <x v="0"/>
    <x v="2"/>
    <s v="2020/21"/>
    <m/>
    <m/>
    <m/>
    <m/>
    <m/>
    <m/>
    <m/>
    <m/>
    <m/>
    <m/>
    <n v="0"/>
    <m/>
    <m/>
    <m/>
    <m/>
    <m/>
    <m/>
    <m/>
    <m/>
    <m/>
    <m/>
    <d v="2020-10-27T00:00:00"/>
    <s v="Received signed docs, have to send to Jamie"/>
    <m/>
    <m/>
    <m/>
    <m/>
    <m/>
    <m/>
    <m/>
    <m/>
    <m/>
    <m/>
    <m/>
    <m/>
    <m/>
    <m/>
    <m/>
    <m/>
    <m/>
    <m/>
    <m/>
  </r>
  <r>
    <s v="GEO 1037"/>
    <n v="1037"/>
    <s v="Nottawasaga Valley Conservation Authority"/>
    <s v="Bioacoustics (6)"/>
    <s v="The 6th phase of an ongoing project to apply natural language processing and artificial intelligence to bioacoustics to find the diversity of bird species within a geographic location, a Machine Learning Algorithm will identify the presence of a bird species by its avian sound characteristics, then capture the data for the location of the birds and the date and time of identification for storage and analysis"/>
    <s v="Machine Learrning"/>
    <m/>
    <s v="Lyle Wood, MES"/>
    <s v="lwood@nvca.on.ca"/>
    <m/>
    <m/>
    <m/>
    <m/>
    <m/>
    <s v="20F-21W"/>
    <s v="Computer Studies "/>
    <s v="Computer Studies"/>
    <m/>
    <s v="Big Data Analytics Project Management"/>
    <s v="Big Data Analytics"/>
    <s v="Project Management"/>
    <m/>
    <s v="Gordon Dyck Chris Dyck Michael Payne   "/>
    <s v="Gordon Dyck"/>
    <s v="Chris Dyck"/>
    <s v="Michael Payne "/>
    <m/>
    <m/>
    <m/>
    <s v="Karishma Sanam Shah Komal Shah Simran Bhangu  Amanda Granic"/>
    <x v="191"/>
    <x v="160"/>
    <x v="143"/>
    <x v="90"/>
    <x v="0"/>
    <x v="0"/>
    <x v="0"/>
    <x v="0"/>
    <x v="0"/>
    <x v="0"/>
    <m/>
    <m/>
    <m/>
    <m/>
    <m/>
    <m/>
    <m/>
    <m/>
    <m/>
    <m/>
    <m/>
    <x v="0"/>
    <x v="2"/>
    <s v="2020/21"/>
    <m/>
    <m/>
    <m/>
    <m/>
    <m/>
    <m/>
    <m/>
    <m/>
    <m/>
    <m/>
    <n v="0"/>
    <m/>
    <m/>
    <m/>
    <m/>
    <m/>
    <m/>
    <m/>
    <m/>
    <m/>
    <m/>
    <d v="2020-10-27T00:00:00"/>
    <s v="Haven't received signed docs"/>
    <m/>
    <m/>
    <m/>
    <m/>
    <m/>
    <m/>
    <m/>
    <m/>
    <m/>
    <m/>
    <m/>
    <m/>
    <m/>
    <m/>
    <m/>
    <m/>
    <m/>
    <m/>
    <m/>
  </r>
  <r>
    <s v="GEO 1038"/>
    <n v="1038"/>
    <s v="Nottawasaga Valley Conservation Authority"/>
    <s v="Watershed Science Data (3)"/>
    <s v="Evaluation of surface water quality trends in a slowly urbanizing subwatershed"/>
    <s v="Big data analytics"/>
    <m/>
    <s v="Lyle Wood, MES"/>
    <s v="lwood@nvca.on.ca"/>
    <m/>
    <m/>
    <m/>
    <m/>
    <m/>
    <s v="20F-21W"/>
    <s v="Computer Studies "/>
    <s v="Computer Studies"/>
    <m/>
    <s v="Big Data Analytics Project Management"/>
    <s v="Big Data Analytics"/>
    <s v="Project Management"/>
    <m/>
    <s v="Gordon Dyck Chris Dyck Michael Payne   "/>
    <s v="Gordon Dyck"/>
    <s v="Chris Dyck"/>
    <s v="Michael Payne "/>
    <m/>
    <m/>
    <m/>
    <s v="Favour Eforuoku Taiwo Obalola  Lynda Day"/>
    <x v="192"/>
    <x v="161"/>
    <x v="3"/>
    <x v="91"/>
    <x v="0"/>
    <x v="0"/>
    <x v="0"/>
    <x v="0"/>
    <x v="0"/>
    <x v="0"/>
    <m/>
    <m/>
    <m/>
    <m/>
    <m/>
    <m/>
    <m/>
    <m/>
    <m/>
    <m/>
    <m/>
    <x v="0"/>
    <x v="2"/>
    <s v="2020/21"/>
    <m/>
    <m/>
    <m/>
    <m/>
    <m/>
    <m/>
    <m/>
    <m/>
    <m/>
    <m/>
    <n v="0"/>
    <m/>
    <m/>
    <m/>
    <m/>
    <m/>
    <m/>
    <m/>
    <m/>
    <m/>
    <m/>
    <d v="2020-10-27T00:00:00"/>
    <s v="Haven't received signed docs"/>
    <m/>
    <m/>
    <m/>
    <m/>
    <m/>
    <m/>
    <m/>
    <m/>
    <m/>
    <m/>
    <m/>
    <m/>
    <m/>
    <m/>
    <m/>
    <m/>
    <m/>
    <m/>
    <m/>
  </r>
  <r>
    <s v="GEO 1039"/>
    <n v="1039"/>
    <s v="Nottawasaga Valley Conservation Authority"/>
    <s v="Flood Data (1) "/>
    <s v="Create a database with flood data and generate visualizations with the stored data"/>
    <s v="Big data analytics"/>
    <m/>
    <s v="Mark Hartley "/>
    <s v="mhartley@nvca.on.ca"/>
    <m/>
    <m/>
    <m/>
    <m/>
    <m/>
    <s v="20F-21W"/>
    <s v="Computer Studies "/>
    <s v="Computer Studies"/>
    <m/>
    <s v="Big Data Analytics Project Management"/>
    <s v="Big Data Analytics"/>
    <s v="Project Management"/>
    <m/>
    <s v="Gordon Dyck Chris Dyck Michael Payne   "/>
    <s v="Gordon Dyck"/>
    <s v="Chris Dyck"/>
    <s v="Michael Payne "/>
    <m/>
    <m/>
    <m/>
    <s v="Ankur Singh Janina Cortez Mehmet Ozan Kaya Sangeetha Jayachandran"/>
    <x v="193"/>
    <x v="162"/>
    <x v="144"/>
    <x v="92"/>
    <x v="27"/>
    <x v="0"/>
    <x v="0"/>
    <x v="0"/>
    <x v="0"/>
    <x v="0"/>
    <m/>
    <m/>
    <m/>
    <m/>
    <m/>
    <m/>
    <m/>
    <m/>
    <m/>
    <m/>
    <m/>
    <x v="0"/>
    <x v="2"/>
    <s v="2020/21"/>
    <m/>
    <m/>
    <m/>
    <m/>
    <m/>
    <m/>
    <m/>
    <m/>
    <m/>
    <m/>
    <n v="0"/>
    <m/>
    <m/>
    <m/>
    <m/>
    <m/>
    <m/>
    <m/>
    <m/>
    <m/>
    <m/>
    <d v="2020-10-27T00:00:00"/>
    <s v="Haven't received signed docs"/>
    <m/>
    <m/>
    <m/>
    <m/>
    <m/>
    <m/>
    <m/>
    <m/>
    <m/>
    <m/>
    <m/>
    <m/>
    <m/>
    <m/>
    <m/>
    <m/>
    <m/>
    <m/>
    <m/>
  </r>
  <r>
    <s v="GEO 1040"/>
    <n v="1040"/>
    <s v="Objection Co"/>
    <s v="Data Analysis and Visualization_x000a_To develop a cloud based application_x000a_To further this end, the Georgian BDAT team would be responsible for creating a:_x000a_1._x0009_Cloud-based application_x000a_2._x0009_Application would include a registration portal_x000a_3._x0009_Design should consider functionality and user-interface_x000a_4._x0009_Application would include visualisation capacity _x000a_5._x0009_Application would hose and allow for side-by-side (cross) comparisons_x000a_6._x0009_Application would integrate Objection Co.’s analyses_x000a_7._x0009_Data may be uploaded via database (e.g. CSV format) or API_x000a_8._x0009_Ability to visualise large amounts of data is key"/>
    <s v="Data Analysis and Visualization_x000a_To develop a cloud based application_x000a_To further this end, the Georgian BDAT team would be responsible for creating a:_x000a_1._x0009_Cloud-based application_x000a_2._x0009_Application would include a registration portal_x000a_3._x0009_Design should consider functionality and user-interface_x000a_4._x0009_Application would include visualisation capacity _x000a_5._x0009_Application would hose and allow for side-by-side (cross) comparisons_x000a_6._x0009_Application would integrate Objection Co.’s analyses_x000a_7._x0009_Data may be uploaded via database (e.g. CSV format) or API_x000a_8._x0009_Ability to visualise large amounts of data is key"/>
    <s v="Big data analytics"/>
    <m/>
    <s v="Curtis Boyd "/>
    <s v="curtis@objection.co"/>
    <m/>
    <m/>
    <m/>
    <m/>
    <m/>
    <s v="20F-21W"/>
    <s v="Computer Studies "/>
    <s v="Computer Studies"/>
    <m/>
    <s v="Big Data Analytics "/>
    <s v="Big Data Analytics"/>
    <m/>
    <m/>
    <s v="Gordon Dyck Chris Dyck   "/>
    <s v="Gordon Dyck"/>
    <s v="Chris Dyck"/>
    <m/>
    <m/>
    <m/>
    <m/>
    <s v="Abdullah Elhameen Elhaj Mohammad: Data Analyst_x000a__x000a_ Tomasz Szumski: Developer Sophie N. Kellman: Business Analyst Sangeetha Jayachandran"/>
    <x v="194"/>
    <x v="163"/>
    <x v="145"/>
    <x v="92"/>
    <x v="0"/>
    <x v="0"/>
    <x v="0"/>
    <x v="0"/>
    <x v="0"/>
    <x v="0"/>
    <m/>
    <m/>
    <m/>
    <m/>
    <m/>
    <m/>
    <m/>
    <m/>
    <m/>
    <m/>
    <m/>
    <x v="0"/>
    <x v="2"/>
    <s v="2020/21"/>
    <m/>
    <m/>
    <m/>
    <m/>
    <m/>
    <m/>
    <m/>
    <m/>
    <m/>
    <m/>
    <n v="0"/>
    <m/>
    <m/>
    <m/>
    <m/>
    <m/>
    <m/>
    <m/>
    <m/>
    <m/>
    <m/>
    <d v="2020-11-12T00:00:00"/>
    <s v="Haven't received signed docs"/>
    <m/>
    <m/>
    <m/>
    <m/>
    <m/>
    <m/>
    <m/>
    <m/>
    <m/>
    <m/>
    <m/>
    <m/>
    <m/>
    <m/>
    <m/>
    <m/>
    <m/>
    <m/>
    <m/>
  </r>
  <r>
    <s v="GEO 1041"/>
    <n v="1041"/>
    <s v="Sairyo Events"/>
    <s v="Live Streaming Geo-locating"/>
    <s v=" Live Streaming Geo-locating"/>
    <s v="GIS and data streaming"/>
    <m/>
    <s v="Fazal Sadikali "/>
    <s v="fazal.sadikali@sairyo.ca  "/>
    <m/>
    <m/>
    <m/>
    <m/>
    <m/>
    <s v="20F-21W"/>
    <s v="Computer Studies "/>
    <s v="Computer Studies"/>
    <m/>
    <s v="Big Data Analytics Project Management"/>
    <s v="Big Data Analytics"/>
    <s v="Project Management"/>
    <m/>
    <s v="Gordon Dyck Chris Dyck Michael Payne   "/>
    <s v="Gordon Dyck"/>
    <s v="Chris Dyck"/>
    <s v="Michael Payne "/>
    <m/>
    <m/>
    <m/>
    <s v="Erik Steiner Mehulkumar Bhatt Shrijan Karki Jhon Villa Ramirez"/>
    <x v="195"/>
    <x v="164"/>
    <x v="146"/>
    <x v="93"/>
    <x v="0"/>
    <x v="0"/>
    <x v="0"/>
    <x v="0"/>
    <x v="0"/>
    <x v="0"/>
    <m/>
    <m/>
    <m/>
    <m/>
    <m/>
    <m/>
    <m/>
    <m/>
    <m/>
    <m/>
    <m/>
    <x v="0"/>
    <x v="2"/>
    <s v="2020/21"/>
    <m/>
    <m/>
    <m/>
    <m/>
    <m/>
    <m/>
    <m/>
    <m/>
    <m/>
    <m/>
    <n v="0"/>
    <m/>
    <m/>
    <m/>
    <m/>
    <m/>
    <m/>
    <m/>
    <m/>
    <m/>
    <m/>
    <d v="2020-10-27T00:00:00"/>
    <s v="Haven't received signed docs"/>
    <m/>
    <m/>
    <m/>
    <m/>
    <m/>
    <m/>
    <m/>
    <m/>
    <m/>
    <m/>
    <m/>
    <m/>
    <m/>
    <m/>
    <m/>
    <m/>
    <m/>
    <m/>
    <m/>
  </r>
  <r>
    <s v="GEO 1042"/>
    <n v="1042"/>
    <s v="Sairyo Events"/>
    <s v="UX Predictive Analysis"/>
    <s v="UX Predictive Analysis"/>
    <s v="Machine Learrning"/>
    <m/>
    <s v="Fazal Sadikali "/>
    <s v="fazal.sadikali@sairyo.ca  "/>
    <m/>
    <m/>
    <m/>
    <m/>
    <m/>
    <s v="20F-21W"/>
    <s v="Computer Studies "/>
    <s v="Computer Studies"/>
    <m/>
    <s v="Big Data Analytics Project Management"/>
    <s v="Big Data Analytics"/>
    <s v="Project Management"/>
    <m/>
    <s v="Gordon Dyck Chris Dyck Michael Payne   "/>
    <s v="Gordon Dyck"/>
    <s v="Chris Dyck"/>
    <s v="Michael Payne "/>
    <m/>
    <m/>
    <m/>
    <s v="Abiodun Awokunle Bright Idemudia Tunde (Babatunde) Obatayo Jhon Villa Ramirez"/>
    <x v="196"/>
    <x v="165"/>
    <x v="147"/>
    <x v="93"/>
    <x v="0"/>
    <x v="0"/>
    <x v="0"/>
    <x v="0"/>
    <x v="0"/>
    <x v="0"/>
    <m/>
    <m/>
    <m/>
    <m/>
    <m/>
    <m/>
    <m/>
    <m/>
    <m/>
    <m/>
    <m/>
    <x v="0"/>
    <x v="2"/>
    <s v="2020/21"/>
    <m/>
    <m/>
    <m/>
    <m/>
    <m/>
    <m/>
    <m/>
    <m/>
    <m/>
    <m/>
    <n v="0"/>
    <m/>
    <m/>
    <m/>
    <m/>
    <m/>
    <m/>
    <m/>
    <m/>
    <m/>
    <m/>
    <d v="2020-10-27T00:00:00"/>
    <s v="Haven't received signed docs"/>
    <m/>
    <m/>
    <m/>
    <m/>
    <m/>
    <m/>
    <m/>
    <m/>
    <m/>
    <m/>
    <m/>
    <m/>
    <m/>
    <m/>
    <m/>
    <m/>
    <m/>
    <m/>
    <m/>
  </r>
  <r>
    <s v="GEO 1043"/>
    <n v="1043"/>
    <s v="Stratagem"/>
    <s v="Film, TV and Screen Resource Library (3)"/>
    <s v="To build a knowledge library of resources that support the growth of film, TV and screen-based production in the province of Ontario."/>
    <s v="Technical Service"/>
    <m/>
    <s v="Gordon Dyck "/>
    <s v="Gordon.Dyck@GeorgianCollege.ca"/>
    <m/>
    <m/>
    <m/>
    <m/>
    <m/>
    <s v="20F-21W"/>
    <s v="Computer Studies "/>
    <s v="Computer Studies"/>
    <m/>
    <s v="Big Data Analytics "/>
    <s v="Big Data Analytics"/>
    <m/>
    <m/>
    <s v="Gordon Dyck Chris Dyck   "/>
    <s v="Gordon Dyck"/>
    <s v="Chris Dyck"/>
    <m/>
    <m/>
    <m/>
    <m/>
    <s v="Abhishek Joshi Anika Rana Bhumin Shah "/>
    <x v="197"/>
    <x v="166"/>
    <x v="148"/>
    <x v="0"/>
    <x v="0"/>
    <x v="0"/>
    <x v="0"/>
    <x v="0"/>
    <x v="0"/>
    <x v="0"/>
    <m/>
    <m/>
    <m/>
    <m/>
    <m/>
    <m/>
    <m/>
    <m/>
    <m/>
    <m/>
    <m/>
    <x v="0"/>
    <x v="2"/>
    <s v="2020/21"/>
    <m/>
    <m/>
    <m/>
    <m/>
    <m/>
    <m/>
    <m/>
    <m/>
    <m/>
    <m/>
    <n v="0"/>
    <m/>
    <m/>
    <m/>
    <m/>
    <m/>
    <m/>
    <m/>
    <m/>
    <m/>
    <m/>
    <d v="2020-10-27T00:00:00"/>
    <s v="Haven't received signed docs"/>
    <m/>
    <m/>
    <m/>
    <m/>
    <m/>
    <m/>
    <m/>
    <m/>
    <m/>
    <m/>
    <m/>
    <m/>
    <m/>
    <m/>
    <m/>
    <m/>
    <m/>
    <m/>
    <m/>
  </r>
  <r>
    <s v="GEO 1044"/>
    <n v="1044"/>
    <s v="dataEX"/>
    <s v="Data Analysis and Visualization (1)"/>
    <s v="Develop a series of dashboards using PowerBI to visualize operational and strategic data "/>
    <s v="Report development"/>
    <m/>
    <s v="Felipe Galego "/>
    <s v="felipe.galego@dataex.com.br"/>
    <m/>
    <m/>
    <m/>
    <m/>
    <m/>
    <s v="20F-21W"/>
    <s v="Computer Studies "/>
    <s v="Computer Studies"/>
    <m/>
    <s v="Big Data Analytics "/>
    <s v="Big Data Analytics"/>
    <m/>
    <m/>
    <s v="Gordon Dyck Chris Dyck   "/>
    <s v="Gordon Dyck"/>
    <s v="Chris Dyck"/>
    <m/>
    <m/>
    <m/>
    <m/>
    <s v="Dixit Ohri  Meenu Rajan Piyush Tyagi "/>
    <x v="198"/>
    <x v="157"/>
    <x v="141"/>
    <x v="0"/>
    <x v="0"/>
    <x v="0"/>
    <x v="0"/>
    <x v="0"/>
    <x v="0"/>
    <x v="0"/>
    <m/>
    <m/>
    <m/>
    <m/>
    <m/>
    <m/>
    <m/>
    <m/>
    <m/>
    <m/>
    <m/>
    <x v="1"/>
    <x v="2"/>
    <s v="2020/21"/>
    <m/>
    <m/>
    <m/>
    <m/>
    <m/>
    <m/>
    <m/>
    <m/>
    <m/>
    <m/>
    <n v="0"/>
    <m/>
    <n v="0"/>
    <m/>
    <m/>
    <m/>
    <m/>
    <m/>
    <m/>
    <m/>
    <m/>
    <d v="2020-10-27T00:00:00"/>
    <m/>
    <m/>
    <m/>
    <m/>
    <m/>
    <m/>
    <m/>
    <m/>
    <m/>
    <m/>
    <m/>
    <m/>
    <m/>
    <m/>
    <m/>
    <m/>
    <m/>
    <m/>
    <m/>
    <m/>
  </r>
  <r>
    <s v="GEO 1045"/>
    <n v="1045"/>
    <s v="Beaver Rock Roastery "/>
    <m/>
    <s v="Rotary Cup filling Machine"/>
    <m/>
    <m/>
    <s v="Dan Saso"/>
    <m/>
    <m/>
    <m/>
    <m/>
    <m/>
    <m/>
    <m/>
    <s v="Environmental Technology "/>
    <s v="Environmental Technology"/>
    <m/>
    <s v="Mechanical Engineering Technology "/>
    <s v="Mechanical Engineering Technology"/>
    <m/>
    <m/>
    <s v="Amir Baghaki    "/>
    <s v="Amir Baghaki"/>
    <m/>
    <m/>
    <m/>
    <m/>
    <m/>
    <s v="Dylan Brandt  Jared bergsma Umoboho Oboho  "/>
    <x v="199"/>
    <x v="167"/>
    <x v="149"/>
    <x v="0"/>
    <x v="0"/>
    <x v="0"/>
    <x v="0"/>
    <x v="0"/>
    <x v="0"/>
    <x v="0"/>
    <m/>
    <m/>
    <m/>
    <m/>
    <m/>
    <m/>
    <m/>
    <m/>
    <m/>
    <m/>
    <m/>
    <x v="2"/>
    <x v="2"/>
    <s v="2020/21"/>
    <m/>
    <m/>
    <m/>
    <m/>
    <m/>
    <m/>
    <m/>
    <m/>
    <m/>
    <m/>
    <n v="0"/>
    <m/>
    <m/>
    <m/>
    <m/>
    <m/>
    <m/>
    <m/>
    <m/>
    <m/>
    <m/>
    <m/>
    <m/>
    <m/>
    <m/>
    <m/>
    <m/>
    <m/>
    <m/>
    <m/>
    <m/>
    <m/>
    <m/>
    <m/>
    <m/>
    <m/>
    <m/>
    <m/>
    <m/>
    <m/>
    <m/>
    <m/>
  </r>
  <r>
    <s v="GEO 1046"/>
    <n v="1046"/>
    <s v="Beaver Rock Roastery "/>
    <m/>
    <s v="Rotary filter embedding machine"/>
    <m/>
    <m/>
    <s v="Dan Saso"/>
    <m/>
    <m/>
    <m/>
    <m/>
    <m/>
    <m/>
    <m/>
    <s v="Environmental Technology "/>
    <s v="Environmental Technology"/>
    <m/>
    <s v="Mechanical Engineering Technology "/>
    <s v="Mechanical Engineering Technology"/>
    <m/>
    <m/>
    <s v="Amir Baghaki    "/>
    <s v="Amir Baghaki"/>
    <m/>
    <m/>
    <m/>
    <m/>
    <m/>
    <s v="Dylan Brandt  Jared bergsma Umoboho Oboho  "/>
    <x v="199"/>
    <x v="167"/>
    <x v="149"/>
    <x v="0"/>
    <x v="0"/>
    <x v="0"/>
    <x v="0"/>
    <x v="0"/>
    <x v="0"/>
    <x v="0"/>
    <m/>
    <m/>
    <m/>
    <m/>
    <m/>
    <m/>
    <m/>
    <m/>
    <m/>
    <m/>
    <m/>
    <x v="2"/>
    <x v="2"/>
    <s v="2020/21"/>
    <m/>
    <m/>
    <m/>
    <m/>
    <m/>
    <m/>
    <m/>
    <m/>
    <m/>
    <m/>
    <n v="0"/>
    <m/>
    <m/>
    <m/>
    <m/>
    <m/>
    <m/>
    <m/>
    <m/>
    <m/>
    <m/>
    <m/>
    <m/>
    <m/>
    <m/>
    <m/>
    <m/>
    <m/>
    <m/>
    <m/>
    <m/>
    <m/>
    <m/>
    <m/>
    <m/>
    <m/>
    <m/>
    <m/>
    <m/>
    <m/>
    <m/>
    <m/>
  </r>
  <r>
    <s v="GEO 1047"/>
    <n v="1047"/>
    <s v="Canplas"/>
    <m/>
    <s v="phase II- Smart Valve"/>
    <m/>
    <m/>
    <m/>
    <m/>
    <m/>
    <s v="Manufacturing"/>
    <m/>
    <m/>
    <m/>
    <m/>
    <s v="Environmental Technology "/>
    <s v="Environmental Technology"/>
    <m/>
    <s v="mechanical Engineering Technology "/>
    <s v="Mechanical Engineering Technology"/>
    <m/>
    <m/>
    <s v="Peter Brown    "/>
    <s v="Peter Brown"/>
    <m/>
    <m/>
    <m/>
    <m/>
    <m/>
    <s v="Umoboho Oboho    "/>
    <x v="24"/>
    <x v="3"/>
    <x v="3"/>
    <x v="0"/>
    <x v="0"/>
    <x v="0"/>
    <x v="0"/>
    <x v="0"/>
    <x v="0"/>
    <x v="0"/>
    <m/>
    <m/>
    <m/>
    <m/>
    <m/>
    <m/>
    <m/>
    <m/>
    <m/>
    <m/>
    <m/>
    <x v="2"/>
    <x v="2"/>
    <s v="2020/21"/>
    <m/>
    <m/>
    <m/>
    <m/>
    <m/>
    <m/>
    <m/>
    <m/>
    <m/>
    <m/>
    <m/>
    <m/>
    <m/>
    <m/>
    <m/>
    <m/>
    <m/>
    <m/>
    <m/>
    <m/>
    <m/>
    <m/>
    <m/>
    <m/>
    <m/>
    <m/>
    <m/>
    <m/>
    <m/>
    <m/>
    <m/>
    <m/>
    <m/>
    <m/>
    <m/>
    <m/>
    <m/>
    <m/>
    <m/>
    <m/>
    <m/>
    <m/>
  </r>
  <r>
    <s v="GEO 1048"/>
    <n v="1048"/>
    <s v="Trout Unlimited "/>
    <m/>
    <s v=" Stream Temperature Data - Mark Hartley from NVCA is the Sponsor"/>
    <m/>
    <m/>
    <m/>
    <m/>
    <m/>
    <m/>
    <m/>
    <m/>
    <m/>
    <s v="20F-21W"/>
    <s v="Computer Studies "/>
    <s v="Computer Studies"/>
    <m/>
    <s v="Big Data Analytics "/>
    <s v="Big Data Analytics"/>
    <m/>
    <m/>
    <s v="Gordon Dyck    "/>
    <s v="Gordon Dyck"/>
    <m/>
    <m/>
    <m/>
    <m/>
    <m/>
    <s v="TBD   "/>
    <x v="93"/>
    <x v="3"/>
    <x v="3"/>
    <x v="0"/>
    <x v="0"/>
    <x v="0"/>
    <x v="0"/>
    <x v="0"/>
    <x v="0"/>
    <x v="0"/>
    <m/>
    <m/>
    <m/>
    <m/>
    <m/>
    <m/>
    <m/>
    <m/>
    <m/>
    <m/>
    <m/>
    <x v="0"/>
    <x v="2"/>
    <s v="2020/21"/>
    <m/>
    <m/>
    <m/>
    <m/>
    <m/>
    <m/>
    <m/>
    <m/>
    <m/>
    <m/>
    <n v="0"/>
    <m/>
    <m/>
    <m/>
    <m/>
    <m/>
    <m/>
    <m/>
    <m/>
    <m/>
    <m/>
    <d v="2020-11-02T00:00:00"/>
    <m/>
    <m/>
    <m/>
    <m/>
    <m/>
    <m/>
    <m/>
    <m/>
    <m/>
    <m/>
    <m/>
    <m/>
    <m/>
    <m/>
    <m/>
    <m/>
    <m/>
    <m/>
    <m/>
    <m/>
  </r>
  <r>
    <s v="GEO 1049"/>
    <n v="1049"/>
    <s v="Safe Quiet Lake"/>
    <m/>
    <s v="Data collection and design a mobile app to mapout the area and set some regulations for one or multiple lakes in Ontario"/>
    <m/>
    <m/>
    <m/>
    <m/>
    <m/>
    <m/>
    <m/>
    <m/>
    <m/>
    <m/>
    <s v="Computer Studies "/>
    <s v="Computer Studies"/>
    <m/>
    <s v="Mobile app development Environmental technology"/>
    <s v="Mobile app development"/>
    <s v="Environmental technology"/>
    <m/>
    <s v="TBD    "/>
    <s v="TBD"/>
    <m/>
    <m/>
    <m/>
    <m/>
    <m/>
    <m/>
    <x v="3"/>
    <x v="3"/>
    <x v="3"/>
    <x v="0"/>
    <x v="0"/>
    <x v="0"/>
    <x v="0"/>
    <x v="0"/>
    <x v="0"/>
    <x v="0"/>
    <m/>
    <m/>
    <m/>
    <m/>
    <m/>
    <m/>
    <m/>
    <m/>
    <m/>
    <m/>
    <m/>
    <x v="1"/>
    <x v="2"/>
    <s v="2020/21"/>
    <m/>
    <m/>
    <m/>
    <m/>
    <m/>
    <m/>
    <m/>
    <m/>
    <m/>
    <m/>
    <n v="0"/>
    <m/>
    <m/>
    <m/>
    <m/>
    <m/>
    <m/>
    <m/>
    <m/>
    <m/>
    <m/>
    <m/>
    <m/>
    <m/>
    <m/>
    <m/>
    <m/>
    <m/>
    <m/>
    <m/>
    <m/>
    <m/>
    <m/>
    <m/>
    <m/>
    <m/>
    <m/>
    <m/>
    <m/>
    <m/>
    <m/>
    <m/>
  </r>
  <r>
    <s v="GEO 1050"/>
    <n v="1050"/>
    <s v="Bayshore HealthCare"/>
    <m/>
    <s v="Help pilot and test a location-tracking app for iPhone (iOS) and Apple Watch specially designed to help Caregivers support Loved Ones with Alzheimer's Disease, other forms of dementia, or other cognitive difficulties."/>
    <m/>
    <m/>
    <s v="Dheeraj Paul "/>
    <s v="dpaul@bayshore.ca"/>
    <m/>
    <m/>
    <m/>
    <m/>
    <m/>
    <m/>
    <s v="Computer Studies "/>
    <s v="Computer Studies"/>
    <m/>
    <s v="Mobile app development "/>
    <s v="Mobile app development"/>
    <m/>
    <m/>
    <s v="Danial Anzola    "/>
    <s v="Danial Anzola"/>
    <m/>
    <m/>
    <m/>
    <m/>
    <m/>
    <s v="TBD   "/>
    <x v="93"/>
    <x v="3"/>
    <x v="3"/>
    <x v="0"/>
    <x v="0"/>
    <x v="0"/>
    <x v="0"/>
    <x v="0"/>
    <x v="0"/>
    <x v="0"/>
    <m/>
    <m/>
    <m/>
    <m/>
    <m/>
    <m/>
    <m/>
    <m/>
    <m/>
    <m/>
    <m/>
    <x v="1"/>
    <x v="2"/>
    <s v="2020/21"/>
    <m/>
    <m/>
    <m/>
    <m/>
    <m/>
    <m/>
    <m/>
    <m/>
    <m/>
    <m/>
    <n v="0"/>
    <m/>
    <m/>
    <m/>
    <m/>
    <m/>
    <m/>
    <m/>
    <m/>
    <m/>
    <m/>
    <m/>
    <m/>
    <m/>
    <m/>
    <m/>
    <m/>
    <m/>
    <m/>
    <m/>
    <m/>
    <m/>
    <m/>
    <m/>
    <m/>
    <m/>
    <m/>
    <m/>
    <m/>
    <m/>
    <m/>
    <m/>
  </r>
  <r>
    <s v="GEO 1051"/>
    <n v="1051"/>
    <s v="360TIG"/>
    <s v="Mobile biometrics-monitoring station- CFI funded"/>
    <s v="Mobile biometrics-monitoring station- CFI funded"/>
    <m/>
    <m/>
    <s v="Paddy Iyer"/>
    <m/>
    <m/>
    <m/>
    <m/>
    <m/>
    <m/>
    <m/>
    <s v="Computer Studies Engineering and Environmental Technologies"/>
    <s v="Computer Studies"/>
    <s v="Engineering and Environmental Technologies"/>
    <s v="Big Data Analytics Mechanical Engineering Technology"/>
    <s v="Big Data Analytics"/>
    <s v="Mechanical Engineering Technology"/>
    <m/>
    <s v="Eli Kane    "/>
    <s v="Eli Kane"/>
    <m/>
    <m/>
    <m/>
    <m/>
    <m/>
    <s v="   "/>
    <x v="3"/>
    <x v="3"/>
    <x v="3"/>
    <x v="0"/>
    <x v="0"/>
    <x v="0"/>
    <x v="0"/>
    <x v="0"/>
    <x v="0"/>
    <x v="0"/>
    <m/>
    <m/>
    <m/>
    <m/>
    <m/>
    <m/>
    <m/>
    <m/>
    <m/>
    <m/>
    <m/>
    <x v="2"/>
    <x v="2"/>
    <s v="2020/21"/>
    <m/>
    <m/>
    <m/>
    <m/>
    <m/>
    <m/>
    <m/>
    <m/>
    <m/>
    <m/>
    <n v="0"/>
    <m/>
    <m/>
    <m/>
    <m/>
    <m/>
    <m/>
    <m/>
    <m/>
    <m/>
    <m/>
    <m/>
    <m/>
    <m/>
    <m/>
    <m/>
    <m/>
    <m/>
    <m/>
    <m/>
    <m/>
    <m/>
    <m/>
    <m/>
    <m/>
    <m/>
    <m/>
    <m/>
    <m/>
    <m/>
    <m/>
    <m/>
  </r>
  <r>
    <s v="GEO 1052"/>
    <n v="1052"/>
    <s v="dataEX"/>
    <s v="Project control KPI´s"/>
    <s v="Develop a series of dashboards using PowerBI to visualize operational and strategic data "/>
    <s v="Report development"/>
    <m/>
    <s v="Felipe Galego "/>
    <s v="felipe.galego@dataex.com.br"/>
    <m/>
    <m/>
    <m/>
    <m/>
    <m/>
    <s v="21W-21S"/>
    <s v="Computer Studies "/>
    <s v="Computer Studies"/>
    <m/>
    <s v="Big Data Analytics "/>
    <s v="Big Data Analytics"/>
    <m/>
    <m/>
    <s v="Chris Dyck    "/>
    <s v="Chris Dyck"/>
    <m/>
    <m/>
    <m/>
    <m/>
    <m/>
    <s v="Nicolas Gonzalez Claudio RamaldesMendonca Harminder Kaur "/>
    <x v="200"/>
    <x v="168"/>
    <x v="150"/>
    <x v="0"/>
    <x v="0"/>
    <x v="0"/>
    <x v="0"/>
    <x v="0"/>
    <x v="0"/>
    <x v="0"/>
    <m/>
    <m/>
    <m/>
    <m/>
    <m/>
    <m/>
    <m/>
    <m/>
    <m/>
    <m/>
    <m/>
    <x v="9"/>
    <x v="3"/>
    <s v="2021/21"/>
    <m/>
    <m/>
    <m/>
    <m/>
    <m/>
    <m/>
    <m/>
    <m/>
    <m/>
    <m/>
    <n v="0"/>
    <m/>
    <n v="0"/>
    <m/>
    <m/>
    <m/>
    <m/>
    <m/>
    <m/>
    <m/>
    <m/>
    <d v="2020-03-01T00:00:00"/>
    <s v="Haven't received SOW"/>
    <m/>
    <m/>
    <m/>
    <m/>
    <m/>
    <m/>
    <m/>
    <m/>
    <m/>
    <m/>
    <m/>
    <m/>
    <m/>
    <m/>
    <m/>
    <m/>
    <m/>
    <m/>
    <m/>
  </r>
  <r>
    <s v="GEO 1053"/>
    <n v="1053"/>
    <s v="R&amp;M Plastic Products"/>
    <s v="CAD support"/>
    <s v="Technical Service"/>
    <m/>
    <s v="Dan Ritchie"/>
    <m/>
    <s v="Industry (Incorporated)"/>
    <s v="Manufacturing"/>
    <m/>
    <m/>
    <m/>
    <m/>
    <m/>
    <s v="Mechanical Engineering Technology  "/>
    <s v="Mechanical Engineering Technology "/>
    <m/>
    <s v="Mechanical Engineering Technology "/>
    <s v="Mechanical Engineering Technology"/>
    <m/>
    <m/>
    <s v="N/A"/>
    <m/>
    <m/>
    <m/>
    <m/>
    <m/>
    <m/>
    <s v="Austin Provencal   "/>
    <x v="201"/>
    <x v="3"/>
    <x v="3"/>
    <x v="0"/>
    <x v="0"/>
    <x v="0"/>
    <x v="0"/>
    <x v="0"/>
    <x v="0"/>
    <x v="0"/>
    <m/>
    <m/>
    <m/>
    <m/>
    <m/>
    <m/>
    <m/>
    <m/>
    <m/>
    <m/>
    <m/>
    <x v="2"/>
    <x v="2"/>
    <s v="2020/21"/>
    <m/>
    <m/>
    <m/>
    <m/>
    <m/>
    <m/>
    <m/>
    <m/>
    <m/>
    <m/>
    <n v="0"/>
    <m/>
    <m/>
    <m/>
    <m/>
    <m/>
    <m/>
    <m/>
    <m/>
    <m/>
    <m/>
    <m/>
    <m/>
    <m/>
    <m/>
    <m/>
    <m/>
    <m/>
    <m/>
    <m/>
    <m/>
    <m/>
    <m/>
    <m/>
    <m/>
    <m/>
    <m/>
    <m/>
    <m/>
    <m/>
    <m/>
    <m/>
  </r>
  <r>
    <s v="GEO 1054"/>
    <n v="1054"/>
    <s v="Dev Centre House - IRELAND"/>
    <m/>
    <s v="Students alocation "/>
    <m/>
    <m/>
    <s v="Twana Daniel"/>
    <s v="Twana Daniel &lt;twana@devcentrehouse.eu&gt;"/>
    <m/>
    <m/>
    <m/>
    <m/>
    <m/>
    <s v="20F-21W"/>
    <s v="Computer Studies "/>
    <s v="Computer Studies"/>
    <m/>
    <s v="Big Data Analytics "/>
    <s v="Big Data Analytics"/>
    <m/>
    <m/>
    <s v="Chris Dyck    "/>
    <s v="Chris Dyck"/>
    <m/>
    <m/>
    <m/>
    <m/>
    <m/>
    <s v="TBC   "/>
    <x v="177"/>
    <x v="3"/>
    <x v="3"/>
    <x v="0"/>
    <x v="0"/>
    <x v="0"/>
    <x v="0"/>
    <x v="0"/>
    <x v="0"/>
    <x v="0"/>
    <m/>
    <m/>
    <m/>
    <m/>
    <m/>
    <m/>
    <m/>
    <m/>
    <m/>
    <m/>
    <m/>
    <x v="0"/>
    <x v="2"/>
    <s v="2020/21"/>
    <m/>
    <m/>
    <m/>
    <m/>
    <m/>
    <m/>
    <m/>
    <m/>
    <m/>
    <m/>
    <n v="1000"/>
    <m/>
    <n v="1000"/>
    <m/>
    <m/>
    <m/>
    <m/>
    <m/>
    <m/>
    <m/>
    <m/>
    <m/>
    <s v="Haven't received signed docs"/>
    <m/>
    <m/>
    <m/>
    <m/>
    <m/>
    <m/>
    <m/>
    <m/>
    <m/>
    <m/>
    <m/>
    <m/>
    <m/>
    <m/>
    <m/>
    <m/>
    <m/>
    <m/>
    <m/>
  </r>
  <r>
    <s v="GEO 1055"/>
    <n v="1055"/>
    <s v="Sunsniffer - GERMANY"/>
    <s v="Improving performance of the SunSniffer Web portal Backend "/>
    <s v="Data Analysis and Visualization_x000a_To develop a cloud based application_x000a_To further this end, the Georgian BDAT team would be responsible for creating a:_x000a_1._x0009_Cloud-based application_x000a_2._x0009_Application would include a registration portal_x000a_3._x0009_Design should consider functionality and user-interface_x000a_4._x0009_Application would include visualisation capacity _x000a_5._x0009_Application would hose and allow for side-by-side (cross) comparisons_x000a_6._x0009_Application would integrate Objection Co.’s analyses_x000a_7._x0009_Data may be uploaded via database (e.g. CSV format) or API_x000a_8._x0009_Ability to visualise large amounts of data is key"/>
    <m/>
    <m/>
    <s v="Ingmar Kruse"/>
    <s v="ingmar.kruse@sunsniffer.de"/>
    <m/>
    <m/>
    <m/>
    <m/>
    <m/>
    <s v="21W-21S"/>
    <s v="Computer Studies "/>
    <s v="Computer Studies"/>
    <m/>
    <s v="Big Data Analytics "/>
    <s v="Big Data Analytics"/>
    <m/>
    <m/>
    <s v="Chris Dyck    "/>
    <s v="Chris Dyck"/>
    <m/>
    <m/>
    <m/>
    <m/>
    <m/>
    <s v="Emeka Thompson Thi Minh Ha Le  "/>
    <x v="202"/>
    <x v="169"/>
    <x v="3"/>
    <x v="0"/>
    <x v="0"/>
    <x v="0"/>
    <x v="0"/>
    <x v="0"/>
    <x v="0"/>
    <x v="0"/>
    <m/>
    <m/>
    <m/>
    <m/>
    <m/>
    <m/>
    <m/>
    <m/>
    <m/>
    <m/>
    <m/>
    <x v="5"/>
    <x v="3"/>
    <s v="2021/21"/>
    <m/>
    <m/>
    <m/>
    <m/>
    <m/>
    <m/>
    <m/>
    <m/>
    <m/>
    <m/>
    <n v="1000"/>
    <m/>
    <n v="1000"/>
    <m/>
    <m/>
    <m/>
    <m/>
    <m/>
    <m/>
    <m/>
    <m/>
    <d v="2020-03-01T00:00:00"/>
    <s v="Haven't received SOW"/>
    <m/>
    <m/>
    <m/>
    <m/>
    <m/>
    <m/>
    <m/>
    <m/>
    <m/>
    <m/>
    <m/>
    <m/>
    <m/>
    <m/>
    <m/>
    <m/>
    <m/>
    <m/>
    <m/>
  </r>
  <r>
    <s v="GEO 1056"/>
    <n v="1056"/>
    <s v="Quench Buggy "/>
    <m/>
    <s v="Water Filler Automation"/>
    <m/>
    <m/>
    <m/>
    <m/>
    <m/>
    <m/>
    <m/>
    <m/>
    <m/>
    <m/>
    <s v="Environmental Technology "/>
    <s v="Environmental Technology"/>
    <m/>
    <s v="Mechanical Engineering Technology Electrical Engineering"/>
    <s v="Mechanical Engineering Technology"/>
    <s v="Electrical Engineering"/>
    <m/>
    <s v="Amir Baghaki Peter Brown   "/>
    <s v="Amir Baghaki"/>
    <s v="Peter Brown"/>
    <m/>
    <m/>
    <m/>
    <m/>
    <s v="Dylan Brandt  Umoboho Oboho   "/>
    <x v="199"/>
    <x v="170"/>
    <x v="3"/>
    <x v="0"/>
    <x v="0"/>
    <x v="0"/>
    <x v="0"/>
    <x v="0"/>
    <x v="0"/>
    <x v="0"/>
    <m/>
    <m/>
    <m/>
    <m/>
    <m/>
    <m/>
    <m/>
    <m/>
    <m/>
    <m/>
    <m/>
    <x v="2"/>
    <x v="2"/>
    <s v="2020/21"/>
    <m/>
    <m/>
    <m/>
    <m/>
    <m/>
    <m/>
    <m/>
    <m/>
    <m/>
    <m/>
    <m/>
    <m/>
    <m/>
    <m/>
    <m/>
    <m/>
    <m/>
    <m/>
    <m/>
    <m/>
    <m/>
    <m/>
    <m/>
    <m/>
    <m/>
    <m/>
    <m/>
    <m/>
    <m/>
    <m/>
    <m/>
    <m/>
    <m/>
    <m/>
    <m/>
    <m/>
    <m/>
    <m/>
    <m/>
    <m/>
    <m/>
    <m/>
  </r>
  <r>
    <s v="GEO 1057"/>
    <n v="1057"/>
    <s v="NexFlow Corp."/>
    <m/>
    <s v="Thermodynamic/Fluid Parameter Measurements for Different Vortex Tubes"/>
    <m/>
    <m/>
    <s v="Les Rapchak"/>
    <s v="lesr@nexflow.com"/>
    <m/>
    <m/>
    <m/>
    <m/>
    <m/>
    <m/>
    <s v="Environmental Technology "/>
    <s v="Environmental Technology"/>
    <m/>
    <s v="Mechanical Engineering Technology "/>
    <s v="Mechanical Engineering Technology"/>
    <m/>
    <m/>
    <s v="Hamid Dehkordi    "/>
    <s v="Hamid Dehkordi"/>
    <m/>
    <m/>
    <m/>
    <m/>
    <m/>
    <s v="   "/>
    <x v="3"/>
    <x v="3"/>
    <x v="3"/>
    <x v="0"/>
    <x v="0"/>
    <x v="0"/>
    <x v="0"/>
    <x v="0"/>
    <x v="0"/>
    <x v="0"/>
    <m/>
    <m/>
    <m/>
    <m/>
    <m/>
    <m/>
    <m/>
    <m/>
    <m/>
    <m/>
    <m/>
    <x v="1"/>
    <x v="2"/>
    <s v="2020/21"/>
    <m/>
    <m/>
    <m/>
    <m/>
    <m/>
    <m/>
    <m/>
    <m/>
    <m/>
    <m/>
    <m/>
    <m/>
    <m/>
    <m/>
    <m/>
    <m/>
    <m/>
    <m/>
    <m/>
    <m/>
    <m/>
    <m/>
    <m/>
    <m/>
    <m/>
    <m/>
    <m/>
    <m/>
    <m/>
    <m/>
    <m/>
    <m/>
    <m/>
    <m/>
    <m/>
    <m/>
    <m/>
    <m/>
    <m/>
    <m/>
    <m/>
    <m/>
  </r>
  <r>
    <s v="GEO 1058"/>
    <n v="1058"/>
    <s v="YMCA of Simcoe/Muskoka "/>
    <s v="YMCA of Simcoe/Muskoka Philanthropy Historical Data Project"/>
    <s v="Providing analysis and visualization of the philanthropy data using Power BI, MS Excel, Tableau etc"/>
    <s v="Report development"/>
    <m/>
    <s v="Pamela Marck"/>
    <s v="pamela.marck@sm.ymca.ca"/>
    <m/>
    <m/>
    <m/>
    <m/>
    <m/>
    <s v="21W-21S"/>
    <s v="Computer Studies "/>
    <s v="Computer Studies"/>
    <m/>
    <s v="Big Data Analytics "/>
    <s v="Big Data Analytics"/>
    <m/>
    <m/>
    <s v="Chris Dyck    "/>
    <s v="Chris Dyck"/>
    <m/>
    <m/>
    <m/>
    <m/>
    <m/>
    <s v="Shashank Utpalkumar Arjan Singh Bajwa Sundus Chaudhry "/>
    <x v="203"/>
    <x v="171"/>
    <x v="151"/>
    <x v="0"/>
    <x v="0"/>
    <x v="0"/>
    <x v="0"/>
    <x v="0"/>
    <x v="0"/>
    <x v="0"/>
    <m/>
    <m/>
    <m/>
    <m/>
    <m/>
    <m/>
    <m/>
    <m/>
    <m/>
    <m/>
    <m/>
    <x v="2"/>
    <x v="3"/>
    <s v="2021/22"/>
    <m/>
    <m/>
    <m/>
    <m/>
    <m/>
    <m/>
    <m/>
    <m/>
    <m/>
    <m/>
    <n v="0"/>
    <m/>
    <n v="0"/>
    <m/>
    <m/>
    <m/>
    <m/>
    <m/>
    <m/>
    <m/>
    <m/>
    <d v="2020-03-01T00:00:00"/>
    <m/>
    <m/>
    <m/>
    <m/>
    <m/>
    <m/>
    <m/>
    <m/>
    <m/>
    <m/>
    <m/>
    <m/>
    <m/>
    <m/>
    <m/>
    <m/>
    <m/>
    <m/>
    <m/>
    <m/>
  </r>
  <r>
    <s v="GEO 1059"/>
    <n v="1059"/>
    <s v="Linear Transfer Automation Inc."/>
    <s v="Material testing"/>
    <s v="Instron Testing"/>
    <m/>
    <m/>
    <m/>
    <m/>
    <m/>
    <m/>
    <m/>
    <m/>
    <m/>
    <m/>
    <s v=" "/>
    <m/>
    <m/>
    <s v=" "/>
    <m/>
    <m/>
    <m/>
    <s v="Ron Sky    "/>
    <s v="Ron Sky"/>
    <m/>
    <m/>
    <m/>
    <m/>
    <m/>
    <s v="Austin Provencal   "/>
    <x v="201"/>
    <x v="3"/>
    <x v="3"/>
    <x v="0"/>
    <x v="0"/>
    <x v="0"/>
    <x v="0"/>
    <x v="0"/>
    <x v="0"/>
    <x v="0"/>
    <m/>
    <m/>
    <m/>
    <m/>
    <m/>
    <m/>
    <m/>
    <m/>
    <m/>
    <m/>
    <m/>
    <x v="2"/>
    <x v="2"/>
    <s v="2020/21"/>
    <m/>
    <m/>
    <m/>
    <m/>
    <m/>
    <m/>
    <m/>
    <m/>
    <m/>
    <m/>
    <m/>
    <m/>
    <m/>
    <m/>
    <m/>
    <m/>
    <m/>
    <m/>
    <m/>
    <m/>
    <m/>
    <m/>
    <m/>
    <m/>
    <m/>
    <m/>
    <m/>
    <m/>
    <m/>
    <m/>
    <m/>
    <m/>
    <m/>
    <m/>
    <m/>
    <m/>
    <m/>
    <m/>
    <m/>
    <m/>
    <m/>
    <m/>
  </r>
  <r>
    <s v="GEO 1060"/>
    <n v="1060"/>
    <s v="Safesump"/>
    <m/>
    <m/>
    <m/>
    <m/>
    <m/>
    <m/>
    <m/>
    <m/>
    <m/>
    <m/>
    <m/>
    <m/>
    <s v=" "/>
    <m/>
    <m/>
    <s v=" "/>
    <m/>
    <m/>
    <m/>
    <s v="    "/>
    <m/>
    <m/>
    <m/>
    <m/>
    <m/>
    <m/>
    <s v="   "/>
    <x v="3"/>
    <x v="3"/>
    <x v="3"/>
    <x v="0"/>
    <x v="0"/>
    <x v="0"/>
    <x v="0"/>
    <x v="0"/>
    <x v="0"/>
    <x v="0"/>
    <m/>
    <m/>
    <m/>
    <m/>
    <m/>
    <m/>
    <m/>
    <m/>
    <m/>
    <m/>
    <m/>
    <x v="5"/>
    <x v="2"/>
    <s v="2020/21"/>
    <m/>
    <m/>
    <m/>
    <m/>
    <m/>
    <m/>
    <m/>
    <m/>
    <m/>
    <m/>
    <m/>
    <m/>
    <m/>
    <m/>
    <m/>
    <m/>
    <m/>
    <m/>
    <m/>
    <m/>
    <m/>
    <m/>
    <m/>
    <m/>
    <m/>
    <m/>
    <m/>
    <m/>
    <m/>
    <m/>
    <m/>
    <m/>
    <m/>
    <m/>
    <m/>
    <m/>
    <m/>
    <m/>
    <m/>
    <m/>
    <m/>
    <m/>
  </r>
  <r>
    <s v="GEO 1061"/>
    <n v="1061"/>
    <s v="Factify"/>
    <s v="Factify"/>
    <s v="Add community features in already existing tool to migrate more users to the platform"/>
    <s v="Web design "/>
    <m/>
    <s v="Aman Nanda"/>
    <s v="amannandwani@gmail.com"/>
    <m/>
    <m/>
    <m/>
    <m/>
    <m/>
    <s v="21W-21S"/>
    <s v="Computer Studies "/>
    <s v="Computer Studies"/>
    <m/>
    <s v="Big Data Analytics "/>
    <s v="Big Data Analytics"/>
    <m/>
    <m/>
    <s v="Chris Dyck    "/>
    <s v="Chris Dyck"/>
    <m/>
    <m/>
    <m/>
    <m/>
    <m/>
    <s v="Money Money Madhuri Sharma  "/>
    <x v="204"/>
    <x v="172"/>
    <x v="3"/>
    <x v="0"/>
    <x v="0"/>
    <x v="0"/>
    <x v="0"/>
    <x v="0"/>
    <x v="0"/>
    <x v="0"/>
    <m/>
    <m/>
    <m/>
    <m/>
    <m/>
    <m/>
    <m/>
    <m/>
    <m/>
    <m/>
    <m/>
    <x v="2"/>
    <x v="3"/>
    <s v="2021/22"/>
    <m/>
    <m/>
    <m/>
    <m/>
    <m/>
    <m/>
    <m/>
    <m/>
    <m/>
    <m/>
    <n v="0"/>
    <m/>
    <n v="0"/>
    <m/>
    <m/>
    <m/>
    <m/>
    <m/>
    <m/>
    <m/>
    <m/>
    <d v="2020-03-01T00:00:00"/>
    <s v="Have to send signed docs to Jamie"/>
    <m/>
    <m/>
    <m/>
    <m/>
    <m/>
    <m/>
    <m/>
    <m/>
    <m/>
    <m/>
    <m/>
    <m/>
    <m/>
    <m/>
    <m/>
    <m/>
    <m/>
    <m/>
    <m/>
  </r>
  <r>
    <s v="GEO 1062"/>
    <n v="1062"/>
    <s v="Source One Financial Corp."/>
    <s v="Automation Of Reports"/>
    <s v="automate financial calculations of month-end summaries and cash reconciliation using given data sets"/>
    <s v="Report development"/>
    <m/>
    <s v="Joanne Dixon"/>
    <s v="joanne@sourceonefinancial.ca"/>
    <m/>
    <m/>
    <m/>
    <m/>
    <m/>
    <s v="21W-21S"/>
    <s v="Computer Studies "/>
    <s v="Computer Studies"/>
    <m/>
    <s v="Big Data Analytics "/>
    <s v="Big Data Analytics"/>
    <m/>
    <m/>
    <s v="Chris Dyck    "/>
    <s v="Chris Dyck"/>
    <m/>
    <m/>
    <m/>
    <m/>
    <m/>
    <s v="Abhishek Abhishek Rajharini Krishnasamy Sweta Bipinkumar Patel Keerthy Raaj Shanmugam"/>
    <x v="205"/>
    <x v="173"/>
    <x v="152"/>
    <x v="94"/>
    <x v="0"/>
    <x v="0"/>
    <x v="0"/>
    <x v="0"/>
    <x v="0"/>
    <x v="0"/>
    <m/>
    <m/>
    <m/>
    <m/>
    <m/>
    <m/>
    <m/>
    <m/>
    <m/>
    <m/>
    <m/>
    <x v="9"/>
    <x v="3"/>
    <s v="2021/22"/>
    <m/>
    <m/>
    <m/>
    <m/>
    <m/>
    <m/>
    <m/>
    <m/>
    <m/>
    <m/>
    <n v="1000"/>
    <m/>
    <n v="1000"/>
    <m/>
    <m/>
    <m/>
    <m/>
    <m/>
    <m/>
    <m/>
    <m/>
    <d v="2020-03-01T00:00:00"/>
    <s v="Waiting for signed docs"/>
    <m/>
    <m/>
    <m/>
    <m/>
    <m/>
    <m/>
    <m/>
    <m/>
    <m/>
    <m/>
    <m/>
    <m/>
    <m/>
    <m/>
    <m/>
    <m/>
    <m/>
    <m/>
    <m/>
  </r>
  <r>
    <s v="GEO 1063"/>
    <n v="1063"/>
    <s v="Payments Canada"/>
    <m/>
    <m/>
    <m/>
    <m/>
    <s v="Cyrielle Chiron"/>
    <s v="cchiron@payments.ca"/>
    <m/>
    <m/>
    <m/>
    <m/>
    <m/>
    <s v="21W-21S"/>
    <s v="Computer Studies "/>
    <s v="Computer Studies"/>
    <m/>
    <s v="Big Data Analytics "/>
    <s v="Big Data Analytics"/>
    <m/>
    <m/>
    <s v="Chris Dyck    "/>
    <s v="Chris Dyck"/>
    <m/>
    <m/>
    <m/>
    <m/>
    <m/>
    <s v="MahelaLashane Abeysekera SankarRam Parthasarathy2 Jingya Huang "/>
    <x v="206"/>
    <x v="174"/>
    <x v="153"/>
    <x v="0"/>
    <x v="0"/>
    <x v="0"/>
    <x v="0"/>
    <x v="0"/>
    <x v="0"/>
    <x v="0"/>
    <m/>
    <m/>
    <m/>
    <m/>
    <m/>
    <m/>
    <m/>
    <m/>
    <m/>
    <m/>
    <m/>
    <x v="1"/>
    <x v="3"/>
    <s v="2021/22"/>
    <m/>
    <m/>
    <m/>
    <m/>
    <m/>
    <m/>
    <m/>
    <m/>
    <m/>
    <m/>
    <n v="0"/>
    <m/>
    <n v="0"/>
    <m/>
    <m/>
    <m/>
    <m/>
    <m/>
    <m/>
    <m/>
    <m/>
    <d v="2020-03-01T00:00:00"/>
    <s v="Have to send CA and proposal"/>
    <m/>
    <m/>
    <m/>
    <m/>
    <m/>
    <m/>
    <m/>
    <m/>
    <m/>
    <m/>
    <m/>
    <m/>
    <m/>
    <m/>
    <m/>
    <m/>
    <m/>
    <m/>
    <m/>
  </r>
  <r>
    <s v="GEO 1064"/>
    <n v="1064"/>
    <s v="EcoGreen"/>
    <s v="WeRcircular business analysis "/>
    <m/>
    <m/>
    <m/>
    <s v="Audrey Baynes"/>
    <s v="ecogreeninteractive@gmail.com"/>
    <m/>
    <m/>
    <m/>
    <m/>
    <m/>
    <s v="21W-21S"/>
    <s v="Computer Studies "/>
    <s v="Computer Studies"/>
    <m/>
    <s v="Big Data Analytics "/>
    <s v="Big Data Analytics"/>
    <m/>
    <m/>
    <s v="Chris Dyck    "/>
    <s v="Chris Dyck"/>
    <m/>
    <m/>
    <m/>
    <m/>
    <m/>
    <s v="Balarama Vasista Vythavya Dhavala Priyanka Lakkireddy  "/>
    <x v="207"/>
    <x v="175"/>
    <x v="3"/>
    <x v="0"/>
    <x v="0"/>
    <x v="0"/>
    <x v="0"/>
    <x v="0"/>
    <x v="0"/>
    <x v="0"/>
    <m/>
    <m/>
    <m/>
    <m/>
    <m/>
    <m/>
    <m/>
    <m/>
    <m/>
    <m/>
    <m/>
    <x v="9"/>
    <x v="3"/>
    <s v="2021/22"/>
    <m/>
    <m/>
    <m/>
    <m/>
    <m/>
    <m/>
    <m/>
    <m/>
    <m/>
    <m/>
    <n v="0"/>
    <m/>
    <n v="0"/>
    <m/>
    <m/>
    <m/>
    <m/>
    <m/>
    <m/>
    <m/>
    <m/>
    <d v="2020-03-01T00:00:00"/>
    <s v="Haven't received SOW"/>
    <m/>
    <m/>
    <m/>
    <m/>
    <m/>
    <m/>
    <m/>
    <m/>
    <m/>
    <m/>
    <m/>
    <m/>
    <m/>
    <m/>
    <m/>
    <m/>
    <m/>
    <m/>
    <m/>
  </r>
  <r>
    <s v="GEO 1065"/>
    <n v="1065"/>
    <s v="City of Barrie"/>
    <s v="Analytics"/>
    <m/>
    <m/>
    <m/>
    <s v="Ryan Nolan"/>
    <s v="Ryan.Nolan@barrie.ca"/>
    <m/>
    <m/>
    <m/>
    <m/>
    <m/>
    <s v="21W-21S"/>
    <s v="Computer Studies "/>
    <s v="Computer Studies"/>
    <m/>
    <s v="Big Data Analytics "/>
    <s v="Big Data Analytics"/>
    <m/>
    <m/>
    <s v="Chris Dyck    "/>
    <s v="Chris Dyck"/>
    <m/>
    <m/>
    <m/>
    <m/>
    <m/>
    <s v="Rohan Sharma BinodRaj Gaire   "/>
    <x v="208"/>
    <x v="176"/>
    <x v="3"/>
    <x v="95"/>
    <x v="0"/>
    <x v="0"/>
    <x v="0"/>
    <x v="0"/>
    <x v="0"/>
    <x v="0"/>
    <m/>
    <m/>
    <m/>
    <m/>
    <m/>
    <m/>
    <m/>
    <m/>
    <m/>
    <m/>
    <m/>
    <x v="5"/>
    <x v="3"/>
    <s v="2021/22"/>
    <m/>
    <m/>
    <m/>
    <m/>
    <m/>
    <m/>
    <m/>
    <m/>
    <m/>
    <m/>
    <n v="0"/>
    <m/>
    <n v="0"/>
    <m/>
    <m/>
    <m/>
    <m/>
    <m/>
    <m/>
    <m/>
    <m/>
    <d v="2020-03-01T00:00:00"/>
    <s v="Haven't received SOW"/>
    <m/>
    <m/>
    <m/>
    <m/>
    <m/>
    <m/>
    <m/>
    <m/>
    <m/>
    <m/>
    <m/>
    <m/>
    <m/>
    <m/>
    <m/>
    <m/>
    <m/>
    <m/>
    <m/>
  </r>
  <r>
    <s v="GEO 1066"/>
    <n v="1066"/>
    <s v="Georgian College"/>
    <s v="Online self-regulatory-learning strategies and students’ psychological wellbeing in remote-learning environment"/>
    <s v="Online self-regulatory-learning strategies and students’ psychological wellbeing in remote-learning environment"/>
    <s v="Data Analysis"/>
    <m/>
    <s v="Isabelle Deschamps"/>
    <s v="Isabelle.deschamps@georgiancollege.ca"/>
    <m/>
    <m/>
    <m/>
    <m/>
    <m/>
    <s v="21W-21S"/>
    <s v="Computer Studies "/>
    <s v="Computer Studies"/>
    <m/>
    <s v="Big Data Analytics "/>
    <s v="Big Data Analytics"/>
    <m/>
    <m/>
    <s v="Chris Dyck    "/>
    <s v="Chris Dyck"/>
    <m/>
    <m/>
    <m/>
    <m/>
    <m/>
    <s v="Bibek Shrees Francis Ikem  "/>
    <x v="209"/>
    <x v="177"/>
    <x v="3"/>
    <x v="0"/>
    <x v="0"/>
    <x v="0"/>
    <x v="0"/>
    <x v="0"/>
    <x v="0"/>
    <x v="0"/>
    <m/>
    <m/>
    <m/>
    <m/>
    <m/>
    <m/>
    <m/>
    <m/>
    <m/>
    <m/>
    <m/>
    <x v="9"/>
    <x v="3"/>
    <s v="2021/22"/>
    <m/>
    <m/>
    <m/>
    <m/>
    <m/>
    <m/>
    <m/>
    <m/>
    <m/>
    <m/>
    <n v="0"/>
    <m/>
    <n v="0"/>
    <m/>
    <m/>
    <m/>
    <m/>
    <m/>
    <m/>
    <m/>
    <m/>
    <d v="2020-03-01T00:00:00"/>
    <s v="Have to send CA and proposal"/>
    <m/>
    <m/>
    <m/>
    <m/>
    <m/>
    <m/>
    <m/>
    <m/>
    <m/>
    <m/>
    <m/>
    <m/>
    <m/>
    <m/>
    <m/>
    <m/>
    <m/>
    <m/>
    <m/>
  </r>
  <r>
    <s v="GEO 1067"/>
    <n v="1067"/>
    <s v="Georgian College "/>
    <s v="Big Data Cluster and Data Analysis"/>
    <m/>
    <m/>
    <m/>
    <m/>
    <m/>
    <m/>
    <m/>
    <m/>
    <m/>
    <m/>
    <s v="21W-21S"/>
    <s v="Computer Studies "/>
    <s v="Computer Studies"/>
    <m/>
    <s v="Big Data Analytics "/>
    <s v="Big Data Analytics"/>
    <m/>
    <m/>
    <s v="Chris Dyck    "/>
    <s v="Chris Dyck"/>
    <m/>
    <m/>
    <m/>
    <m/>
    <m/>
    <s v="TBD   "/>
    <x v="93"/>
    <x v="3"/>
    <x v="3"/>
    <x v="0"/>
    <x v="0"/>
    <x v="0"/>
    <x v="0"/>
    <x v="0"/>
    <x v="0"/>
    <x v="0"/>
    <m/>
    <m/>
    <m/>
    <m/>
    <m/>
    <m/>
    <m/>
    <m/>
    <m/>
    <m/>
    <m/>
    <x v="1"/>
    <x v="3"/>
    <s v="2021/22"/>
    <m/>
    <m/>
    <m/>
    <m/>
    <m/>
    <m/>
    <m/>
    <m/>
    <m/>
    <m/>
    <n v="0"/>
    <m/>
    <n v="0"/>
    <m/>
    <m/>
    <m/>
    <m/>
    <m/>
    <m/>
    <m/>
    <m/>
    <d v="2020-03-01T00:00:00"/>
    <s v="Haven't received SOW"/>
    <m/>
    <m/>
    <m/>
    <m/>
    <m/>
    <m/>
    <m/>
    <m/>
    <m/>
    <m/>
    <m/>
    <m/>
    <m/>
    <m/>
    <m/>
    <m/>
    <m/>
    <m/>
    <m/>
  </r>
  <r>
    <s v="GEO 1068"/>
    <n v="1068"/>
    <s v="InnScience"/>
    <s v="Database integration with Flask web application for InnScience"/>
    <m/>
    <m/>
    <m/>
    <s v="Stany Castillo "/>
    <s v="stany@innscience.ca"/>
    <m/>
    <m/>
    <m/>
    <m/>
    <m/>
    <s v="21W-21S"/>
    <s v="Computer Studies "/>
    <s v="Computer Studies"/>
    <m/>
    <s v="Big Data Analytics "/>
    <s v="Big Data Analytics"/>
    <m/>
    <m/>
    <s v="Chris Dyck    "/>
    <s v="Chris Dyck"/>
    <m/>
    <m/>
    <m/>
    <m/>
    <m/>
    <s v="Aryaman Chaudhary Harmilap Singh Dhaliwal Mukesh Kumar "/>
    <x v="210"/>
    <x v="178"/>
    <x v="154"/>
    <x v="0"/>
    <x v="0"/>
    <x v="0"/>
    <x v="0"/>
    <x v="0"/>
    <x v="0"/>
    <x v="0"/>
    <m/>
    <m/>
    <m/>
    <m/>
    <m/>
    <m/>
    <m/>
    <m/>
    <m/>
    <m/>
    <m/>
    <x v="9"/>
    <x v="3"/>
    <s v="2021/22"/>
    <m/>
    <m/>
    <m/>
    <m/>
    <m/>
    <m/>
    <m/>
    <m/>
    <m/>
    <m/>
    <n v="0"/>
    <m/>
    <n v="0"/>
    <m/>
    <m/>
    <m/>
    <m/>
    <m/>
    <m/>
    <m/>
    <m/>
    <d v="2020-03-01T00:00:00"/>
    <s v="Haven't received SOW"/>
    <m/>
    <m/>
    <m/>
    <m/>
    <m/>
    <m/>
    <m/>
    <m/>
    <m/>
    <m/>
    <m/>
    <m/>
    <m/>
    <m/>
    <m/>
    <m/>
    <m/>
    <m/>
    <m/>
  </r>
  <r>
    <s v="GEO 1069"/>
    <n v="1069"/>
    <s v="Rogers Communication"/>
    <m/>
    <m/>
    <m/>
    <m/>
    <s v="Sabbir Ahmed"/>
    <s v="Sabbir.Ahmed@rci.rogers.com"/>
    <m/>
    <m/>
    <m/>
    <m/>
    <m/>
    <s v="21W-21S"/>
    <s v="Computer Studies "/>
    <s v="Computer Studies"/>
    <m/>
    <s v="Big Data Analytics "/>
    <s v="Big Data Analytics"/>
    <m/>
    <m/>
    <s v="Chris Dyck    "/>
    <s v="Chris Dyck"/>
    <m/>
    <m/>
    <m/>
    <m/>
    <m/>
    <s v="TBD   "/>
    <x v="93"/>
    <x v="3"/>
    <x v="3"/>
    <x v="0"/>
    <x v="0"/>
    <x v="0"/>
    <x v="0"/>
    <x v="0"/>
    <x v="0"/>
    <x v="0"/>
    <m/>
    <m/>
    <m/>
    <m/>
    <m/>
    <m/>
    <m/>
    <m/>
    <m/>
    <m/>
    <m/>
    <x v="1"/>
    <x v="3"/>
    <s v="2021/22"/>
    <m/>
    <m/>
    <m/>
    <m/>
    <m/>
    <m/>
    <m/>
    <m/>
    <m/>
    <m/>
    <n v="0"/>
    <m/>
    <n v="0"/>
    <m/>
    <m/>
    <m/>
    <m/>
    <m/>
    <m/>
    <m/>
    <m/>
    <d v="2020-03-01T00:00:00"/>
    <s v="Haven't received SOW"/>
    <m/>
    <m/>
    <m/>
    <m/>
    <m/>
    <m/>
    <m/>
    <m/>
    <m/>
    <m/>
    <m/>
    <m/>
    <m/>
    <m/>
    <m/>
    <m/>
    <m/>
    <m/>
    <m/>
  </r>
  <r>
    <s v="GEO 1070"/>
    <n v="1070"/>
    <s v="Nottawasaga Valley Conservation Authority"/>
    <s v="Snow Data Management &amp; Analysis"/>
    <s v="Organising data and providing summaries in tables and maps"/>
    <s v="Databases"/>
    <m/>
    <s v="Mark Hartley"/>
    <s v="mhartley@nvca.on.ca"/>
    <m/>
    <m/>
    <m/>
    <m/>
    <m/>
    <s v="21W-21S"/>
    <s v="Computer Studies "/>
    <s v="Computer Studies"/>
    <m/>
    <s v="Big Data Analytics "/>
    <s v="Big Data Analytics"/>
    <m/>
    <m/>
    <s v="Chris Dyck    "/>
    <s v="Chris Dyck"/>
    <m/>
    <m/>
    <m/>
    <m/>
    <m/>
    <s v="Idris Akinyemi Ravi Gandhi Arul Rutu Dahyabhai Patel Ayodele Yeye"/>
    <x v="211"/>
    <x v="179"/>
    <x v="155"/>
    <x v="96"/>
    <x v="0"/>
    <x v="0"/>
    <x v="0"/>
    <x v="0"/>
    <x v="0"/>
    <x v="0"/>
    <m/>
    <m/>
    <m/>
    <m/>
    <m/>
    <m/>
    <m/>
    <m/>
    <m/>
    <m/>
    <m/>
    <x v="9"/>
    <x v="3"/>
    <s v="2021/22"/>
    <m/>
    <m/>
    <m/>
    <m/>
    <m/>
    <m/>
    <m/>
    <m/>
    <m/>
    <m/>
    <n v="0"/>
    <m/>
    <n v="0"/>
    <m/>
    <m/>
    <m/>
    <m/>
    <m/>
    <m/>
    <m/>
    <m/>
    <d v="2020-03-01T00:00:00"/>
    <s v="Haven't received SOW"/>
    <m/>
    <m/>
    <m/>
    <m/>
    <m/>
    <m/>
    <m/>
    <m/>
    <m/>
    <m/>
    <m/>
    <m/>
    <m/>
    <m/>
    <m/>
    <m/>
    <m/>
    <m/>
    <m/>
  </r>
  <r>
    <s v="GEO 1071"/>
    <n v="1071"/>
    <s v="City of Barrie, Barrie Fire and Emergency Service "/>
    <s v="Fire Prevention and Education Application"/>
    <s v="conduct virtual inspections or educations programs and compile data for future reference or predictive analytics"/>
    <s v="Big data analytics"/>
    <m/>
    <s v="Derek Wilson"/>
    <s v="derek.wilson@barrie.ca "/>
    <m/>
    <m/>
    <m/>
    <m/>
    <m/>
    <s v="21W-21S"/>
    <s v="Computer Studies "/>
    <s v="Computer Studies"/>
    <m/>
    <s v="Big Data Analytics "/>
    <s v="Big Data Analytics"/>
    <m/>
    <m/>
    <s v="Chris Dyck    "/>
    <s v="Chris Dyck"/>
    <m/>
    <m/>
    <m/>
    <m/>
    <m/>
    <s v="TBD   "/>
    <x v="93"/>
    <x v="3"/>
    <x v="3"/>
    <x v="0"/>
    <x v="0"/>
    <x v="0"/>
    <x v="0"/>
    <x v="0"/>
    <x v="0"/>
    <x v="0"/>
    <m/>
    <m/>
    <m/>
    <m/>
    <m/>
    <m/>
    <m/>
    <m/>
    <m/>
    <m/>
    <m/>
    <x v="1"/>
    <x v="3"/>
    <s v="2021/22"/>
    <m/>
    <m/>
    <m/>
    <m/>
    <m/>
    <m/>
    <m/>
    <m/>
    <m/>
    <m/>
    <n v="0"/>
    <m/>
    <n v="0"/>
    <m/>
    <m/>
    <m/>
    <m/>
    <m/>
    <m/>
    <m/>
    <m/>
    <d v="2020-03-01T00:00:00"/>
    <s v="Waiting for signed docs"/>
    <m/>
    <m/>
    <m/>
    <m/>
    <m/>
    <m/>
    <m/>
    <m/>
    <m/>
    <m/>
    <m/>
    <m/>
    <m/>
    <m/>
    <m/>
    <m/>
    <m/>
    <m/>
    <m/>
  </r>
  <r>
    <s v="GEO 1072"/>
    <n v="1072"/>
    <s v="Source One Financial Corp."/>
    <s v="Early Buyout Predictive Model"/>
    <s v="analyze deal origination and lifetime performance data"/>
    <s v="Big data analytics"/>
    <m/>
    <s v="Joanne Dixon"/>
    <s v="joanne@sourceonefinancial.ca"/>
    <m/>
    <m/>
    <m/>
    <m/>
    <m/>
    <s v="21W-21S"/>
    <s v="Computer Studies "/>
    <s v="Computer Studies"/>
    <m/>
    <s v="Big Data Analytics "/>
    <s v="Big Data Analytics"/>
    <m/>
    <m/>
    <s v="Chris Dyck    "/>
    <s v="Chris Dyck"/>
    <m/>
    <m/>
    <m/>
    <m/>
    <m/>
    <s v="Neelanjna Chhabra Yijun Jiang Yuxin Liu "/>
    <x v="212"/>
    <x v="180"/>
    <x v="156"/>
    <x v="0"/>
    <x v="0"/>
    <x v="0"/>
    <x v="0"/>
    <x v="0"/>
    <x v="0"/>
    <x v="0"/>
    <m/>
    <m/>
    <m/>
    <m/>
    <m/>
    <m/>
    <m/>
    <m/>
    <m/>
    <m/>
    <m/>
    <x v="9"/>
    <x v="3"/>
    <s v="2021/22"/>
    <m/>
    <m/>
    <m/>
    <m/>
    <m/>
    <m/>
    <m/>
    <m/>
    <m/>
    <m/>
    <n v="1000"/>
    <m/>
    <n v="1000"/>
    <m/>
    <m/>
    <m/>
    <m/>
    <m/>
    <m/>
    <m/>
    <m/>
    <d v="2020-03-01T00:00:00"/>
    <s v="Waiting for signed docs"/>
    <m/>
    <m/>
    <m/>
    <m/>
    <m/>
    <m/>
    <m/>
    <m/>
    <m/>
    <m/>
    <m/>
    <m/>
    <m/>
    <m/>
    <m/>
    <m/>
    <m/>
    <m/>
    <m/>
  </r>
  <r>
    <s v="GEO 1073"/>
    <n v="1073"/>
    <s v="Green Valley Farm"/>
    <s v="Green Vally  Farm drawings"/>
    <s v="Architectural Drawings"/>
    <m/>
    <m/>
    <m/>
    <m/>
    <m/>
    <m/>
    <m/>
    <m/>
    <m/>
    <m/>
    <s v="Engineering and Environmental Technologies "/>
    <s v="Engineering and Environmental Technologies"/>
    <m/>
    <s v="Architectural Technology "/>
    <s v="Architectural Technology"/>
    <m/>
    <m/>
    <s v="Costan Boiangiu     "/>
    <s v="Costan Boiangiu "/>
    <m/>
    <m/>
    <m/>
    <m/>
    <m/>
    <s v="Ali Hemmati   "/>
    <x v="213"/>
    <x v="3"/>
    <x v="3"/>
    <x v="0"/>
    <x v="0"/>
    <x v="0"/>
    <x v="0"/>
    <x v="0"/>
    <x v="0"/>
    <x v="0"/>
    <m/>
    <m/>
    <m/>
    <m/>
    <m/>
    <m/>
    <m/>
    <m/>
    <m/>
    <m/>
    <m/>
    <x v="2"/>
    <x v="2"/>
    <s v="2020/21"/>
    <m/>
    <m/>
    <m/>
    <m/>
    <m/>
    <m/>
    <m/>
    <m/>
    <m/>
    <m/>
    <m/>
    <m/>
    <m/>
    <m/>
    <m/>
    <m/>
    <m/>
    <m/>
    <m/>
    <m/>
    <m/>
    <m/>
    <m/>
    <m/>
    <m/>
    <m/>
    <m/>
    <m/>
    <m/>
    <m/>
    <m/>
    <m/>
    <m/>
    <m/>
    <m/>
    <m/>
    <m/>
    <m/>
    <m/>
    <m/>
    <m/>
    <m/>
  </r>
  <r>
    <s v="GEO 1074"/>
    <n v="1074"/>
    <s v="Salon Vita"/>
    <m/>
    <s v="Design and prototype of an innovative comb and Brush "/>
    <m/>
    <m/>
    <m/>
    <m/>
    <m/>
    <m/>
    <m/>
    <m/>
    <m/>
    <m/>
    <s v="Environmental Technology "/>
    <s v="Environmental Technology"/>
    <m/>
    <s v="Mechanical Engineering Technology "/>
    <s v="Mechanical Engineering Technology"/>
    <m/>
    <m/>
    <s v="Mike Zacharko    "/>
    <s v="Mike Zacharko"/>
    <m/>
    <m/>
    <m/>
    <m/>
    <m/>
    <s v="jared Bergsma Austin Provencal  "/>
    <x v="26"/>
    <x v="59"/>
    <x v="3"/>
    <x v="0"/>
    <x v="0"/>
    <x v="0"/>
    <x v="0"/>
    <x v="0"/>
    <x v="0"/>
    <x v="0"/>
    <m/>
    <m/>
    <m/>
    <m/>
    <m/>
    <m/>
    <m/>
    <m/>
    <m/>
    <m/>
    <m/>
    <x v="0"/>
    <x v="2"/>
    <s v="2020/21"/>
    <m/>
    <m/>
    <m/>
    <m/>
    <m/>
    <m/>
    <m/>
    <m/>
    <m/>
    <m/>
    <n v="0"/>
    <m/>
    <m/>
    <m/>
    <m/>
    <m/>
    <m/>
    <m/>
    <m/>
    <m/>
    <m/>
    <m/>
    <m/>
    <m/>
    <m/>
    <m/>
    <m/>
    <m/>
    <m/>
    <m/>
    <m/>
    <m/>
    <m/>
    <m/>
    <m/>
    <m/>
    <m/>
    <m/>
    <m/>
    <m/>
    <m/>
    <m/>
  </r>
  <r>
    <s v="GEO 1075"/>
    <n v="1075"/>
    <s v="Salon Vita"/>
    <m/>
    <s v="Design and prototype of an innovative comb and Brush- Phase 2 "/>
    <m/>
    <m/>
    <m/>
    <m/>
    <m/>
    <m/>
    <m/>
    <m/>
    <m/>
    <m/>
    <s v="Environmental Technology "/>
    <s v="Environmental Technology"/>
    <m/>
    <s v="Mechanical Engineering Technology "/>
    <s v="Mechanical Engineering Technology"/>
    <m/>
    <m/>
    <s v="Mike Zacharko    "/>
    <s v="Mike Zacharko"/>
    <m/>
    <m/>
    <m/>
    <m/>
    <m/>
    <s v="Austin Provencal   "/>
    <x v="201"/>
    <x v="3"/>
    <x v="3"/>
    <x v="0"/>
    <x v="0"/>
    <x v="0"/>
    <x v="0"/>
    <x v="0"/>
    <x v="0"/>
    <x v="0"/>
    <m/>
    <m/>
    <m/>
    <m/>
    <m/>
    <m/>
    <m/>
    <m/>
    <m/>
    <m/>
    <m/>
    <x v="0"/>
    <x v="2"/>
    <s v="2020/21"/>
    <m/>
    <m/>
    <m/>
    <m/>
    <m/>
    <m/>
    <m/>
    <m/>
    <m/>
    <m/>
    <n v="0"/>
    <m/>
    <m/>
    <m/>
    <m/>
    <m/>
    <m/>
    <m/>
    <m/>
    <m/>
    <m/>
    <m/>
    <m/>
    <m/>
    <m/>
    <m/>
    <m/>
    <m/>
    <m/>
    <m/>
    <m/>
    <m/>
    <m/>
    <m/>
    <m/>
    <m/>
    <m/>
    <m/>
    <m/>
    <m/>
    <m/>
    <m/>
  </r>
  <r>
    <s v="GEO 1076"/>
    <n v="1076"/>
    <s v="Dev Centre House - IRELAND"/>
    <m/>
    <m/>
    <m/>
    <m/>
    <s v="Twana Daniel"/>
    <s v="twana@devcentrehouse.eu"/>
    <m/>
    <m/>
    <m/>
    <m/>
    <m/>
    <s v="21W-21S"/>
    <s v="Computer Studies "/>
    <s v="Computer Studies"/>
    <m/>
    <s v="Big Data Analytics "/>
    <s v="Big Data Analytics"/>
    <m/>
    <m/>
    <s v="Chris Dyck    "/>
    <s v="Chris Dyck"/>
    <m/>
    <m/>
    <m/>
    <m/>
    <m/>
    <s v="Nikita Grebnev Monika Alapati   "/>
    <x v="214"/>
    <x v="181"/>
    <x v="157"/>
    <x v="0"/>
    <x v="0"/>
    <x v="0"/>
    <x v="0"/>
    <x v="0"/>
    <x v="0"/>
    <x v="0"/>
    <m/>
    <m/>
    <m/>
    <m/>
    <m/>
    <m/>
    <m/>
    <m/>
    <m/>
    <m/>
    <m/>
    <x v="9"/>
    <x v="3"/>
    <s v="2021/22"/>
    <m/>
    <m/>
    <m/>
    <m/>
    <m/>
    <m/>
    <m/>
    <m/>
    <m/>
    <m/>
    <n v="1000"/>
    <m/>
    <n v="1000"/>
    <m/>
    <m/>
    <m/>
    <m/>
    <m/>
    <m/>
    <m/>
    <m/>
    <d v="2020-03-01T00:00:00"/>
    <s v="Haven't received SOW"/>
    <m/>
    <m/>
    <m/>
    <m/>
    <m/>
    <m/>
    <m/>
    <m/>
    <m/>
    <m/>
    <m/>
    <m/>
    <m/>
    <m/>
    <m/>
    <m/>
    <m/>
    <m/>
    <m/>
  </r>
  <r>
    <s v="GEO 1077"/>
    <n v="1077"/>
    <m/>
    <m/>
    <m/>
    <m/>
    <m/>
    <m/>
    <m/>
    <m/>
    <m/>
    <m/>
    <m/>
    <m/>
    <m/>
    <s v=" "/>
    <m/>
    <m/>
    <s v=" "/>
    <m/>
    <m/>
    <m/>
    <s v="    "/>
    <m/>
    <m/>
    <m/>
    <m/>
    <m/>
    <m/>
    <s v="   "/>
    <x v="3"/>
    <x v="3"/>
    <x v="3"/>
    <x v="0"/>
    <x v="0"/>
    <x v="0"/>
    <x v="0"/>
    <x v="0"/>
    <x v="0"/>
    <x v="0"/>
    <m/>
    <m/>
    <m/>
    <m/>
    <m/>
    <m/>
    <m/>
    <m/>
    <m/>
    <m/>
    <m/>
    <x v="10"/>
    <x v="4"/>
    <m/>
    <m/>
    <m/>
    <m/>
    <m/>
    <m/>
    <m/>
    <m/>
    <m/>
    <m/>
    <m/>
    <m/>
    <m/>
    <m/>
    <m/>
    <m/>
    <m/>
    <m/>
    <m/>
    <m/>
    <m/>
    <m/>
    <m/>
    <m/>
    <m/>
    <m/>
    <m/>
    <m/>
    <m/>
    <m/>
    <m/>
    <m/>
    <m/>
    <m/>
    <m/>
    <m/>
    <m/>
    <m/>
    <m/>
    <m/>
    <m/>
    <m/>
    <m/>
  </r>
  <r>
    <s v="GEO 1078"/>
    <n v="1078"/>
    <s v="Georgian College "/>
    <s v="Student Profile Management"/>
    <m/>
    <s v="Report development"/>
    <m/>
    <s v="Chris Dyck"/>
    <s v="Chris.Dyck@GeorgianCollege.ca"/>
    <m/>
    <m/>
    <m/>
    <m/>
    <m/>
    <s v="21W-21S"/>
    <s v="Computer Studies "/>
    <s v="Computer Studies"/>
    <m/>
    <s v="Big Data Analytics "/>
    <s v="Big Data Analytics"/>
    <m/>
    <m/>
    <s v="Chris Dyck    "/>
    <s v="Chris Dyck"/>
    <m/>
    <m/>
    <m/>
    <m/>
    <m/>
    <s v="Harpreet Kaur  Meenu Rajan Smit Patel "/>
    <x v="215"/>
    <x v="157"/>
    <x v="158"/>
    <x v="0"/>
    <x v="0"/>
    <x v="0"/>
    <x v="0"/>
    <x v="0"/>
    <x v="0"/>
    <x v="0"/>
    <m/>
    <m/>
    <m/>
    <m/>
    <m/>
    <m/>
    <m/>
    <m/>
    <m/>
    <m/>
    <m/>
    <x v="5"/>
    <x v="3"/>
    <s v="2021/22"/>
    <m/>
    <m/>
    <m/>
    <m/>
    <m/>
    <m/>
    <m/>
    <m/>
    <m/>
    <m/>
    <n v="0"/>
    <m/>
    <n v="0"/>
    <m/>
    <m/>
    <m/>
    <m/>
    <m/>
    <m/>
    <m/>
    <m/>
    <d v="2020-03-01T00:00:00"/>
    <s v="Haven't received SOW"/>
    <m/>
    <m/>
    <m/>
    <m/>
    <m/>
    <m/>
    <m/>
    <m/>
    <m/>
    <m/>
    <m/>
    <m/>
    <m/>
    <m/>
    <m/>
    <m/>
    <m/>
    <m/>
    <m/>
  </r>
  <r>
    <s v="GEO 1079"/>
    <n v="1079"/>
    <s v="Massive Insights"/>
    <m/>
    <m/>
    <m/>
    <m/>
    <s v="David Kim"/>
    <s v="david.kim@massiveinsights.com"/>
    <m/>
    <m/>
    <m/>
    <m/>
    <m/>
    <s v="21W-21S"/>
    <s v="Computer Studies "/>
    <s v="Computer Studies"/>
    <m/>
    <s v="Big Data Analytics "/>
    <s v="Big Data Analytics"/>
    <m/>
    <m/>
    <s v="Chris Dyck    "/>
    <s v="Chris Dyck"/>
    <m/>
    <m/>
    <m/>
    <m/>
    <m/>
    <s v="Ankit Beniwal ArmaanMoyez Kerosenewala TaniyaJarnailSingh Dadiyal "/>
    <x v="216"/>
    <x v="182"/>
    <x v="159"/>
    <x v="0"/>
    <x v="0"/>
    <x v="0"/>
    <x v="0"/>
    <x v="0"/>
    <x v="0"/>
    <x v="0"/>
    <m/>
    <m/>
    <m/>
    <m/>
    <m/>
    <m/>
    <m/>
    <m/>
    <m/>
    <m/>
    <m/>
    <x v="5"/>
    <x v="3"/>
    <s v="2021/22"/>
    <m/>
    <m/>
    <m/>
    <m/>
    <m/>
    <m/>
    <m/>
    <m/>
    <m/>
    <m/>
    <n v="0"/>
    <m/>
    <n v="0"/>
    <m/>
    <m/>
    <m/>
    <m/>
    <m/>
    <m/>
    <m/>
    <m/>
    <d v="2020-03-01T00:00:00"/>
    <s v="Haven't received SOW"/>
    <m/>
    <m/>
    <m/>
    <m/>
    <m/>
    <m/>
    <m/>
    <m/>
    <m/>
    <m/>
    <m/>
    <m/>
    <m/>
    <m/>
    <m/>
    <m/>
    <m/>
    <m/>
    <m/>
  </r>
  <r>
    <s v="GEO 1080"/>
    <n v="1080"/>
    <s v="Trout Unlimited "/>
    <s v="Logger Data"/>
    <m/>
    <m/>
    <m/>
    <s v="Mark Hartley"/>
    <s v="mhartley@nvca.on.ca"/>
    <m/>
    <m/>
    <m/>
    <m/>
    <m/>
    <s v="21W-21S"/>
    <s v="Computer Studies "/>
    <s v="Computer Studies"/>
    <m/>
    <s v="Big Data Analytics "/>
    <s v="Big Data Analytics"/>
    <m/>
    <m/>
    <s v="Chris Dyck    "/>
    <s v="Chris Dyck"/>
    <m/>
    <m/>
    <m/>
    <m/>
    <m/>
    <s v="Prabhjot Singh Shaochen Du  "/>
    <x v="217"/>
    <x v="183"/>
    <x v="3"/>
    <x v="0"/>
    <x v="0"/>
    <x v="0"/>
    <x v="0"/>
    <x v="0"/>
    <x v="0"/>
    <x v="0"/>
    <m/>
    <m/>
    <m/>
    <m/>
    <m/>
    <m/>
    <m/>
    <m/>
    <m/>
    <m/>
    <m/>
    <x v="5"/>
    <x v="3"/>
    <s v="2021/22"/>
    <m/>
    <m/>
    <m/>
    <m/>
    <m/>
    <m/>
    <m/>
    <m/>
    <m/>
    <m/>
    <n v="0"/>
    <m/>
    <n v="0"/>
    <m/>
    <m/>
    <m/>
    <m/>
    <m/>
    <m/>
    <m/>
    <m/>
    <d v="2020-03-01T00:00:00"/>
    <s v="Haven't received SOW"/>
    <m/>
    <m/>
    <m/>
    <m/>
    <m/>
    <m/>
    <m/>
    <m/>
    <m/>
    <m/>
    <m/>
    <m/>
    <m/>
    <m/>
    <m/>
    <m/>
    <m/>
    <m/>
    <m/>
  </r>
  <r>
    <s v="GEO 1081"/>
    <n v="1081"/>
    <s v="Trout Unlimited "/>
    <s v="Spot Data"/>
    <m/>
    <m/>
    <m/>
    <s v="Mark Hartley"/>
    <s v="mhartley@nvca.on.ca"/>
    <m/>
    <m/>
    <m/>
    <m/>
    <m/>
    <s v="21W-21S"/>
    <s v="Computer Studies "/>
    <s v="Computer Studies"/>
    <m/>
    <s v="Big Data Analytics "/>
    <s v="Big Data Analytics"/>
    <m/>
    <m/>
    <s v="Chris Dyck    "/>
    <s v="Chris Dyck"/>
    <m/>
    <m/>
    <m/>
    <m/>
    <m/>
    <s v="Abiola Adeyemi Vahit E. Dinc Aniket Patel "/>
    <x v="218"/>
    <x v="184"/>
    <x v="160"/>
    <x v="0"/>
    <x v="0"/>
    <x v="0"/>
    <x v="0"/>
    <x v="0"/>
    <x v="0"/>
    <x v="0"/>
    <m/>
    <m/>
    <m/>
    <m/>
    <m/>
    <m/>
    <m/>
    <m/>
    <m/>
    <m/>
    <m/>
    <x v="5"/>
    <x v="3"/>
    <s v="2021/22"/>
    <m/>
    <m/>
    <m/>
    <m/>
    <m/>
    <m/>
    <m/>
    <m/>
    <m/>
    <m/>
    <n v="0"/>
    <m/>
    <n v="0"/>
    <m/>
    <m/>
    <m/>
    <m/>
    <m/>
    <m/>
    <m/>
    <m/>
    <d v="2020-03-01T00:00:00"/>
    <s v="Haven't received SOW"/>
    <m/>
    <m/>
    <m/>
    <m/>
    <m/>
    <m/>
    <m/>
    <m/>
    <m/>
    <m/>
    <m/>
    <m/>
    <m/>
    <m/>
    <m/>
    <m/>
    <m/>
    <m/>
    <m/>
  </r>
  <r>
    <s v="GEO 1082"/>
    <n v="1082"/>
    <s v="Sidney Kirkpatrick"/>
    <s v="Cayce Universe"/>
    <s v="Readers of the Edgar Cayce Bio Map can go on-line to see, at a glance,  Cayce's sphere of influence and be able to drill down to examine photographs, video, correspondence and other documents"/>
    <s v="Cloud Programing"/>
    <m/>
    <s v="Sidney D. Kirkpatrick "/>
    <s v="sidneykirkpatrick@gmail.com"/>
    <m/>
    <m/>
    <m/>
    <m/>
    <m/>
    <s v="21W-21S"/>
    <s v="Computer Studies "/>
    <s v="Computer Studies"/>
    <m/>
    <s v="Big Data Analytics "/>
    <s v="Big Data Analytics"/>
    <m/>
    <m/>
    <s v="Chris Dyck    "/>
    <s v="Chris Dyck"/>
    <m/>
    <m/>
    <m/>
    <m/>
    <m/>
    <s v="Brunilda Xhaferllari Ayush Sharma  "/>
    <x v="219"/>
    <x v="185"/>
    <x v="3"/>
    <x v="0"/>
    <x v="0"/>
    <x v="0"/>
    <x v="0"/>
    <x v="0"/>
    <x v="0"/>
    <x v="0"/>
    <m/>
    <m/>
    <m/>
    <m/>
    <m/>
    <m/>
    <m/>
    <m/>
    <m/>
    <m/>
    <m/>
    <x v="9"/>
    <x v="3"/>
    <s v="2021/22"/>
    <m/>
    <m/>
    <m/>
    <m/>
    <m/>
    <m/>
    <m/>
    <m/>
    <m/>
    <m/>
    <n v="0"/>
    <m/>
    <n v="0"/>
    <m/>
    <m/>
    <m/>
    <m/>
    <m/>
    <m/>
    <m/>
    <m/>
    <d v="2020-03-01T00:00:00"/>
    <s v="Have to send CA and proposal"/>
    <m/>
    <m/>
    <m/>
    <m/>
    <m/>
    <m/>
    <m/>
    <m/>
    <m/>
    <m/>
    <m/>
    <m/>
    <m/>
    <m/>
    <m/>
    <m/>
    <m/>
    <m/>
    <m/>
  </r>
  <r>
    <s v="GEO 1083"/>
    <n v="1083"/>
    <s v="CMHA Simcoe"/>
    <m/>
    <m/>
    <m/>
    <m/>
    <m/>
    <m/>
    <m/>
    <m/>
    <m/>
    <m/>
    <m/>
    <s v="21W-21S"/>
    <s v="Computer Studies "/>
    <s v="Computer Studies"/>
    <m/>
    <s v="Big Data Analytics "/>
    <s v="Big Data Analytics"/>
    <m/>
    <m/>
    <s v="Chris Dyck    "/>
    <s v="Chris Dyck"/>
    <m/>
    <m/>
    <m/>
    <m/>
    <m/>
    <s v="TBD   "/>
    <x v="93"/>
    <x v="3"/>
    <x v="3"/>
    <x v="0"/>
    <x v="0"/>
    <x v="0"/>
    <x v="0"/>
    <x v="0"/>
    <x v="0"/>
    <x v="0"/>
    <m/>
    <m/>
    <m/>
    <m/>
    <m/>
    <m/>
    <m/>
    <m/>
    <m/>
    <m/>
    <m/>
    <x v="1"/>
    <x v="3"/>
    <s v="2021/22"/>
    <m/>
    <m/>
    <m/>
    <m/>
    <m/>
    <m/>
    <m/>
    <m/>
    <m/>
    <m/>
    <n v="0"/>
    <m/>
    <n v="0"/>
    <m/>
    <m/>
    <m/>
    <m/>
    <m/>
    <m/>
    <m/>
    <m/>
    <d v="2020-03-01T00:00:00"/>
    <s v="Haven't received SOW"/>
    <m/>
    <m/>
    <m/>
    <m/>
    <m/>
    <m/>
    <m/>
    <m/>
    <m/>
    <m/>
    <m/>
    <m/>
    <m/>
    <m/>
    <m/>
    <m/>
    <m/>
    <m/>
    <m/>
  </r>
  <r>
    <s v="GEO 1084"/>
    <n v="1084"/>
    <s v="EcoTech Windows &amp; Doors"/>
    <s v="Salesperson Recommendation system"/>
    <m/>
    <m/>
    <m/>
    <s v="Mark Ginzburg "/>
    <s v="mark@ecotechwindows.ca"/>
    <m/>
    <m/>
    <m/>
    <m/>
    <m/>
    <s v="21W-21S"/>
    <s v="Computer Studies "/>
    <s v="Computer Studies"/>
    <m/>
    <s v="Big Data Analytics "/>
    <s v="Big Data Analytics"/>
    <m/>
    <m/>
    <s v="Chris Dyck    "/>
    <s v="Chris Dyck"/>
    <m/>
    <m/>
    <m/>
    <m/>
    <m/>
    <s v="Harsh Patel Mehmet Genc JalpaPremjibhai Lakhani "/>
    <x v="220"/>
    <x v="186"/>
    <x v="161"/>
    <x v="0"/>
    <x v="0"/>
    <x v="0"/>
    <x v="0"/>
    <x v="0"/>
    <x v="0"/>
    <x v="0"/>
    <m/>
    <m/>
    <m/>
    <m/>
    <m/>
    <m/>
    <m/>
    <m/>
    <m/>
    <m/>
    <m/>
    <x v="9"/>
    <x v="3"/>
    <s v="2021/22"/>
    <m/>
    <m/>
    <m/>
    <m/>
    <m/>
    <m/>
    <m/>
    <m/>
    <m/>
    <m/>
    <n v="1000"/>
    <m/>
    <n v="1000"/>
    <m/>
    <m/>
    <m/>
    <m/>
    <m/>
    <m/>
    <m/>
    <m/>
    <d v="2020-03-01T00:00:00"/>
    <s v="Haven't received SOW"/>
    <m/>
    <m/>
    <m/>
    <m/>
    <m/>
    <m/>
    <m/>
    <m/>
    <m/>
    <m/>
    <m/>
    <m/>
    <m/>
    <m/>
    <m/>
    <m/>
    <m/>
    <m/>
    <m/>
  </r>
  <r>
    <s v="GEO 1085"/>
    <n v="1085"/>
    <s v="The Stratagem Group "/>
    <s v="Stratagem – Film, TV and Screen Resource Library  (4)"/>
    <s v="To build a knowledge library of resources that support the growth of film, TV and screen-based production in the province of Ontario"/>
    <m/>
    <m/>
    <s v="Love Kumar"/>
    <s v="kumar_love@live.com"/>
    <m/>
    <m/>
    <m/>
    <m/>
    <m/>
    <s v="21W-21S"/>
    <s v="Computer Studies "/>
    <s v="Computer Studies"/>
    <m/>
    <s v="Big Data Analytics "/>
    <s v="Big Data Analytics"/>
    <m/>
    <m/>
    <s v="Chris Dyck    "/>
    <s v="Chris Dyck"/>
    <m/>
    <m/>
    <m/>
    <m/>
    <m/>
    <s v="Mit Chauhan Himanshu Limbasiya Pulikt Yadav "/>
    <x v="221"/>
    <x v="187"/>
    <x v="162"/>
    <x v="0"/>
    <x v="0"/>
    <x v="0"/>
    <x v="0"/>
    <x v="0"/>
    <x v="0"/>
    <x v="0"/>
    <m/>
    <m/>
    <m/>
    <m/>
    <m/>
    <m/>
    <m/>
    <m/>
    <m/>
    <m/>
    <m/>
    <x v="9"/>
    <x v="3"/>
    <s v="2021/22"/>
    <m/>
    <m/>
    <m/>
    <m/>
    <m/>
    <m/>
    <m/>
    <m/>
    <m/>
    <m/>
    <n v="0"/>
    <m/>
    <n v="0"/>
    <m/>
    <m/>
    <m/>
    <m/>
    <m/>
    <m/>
    <m/>
    <m/>
    <d v="2020-03-01T00:00:00"/>
    <s v="Haven't received SOW"/>
    <m/>
    <m/>
    <m/>
    <m/>
    <m/>
    <m/>
    <m/>
    <m/>
    <m/>
    <m/>
    <m/>
    <m/>
    <m/>
    <m/>
    <m/>
    <m/>
    <m/>
    <m/>
    <m/>
  </r>
  <r>
    <s v="GEO 1086"/>
    <n v="1086"/>
    <s v="Citizen Information Group"/>
    <s v="Bump trax (6)"/>
    <m/>
    <m/>
    <m/>
    <s v="Justin Kelly"/>
    <s v="blue_lt@hotmail.com"/>
    <m/>
    <m/>
    <m/>
    <m/>
    <m/>
    <s v="21W-21S"/>
    <s v="Computer Studies "/>
    <s v="Computer Studies"/>
    <m/>
    <s v="Big Data Analytics "/>
    <s v="Big Data Analytics"/>
    <m/>
    <m/>
    <s v="Chris Dyck    "/>
    <s v="Chris Dyck"/>
    <m/>
    <m/>
    <m/>
    <m/>
    <m/>
    <s v="Aanchal Sharma BrijeshHitendrakumar Gadhavi  "/>
    <x v="222"/>
    <x v="188"/>
    <x v="3"/>
    <x v="0"/>
    <x v="0"/>
    <x v="0"/>
    <x v="0"/>
    <x v="0"/>
    <x v="0"/>
    <x v="0"/>
    <m/>
    <m/>
    <m/>
    <m/>
    <m/>
    <m/>
    <m/>
    <m/>
    <m/>
    <m/>
    <m/>
    <x v="5"/>
    <x v="3"/>
    <s v="2021/22"/>
    <m/>
    <m/>
    <m/>
    <m/>
    <m/>
    <m/>
    <m/>
    <m/>
    <m/>
    <m/>
    <n v="0"/>
    <m/>
    <n v="0"/>
    <m/>
    <m/>
    <m/>
    <m/>
    <m/>
    <m/>
    <m/>
    <m/>
    <d v="2020-03-01T00:00:00"/>
    <s v="Haven't received SOW"/>
    <m/>
    <m/>
    <m/>
    <m/>
    <m/>
    <m/>
    <m/>
    <m/>
    <m/>
    <m/>
    <m/>
    <m/>
    <m/>
    <m/>
    <m/>
    <m/>
    <m/>
    <m/>
    <m/>
  </r>
  <r>
    <s v="GEO 1087"/>
    <n v="1087"/>
    <s v="City of Barrie"/>
    <s v="Data Sharing API"/>
    <m/>
    <m/>
    <m/>
    <s v="Ryan Nolan"/>
    <s v="Ryan.Nolan@barrie.ca"/>
    <m/>
    <m/>
    <m/>
    <m/>
    <m/>
    <s v="21W-21S"/>
    <s v="Computer Studies "/>
    <s v="Computer Studies"/>
    <m/>
    <s v="Big Data Analytics "/>
    <s v="Big Data Analytics"/>
    <m/>
    <m/>
    <s v="Chris Dyck    "/>
    <s v="Chris Dyck"/>
    <m/>
    <m/>
    <m/>
    <m/>
    <m/>
    <s v="Hesham Muslih Qays Al-HajMohammad VinayChandraprakash Shukla "/>
    <x v="223"/>
    <x v="189"/>
    <x v="163"/>
    <x v="0"/>
    <x v="0"/>
    <x v="0"/>
    <x v="0"/>
    <x v="0"/>
    <x v="0"/>
    <x v="0"/>
    <m/>
    <m/>
    <m/>
    <m/>
    <m/>
    <m/>
    <m/>
    <m/>
    <m/>
    <m/>
    <m/>
    <x v="5"/>
    <x v="3"/>
    <s v="2021/22"/>
    <m/>
    <m/>
    <m/>
    <m/>
    <m/>
    <m/>
    <m/>
    <m/>
    <m/>
    <m/>
    <n v="0"/>
    <m/>
    <n v="0"/>
    <m/>
    <m/>
    <m/>
    <m/>
    <m/>
    <m/>
    <m/>
    <m/>
    <m/>
    <s v="Haven't received SOW"/>
    <m/>
    <m/>
    <m/>
    <m/>
    <m/>
    <m/>
    <m/>
    <m/>
    <m/>
    <m/>
    <m/>
    <m/>
    <m/>
    <m/>
    <m/>
    <m/>
    <m/>
    <m/>
    <m/>
  </r>
  <r>
    <s v="GEO 1088"/>
    <n v="1088"/>
    <s v="Webster International Inc."/>
    <s v="National Marketplace"/>
    <m/>
    <m/>
    <m/>
    <s v="Nancy Kirkpatrick"/>
    <s v="nancywk@gmail.com"/>
    <m/>
    <m/>
    <m/>
    <m/>
    <m/>
    <s v="21W-21S"/>
    <s v="Computer Studies "/>
    <s v="Computer Studies"/>
    <m/>
    <s v="Big Data Analytics "/>
    <s v="Big Data Analytics"/>
    <m/>
    <m/>
    <s v="Chris Dyck    "/>
    <s v="Chris Dyck"/>
    <m/>
    <m/>
    <m/>
    <m/>
    <m/>
    <s v="Nurcin Eroglu Harpreet Harpreet  "/>
    <x v="224"/>
    <x v="190"/>
    <x v="3"/>
    <x v="0"/>
    <x v="0"/>
    <x v="0"/>
    <x v="0"/>
    <x v="0"/>
    <x v="0"/>
    <x v="0"/>
    <m/>
    <m/>
    <m/>
    <m/>
    <m/>
    <m/>
    <m/>
    <m/>
    <m/>
    <m/>
    <m/>
    <x v="5"/>
    <x v="3"/>
    <s v="2021/22"/>
    <m/>
    <m/>
    <m/>
    <m/>
    <m/>
    <m/>
    <m/>
    <m/>
    <m/>
    <m/>
    <n v="0"/>
    <m/>
    <n v="0"/>
    <m/>
    <m/>
    <m/>
    <m/>
    <m/>
    <m/>
    <m/>
    <m/>
    <m/>
    <s v="Haven't received SOW"/>
    <m/>
    <m/>
    <m/>
    <m/>
    <m/>
    <m/>
    <m/>
    <m/>
    <m/>
    <m/>
    <m/>
    <m/>
    <m/>
    <m/>
    <m/>
    <m/>
    <m/>
    <m/>
    <m/>
  </r>
  <r>
    <s v="GEO 1089"/>
    <n v="1089"/>
    <s v="ParseHub"/>
    <s v="Content Research Program for ParseHub"/>
    <s v="perform research and data analysis on any data-related topic that you might have interesting, newsworthy or thought provoking"/>
    <m/>
    <m/>
    <s v="Martin Perez"/>
    <s v="martin@parsehub.com"/>
    <m/>
    <m/>
    <m/>
    <m/>
    <m/>
    <s v="21W-21S"/>
    <s v="Computer Studies "/>
    <s v="Computer Studies"/>
    <m/>
    <s v="Big Data Analytics "/>
    <s v="Big Data Analytics"/>
    <m/>
    <m/>
    <s v="Gordon Dyck Chris Dyck   "/>
    <s v="Gordon Dyck"/>
    <s v="Chris Dyck"/>
    <m/>
    <m/>
    <m/>
    <m/>
    <s v="Nithaparan Francis Sarthak Acharya  "/>
    <x v="225"/>
    <x v="191"/>
    <x v="3"/>
    <x v="0"/>
    <x v="0"/>
    <x v="0"/>
    <x v="0"/>
    <x v="0"/>
    <x v="0"/>
    <x v="0"/>
    <m/>
    <m/>
    <m/>
    <m/>
    <m/>
    <m/>
    <m/>
    <m/>
    <m/>
    <m/>
    <m/>
    <x v="9"/>
    <x v="3"/>
    <s v="2021/22"/>
    <m/>
    <m/>
    <m/>
    <m/>
    <m/>
    <m/>
    <m/>
    <m/>
    <m/>
    <m/>
    <n v="0"/>
    <m/>
    <n v="0"/>
    <m/>
    <m/>
    <m/>
    <m/>
    <m/>
    <m/>
    <m/>
    <m/>
    <m/>
    <s v="Send documents"/>
    <m/>
    <m/>
    <m/>
    <m/>
    <m/>
    <m/>
    <m/>
    <m/>
    <m/>
    <m/>
    <m/>
    <m/>
    <m/>
    <m/>
    <m/>
    <m/>
    <m/>
    <m/>
    <m/>
  </r>
  <r>
    <s v="GEO 1090"/>
    <n v="1090"/>
    <s v="Citizen Information Group"/>
    <s v="Transportation Service Improvement (4)"/>
    <m/>
    <m/>
    <m/>
    <s v="Justin Kelly"/>
    <s v="blue_lt@hotmail.com"/>
    <m/>
    <m/>
    <m/>
    <m/>
    <m/>
    <s v="21W-21S"/>
    <s v="Computer Studies "/>
    <s v="Computer Studies"/>
    <m/>
    <s v="Big Data Analytics "/>
    <s v="Big Data Analytics"/>
    <m/>
    <m/>
    <s v="Chris Dyck    "/>
    <s v="Chris Dyck"/>
    <m/>
    <m/>
    <m/>
    <m/>
    <m/>
    <s v="Atilla Acar Belphy Baby Kartik Kartik "/>
    <x v="226"/>
    <x v="192"/>
    <x v="164"/>
    <x v="0"/>
    <x v="0"/>
    <x v="0"/>
    <x v="0"/>
    <x v="0"/>
    <x v="0"/>
    <x v="0"/>
    <m/>
    <m/>
    <m/>
    <m/>
    <m/>
    <m/>
    <m/>
    <m/>
    <m/>
    <m/>
    <m/>
    <x v="5"/>
    <x v="3"/>
    <s v="2021/22"/>
    <m/>
    <m/>
    <m/>
    <m/>
    <m/>
    <m/>
    <m/>
    <m/>
    <m/>
    <m/>
    <n v="0"/>
    <m/>
    <n v="0"/>
    <m/>
    <m/>
    <m/>
    <m/>
    <m/>
    <m/>
    <m/>
    <m/>
    <m/>
    <s v="Haven't received SOW"/>
    <m/>
    <m/>
    <m/>
    <m/>
    <m/>
    <m/>
    <m/>
    <m/>
    <m/>
    <m/>
    <m/>
    <m/>
    <m/>
    <m/>
    <m/>
    <m/>
    <m/>
    <m/>
    <m/>
  </r>
  <r>
    <s v="GEO 1091"/>
    <n v="1091"/>
    <s v="Nottawasaga Valley Conservation Authority"/>
    <s v="Front-end Biacoustics"/>
    <m/>
    <m/>
    <m/>
    <s v="Lyle Wood, MES"/>
    <s v="lwood@nvca.on.ca"/>
    <m/>
    <m/>
    <m/>
    <m/>
    <m/>
    <s v="21W-21S"/>
    <s v="Computer Studies "/>
    <s v="Computer Studies"/>
    <m/>
    <s v="Big Data Analytics "/>
    <s v="Big Data Analytics"/>
    <m/>
    <m/>
    <s v="Chris Dyck    "/>
    <s v="Chris Dyck"/>
    <m/>
    <m/>
    <m/>
    <m/>
    <m/>
    <s v="TBD   "/>
    <x v="93"/>
    <x v="3"/>
    <x v="3"/>
    <x v="0"/>
    <x v="0"/>
    <x v="0"/>
    <x v="0"/>
    <x v="0"/>
    <x v="0"/>
    <x v="0"/>
    <m/>
    <m/>
    <m/>
    <m/>
    <m/>
    <m/>
    <m/>
    <m/>
    <m/>
    <m/>
    <m/>
    <x v="1"/>
    <x v="3"/>
    <s v="2021/22"/>
    <m/>
    <m/>
    <m/>
    <m/>
    <m/>
    <m/>
    <m/>
    <m/>
    <m/>
    <m/>
    <n v="0"/>
    <m/>
    <n v="0"/>
    <m/>
    <m/>
    <m/>
    <m/>
    <m/>
    <m/>
    <m/>
    <m/>
    <m/>
    <s v="Haven't received SOW"/>
    <m/>
    <m/>
    <m/>
    <m/>
    <m/>
    <m/>
    <m/>
    <m/>
    <m/>
    <m/>
    <m/>
    <m/>
    <m/>
    <m/>
    <m/>
    <m/>
    <m/>
    <m/>
    <m/>
  </r>
  <r>
    <s v="GEO 1092"/>
    <n v="1092"/>
    <s v="Objection Co."/>
    <s v="Cloud-based Visualisation Application Project"/>
    <m/>
    <m/>
    <m/>
    <s v="Curtis Boyd"/>
    <s v="curtis@objection.co"/>
    <m/>
    <m/>
    <m/>
    <m/>
    <m/>
    <s v="21W-21S"/>
    <s v="Computer Studies "/>
    <s v="Computer Studies"/>
    <m/>
    <s v="Big Data Analytics "/>
    <s v="Big Data Analytics"/>
    <m/>
    <m/>
    <s v="Chris Dyck    "/>
    <s v="Chris Dyck"/>
    <m/>
    <m/>
    <m/>
    <m/>
    <m/>
    <s v="Mohanapriya JegatheeswaranElango Angeliki King Clancy Francisbhai Macwan "/>
    <x v="227"/>
    <x v="193"/>
    <x v="165"/>
    <x v="0"/>
    <x v="0"/>
    <x v="0"/>
    <x v="0"/>
    <x v="0"/>
    <x v="0"/>
    <x v="0"/>
    <m/>
    <m/>
    <m/>
    <m/>
    <m/>
    <m/>
    <m/>
    <m/>
    <m/>
    <m/>
    <m/>
    <x v="5"/>
    <x v="3"/>
    <s v="2021/22"/>
    <m/>
    <m/>
    <m/>
    <m/>
    <m/>
    <m/>
    <m/>
    <m/>
    <m/>
    <m/>
    <n v="0"/>
    <m/>
    <n v="0"/>
    <m/>
    <m/>
    <m/>
    <m/>
    <m/>
    <m/>
    <m/>
    <m/>
    <m/>
    <s v="Haven't received SOW"/>
    <m/>
    <m/>
    <m/>
    <m/>
    <m/>
    <m/>
    <m/>
    <m/>
    <m/>
    <m/>
    <m/>
    <m/>
    <m/>
    <m/>
    <m/>
    <m/>
    <m/>
    <m/>
    <m/>
  </r>
  <r>
    <s v="GEO 1093"/>
    <n v="1093"/>
    <s v="Sairyo Events"/>
    <s v="BlockChain"/>
    <m/>
    <m/>
    <m/>
    <s v="Fazal Sadikali"/>
    <s v="fazal.sadikali@sairyo.ca "/>
    <m/>
    <m/>
    <m/>
    <m/>
    <m/>
    <s v="21W-21S"/>
    <s v="Computer Studies "/>
    <s v="Computer Studies"/>
    <m/>
    <s v="Big Data Analytics "/>
    <s v="Big Data Analytics"/>
    <m/>
    <m/>
    <s v="Chris Dyck    "/>
    <s v="Chris Dyck"/>
    <m/>
    <m/>
    <m/>
    <m/>
    <m/>
    <s v="Rupesh Siva Teja Konakalla Venkata Lakshmi Lokesh Grandhe Misam Ali Rashid Ali Shaikh "/>
    <x v="228"/>
    <x v="194"/>
    <x v="166"/>
    <x v="0"/>
    <x v="0"/>
    <x v="0"/>
    <x v="0"/>
    <x v="0"/>
    <x v="0"/>
    <x v="0"/>
    <m/>
    <m/>
    <m/>
    <m/>
    <m/>
    <m/>
    <m/>
    <m/>
    <m/>
    <m/>
    <m/>
    <x v="5"/>
    <x v="3"/>
    <s v="2021/22"/>
    <m/>
    <m/>
    <m/>
    <m/>
    <m/>
    <m/>
    <m/>
    <m/>
    <m/>
    <m/>
    <n v="0"/>
    <m/>
    <n v="0"/>
    <m/>
    <m/>
    <m/>
    <m/>
    <m/>
    <m/>
    <m/>
    <m/>
    <m/>
    <s v="Haven't received SOW"/>
    <m/>
    <m/>
    <m/>
    <m/>
    <m/>
    <m/>
    <m/>
    <m/>
    <m/>
    <m/>
    <m/>
    <m/>
    <m/>
    <m/>
    <m/>
    <m/>
    <m/>
    <m/>
    <m/>
  </r>
  <r>
    <s v="GEO 1094"/>
    <n v="1094"/>
    <s v="Sairyo Events"/>
    <s v="AudibleMagic_x0009_"/>
    <m/>
    <m/>
    <m/>
    <s v="Fazal Sadikali"/>
    <s v="fazal.sadikali@sairyo.ca "/>
    <m/>
    <m/>
    <m/>
    <m/>
    <m/>
    <s v="21W-21S"/>
    <s v="Computer Studies "/>
    <s v="Computer Studies"/>
    <m/>
    <s v="Big Data Analytics "/>
    <s v="Big Data Analytics"/>
    <m/>
    <m/>
    <s v="Chris Dyck    "/>
    <s v="Chris Dyck"/>
    <m/>
    <m/>
    <m/>
    <m/>
    <m/>
    <s v="TBD   "/>
    <x v="93"/>
    <x v="3"/>
    <x v="3"/>
    <x v="0"/>
    <x v="0"/>
    <x v="0"/>
    <x v="0"/>
    <x v="0"/>
    <x v="0"/>
    <x v="0"/>
    <m/>
    <m/>
    <m/>
    <m/>
    <m/>
    <m/>
    <m/>
    <m/>
    <m/>
    <m/>
    <m/>
    <x v="1"/>
    <x v="3"/>
    <s v="2021/22"/>
    <m/>
    <m/>
    <m/>
    <m/>
    <m/>
    <m/>
    <m/>
    <m/>
    <m/>
    <m/>
    <n v="0"/>
    <m/>
    <n v="0"/>
    <m/>
    <m/>
    <m/>
    <m/>
    <m/>
    <m/>
    <m/>
    <m/>
    <m/>
    <s v="Haven't received SOW"/>
    <m/>
    <m/>
    <m/>
    <m/>
    <m/>
    <m/>
    <m/>
    <m/>
    <m/>
    <m/>
    <m/>
    <m/>
    <m/>
    <m/>
    <m/>
    <m/>
    <m/>
    <m/>
    <m/>
  </r>
  <r>
    <s v="GEO 1095"/>
    <n v="1095"/>
    <s v="Sairyo Events"/>
    <s v="Non Fungible Tokens"/>
    <m/>
    <m/>
    <m/>
    <s v="Fazal Sadikali"/>
    <s v="fazal.sadikali@sairyo.ca "/>
    <m/>
    <m/>
    <m/>
    <m/>
    <m/>
    <s v="21W-21S"/>
    <s v="Computer Studies "/>
    <s v="Computer Studies"/>
    <m/>
    <s v="Big Data Analytics "/>
    <s v="Big Data Analytics"/>
    <m/>
    <m/>
    <s v="Chris Dyck    "/>
    <s v="Chris Dyck"/>
    <m/>
    <m/>
    <m/>
    <m/>
    <m/>
    <s v="TBD   "/>
    <x v="93"/>
    <x v="3"/>
    <x v="3"/>
    <x v="0"/>
    <x v="0"/>
    <x v="0"/>
    <x v="0"/>
    <x v="0"/>
    <x v="0"/>
    <x v="0"/>
    <m/>
    <m/>
    <m/>
    <m/>
    <m/>
    <m/>
    <m/>
    <m/>
    <m/>
    <m/>
    <m/>
    <x v="1"/>
    <x v="3"/>
    <s v="2021/22"/>
    <m/>
    <m/>
    <m/>
    <m/>
    <m/>
    <m/>
    <m/>
    <m/>
    <m/>
    <m/>
    <n v="0"/>
    <m/>
    <n v="0"/>
    <m/>
    <m/>
    <m/>
    <m/>
    <m/>
    <m/>
    <m/>
    <m/>
    <m/>
    <s v="Haven't received SOW"/>
    <m/>
    <m/>
    <m/>
    <m/>
    <m/>
    <m/>
    <m/>
    <m/>
    <m/>
    <m/>
    <m/>
    <m/>
    <m/>
    <m/>
    <m/>
    <m/>
    <m/>
    <m/>
    <m/>
  </r>
  <r>
    <s v="GEO 1096"/>
    <n v="1096"/>
    <s v="SAE Inc."/>
    <s v="Data Analysis"/>
    <m/>
    <m/>
    <m/>
    <s v="Chris P. Berni"/>
    <s v="cberni@saeinc.com"/>
    <m/>
    <m/>
    <m/>
    <m/>
    <m/>
    <s v="21W-21S"/>
    <s v="Computer Studies "/>
    <s v="Computer Studies"/>
    <m/>
    <s v="Big Data Analytics "/>
    <s v="Big Data Analytics"/>
    <m/>
    <m/>
    <s v="Chris Dyck    "/>
    <s v="Chris Dyck"/>
    <m/>
    <m/>
    <m/>
    <m/>
    <m/>
    <s v="Vijay Malhotra Dinesh Panjeta  "/>
    <x v="229"/>
    <x v="195"/>
    <x v="3"/>
    <x v="0"/>
    <x v="0"/>
    <x v="0"/>
    <x v="0"/>
    <x v="0"/>
    <x v="0"/>
    <x v="0"/>
    <m/>
    <m/>
    <m/>
    <m/>
    <m/>
    <m/>
    <m/>
    <m/>
    <m/>
    <m/>
    <m/>
    <x v="9"/>
    <x v="3"/>
    <s v="2021/22"/>
    <m/>
    <m/>
    <m/>
    <m/>
    <m/>
    <m/>
    <m/>
    <m/>
    <m/>
    <m/>
    <n v="1000"/>
    <m/>
    <n v="1000"/>
    <m/>
    <m/>
    <m/>
    <m/>
    <m/>
    <m/>
    <m/>
    <m/>
    <m/>
    <s v="Haven't received SOW"/>
    <m/>
    <m/>
    <m/>
    <m/>
    <m/>
    <m/>
    <m/>
    <m/>
    <m/>
    <m/>
    <m/>
    <m/>
    <m/>
    <m/>
    <m/>
    <m/>
    <m/>
    <m/>
    <m/>
  </r>
  <r>
    <s v="GEO 1097"/>
    <n v="1097"/>
    <s v="Honda of Canada Manufacturing Inc."/>
    <s v="Banjo Bolt Pick &amp; Assembly"/>
    <s v="Vision System Application to Integrate with Automation/Collaborative Robot"/>
    <m/>
    <m/>
    <s v="Keith Sutton"/>
    <m/>
    <m/>
    <m/>
    <m/>
    <m/>
    <m/>
    <m/>
    <s v="Environmental Technology "/>
    <s v="Environmental Technology"/>
    <m/>
    <s v="mechanical Engineering Technology "/>
    <s v="Mechanical Engineering Technology"/>
    <m/>
    <m/>
    <s v="Amir Baghaki    "/>
    <s v="Amir Baghaki"/>
    <m/>
    <m/>
    <m/>
    <m/>
    <m/>
    <s v="   "/>
    <x v="3"/>
    <x v="3"/>
    <x v="3"/>
    <x v="0"/>
    <x v="0"/>
    <x v="0"/>
    <x v="0"/>
    <x v="0"/>
    <x v="0"/>
    <x v="0"/>
    <m/>
    <m/>
    <m/>
    <m/>
    <m/>
    <m/>
    <m/>
    <m/>
    <m/>
    <m/>
    <m/>
    <x v="5"/>
    <x v="3"/>
    <s v="2021/22"/>
    <m/>
    <m/>
    <m/>
    <m/>
    <m/>
    <m/>
    <m/>
    <m/>
    <m/>
    <m/>
    <m/>
    <m/>
    <m/>
    <m/>
    <m/>
    <m/>
    <m/>
    <m/>
    <m/>
    <m/>
    <m/>
    <m/>
    <m/>
    <m/>
    <m/>
    <m/>
    <m/>
    <m/>
    <m/>
    <m/>
    <m/>
    <m/>
    <m/>
    <m/>
    <m/>
    <m/>
    <m/>
    <m/>
    <m/>
    <m/>
    <m/>
    <m/>
  </r>
  <r>
    <s v="GEO 1098"/>
    <n v="1098"/>
    <s v="Molded Precision Components"/>
    <s v="Packaging system"/>
    <s v="Design, Manufacturing and prograaming of a fullty automated packaging system"/>
    <m/>
    <m/>
    <m/>
    <m/>
    <m/>
    <m/>
    <m/>
    <m/>
    <m/>
    <m/>
    <s v="Environmental Technology "/>
    <s v="Environmental Technology"/>
    <m/>
    <s v="Mechanical Engineering Technology "/>
    <s v="Mechanical Engineering Technology"/>
    <m/>
    <m/>
    <s v="Amir Baghaki    "/>
    <s v="Amir Baghaki"/>
    <m/>
    <m/>
    <m/>
    <m/>
    <m/>
    <s v="   "/>
    <x v="3"/>
    <x v="3"/>
    <x v="3"/>
    <x v="0"/>
    <x v="0"/>
    <x v="0"/>
    <x v="0"/>
    <x v="0"/>
    <x v="0"/>
    <x v="0"/>
    <m/>
    <m/>
    <m/>
    <m/>
    <m/>
    <m/>
    <m/>
    <m/>
    <m/>
    <m/>
    <m/>
    <x v="5"/>
    <x v="3"/>
    <s v="2021/22"/>
    <m/>
    <m/>
    <m/>
    <m/>
    <m/>
    <m/>
    <m/>
    <m/>
    <m/>
    <m/>
    <m/>
    <m/>
    <m/>
    <m/>
    <m/>
    <m/>
    <m/>
    <m/>
    <m/>
    <m/>
    <m/>
    <m/>
    <m/>
    <m/>
    <m/>
    <m/>
    <m/>
    <m/>
    <m/>
    <m/>
    <m/>
    <m/>
    <m/>
    <m/>
    <m/>
    <m/>
    <m/>
    <m/>
    <m/>
    <m/>
    <m/>
    <m/>
  </r>
  <r>
    <s v="GEO 1099"/>
    <n v="1099"/>
    <s v="Honda Canada Manufacturing"/>
    <s v="Approval Workflow Automation system"/>
    <s v="automate the project workflow approval process "/>
    <s v="Data Analysis"/>
    <m/>
    <s v="Michael Montgomery "/>
    <s v="Michael_montgomery@hcm.honda.com"/>
    <m/>
    <m/>
    <m/>
    <m/>
    <m/>
    <s v="21W-21S"/>
    <s v="Computer Studies "/>
    <s v="Computer Studies"/>
    <m/>
    <s v="Big Data Analytics "/>
    <s v="Big Data Analytics"/>
    <m/>
    <m/>
    <s v="Chris Dyck    "/>
    <s v="Chris Dyck"/>
    <m/>
    <m/>
    <m/>
    <m/>
    <m/>
    <s v="Sylvia Karanja    "/>
    <x v="230"/>
    <x v="3"/>
    <x v="3"/>
    <x v="0"/>
    <x v="0"/>
    <x v="0"/>
    <x v="0"/>
    <x v="0"/>
    <x v="0"/>
    <x v="0"/>
    <m/>
    <m/>
    <m/>
    <m/>
    <m/>
    <m/>
    <m/>
    <m/>
    <m/>
    <m/>
    <m/>
    <x v="9"/>
    <x v="3"/>
    <s v="2021/22"/>
    <m/>
    <m/>
    <m/>
    <m/>
    <m/>
    <m/>
    <m/>
    <m/>
    <m/>
    <m/>
    <n v="0"/>
    <m/>
    <n v="0"/>
    <m/>
    <m/>
    <m/>
    <m/>
    <m/>
    <m/>
    <m/>
    <m/>
    <m/>
    <s v="Yet ti receive contact details from Sylvia"/>
    <m/>
    <m/>
    <m/>
    <m/>
    <m/>
    <m/>
    <m/>
    <m/>
    <m/>
    <m/>
    <m/>
    <m/>
    <m/>
    <m/>
    <m/>
    <m/>
    <m/>
    <m/>
    <m/>
  </r>
  <r>
    <s v="GEO 1100"/>
    <n v="1100"/>
    <s v="Teresa Snelgrove"/>
    <s v="Trace Tracker "/>
    <s v="AI based trace tracker to track human memories"/>
    <m/>
    <m/>
    <s v="Teresa Snelgrove"/>
    <s v="teresa.snelgrove@gmail.com"/>
    <m/>
    <m/>
    <m/>
    <m/>
    <m/>
    <s v="21S-21F"/>
    <s v="Computer Studies "/>
    <s v="Computer Studies"/>
    <m/>
    <s v="Big Data Analytics "/>
    <s v="Big Data Analytics"/>
    <m/>
    <m/>
    <s v="Chris Dyck    "/>
    <s v="Chris Dyck"/>
    <m/>
    <m/>
    <m/>
    <m/>
    <m/>
    <s v="   "/>
    <x v="3"/>
    <x v="3"/>
    <x v="3"/>
    <x v="0"/>
    <x v="0"/>
    <x v="0"/>
    <x v="0"/>
    <x v="0"/>
    <x v="0"/>
    <x v="0"/>
    <m/>
    <m/>
    <m/>
    <m/>
    <m/>
    <m/>
    <m/>
    <m/>
    <m/>
    <m/>
    <m/>
    <x v="5"/>
    <x v="3"/>
    <s v="2021/22"/>
    <m/>
    <m/>
    <m/>
    <m/>
    <m/>
    <m/>
    <m/>
    <m/>
    <m/>
    <m/>
    <n v="0"/>
    <m/>
    <n v="0"/>
    <m/>
    <m/>
    <m/>
    <m/>
    <m/>
    <m/>
    <m/>
    <m/>
    <m/>
    <m/>
    <m/>
    <m/>
    <m/>
    <m/>
    <m/>
    <m/>
    <m/>
    <m/>
    <m/>
    <m/>
    <m/>
    <m/>
    <m/>
    <m/>
    <m/>
    <m/>
    <m/>
    <m/>
    <m/>
  </r>
  <r>
    <s v="GEO 1101"/>
    <n v="1101"/>
    <s v="Lakeland Holding"/>
    <s v="DEMOCRASI"/>
    <s v="Continuation of SPEEDIER"/>
    <m/>
    <m/>
    <s v="Jennifer Montpetit"/>
    <s v="jmontpetit@lakelandholding.com"/>
    <m/>
    <m/>
    <m/>
    <m/>
    <m/>
    <m/>
    <s v="Computer Studies "/>
    <s v="Computer Studies"/>
    <m/>
    <s v="Computer Programmer "/>
    <s v="Computer programmer"/>
    <m/>
    <m/>
    <s v="Scott McCrindle    "/>
    <s v="Scott McCrindle"/>
    <m/>
    <m/>
    <m/>
    <m/>
    <m/>
    <s v="   "/>
    <x v="3"/>
    <x v="3"/>
    <x v="3"/>
    <x v="0"/>
    <x v="0"/>
    <x v="0"/>
    <x v="0"/>
    <x v="0"/>
    <x v="0"/>
    <x v="0"/>
    <m/>
    <m/>
    <m/>
    <m/>
    <m/>
    <m/>
    <m/>
    <m/>
    <m/>
    <m/>
    <m/>
    <x v="9"/>
    <x v="3"/>
    <s v="2021/22"/>
    <m/>
    <m/>
    <m/>
    <m/>
    <m/>
    <m/>
    <m/>
    <m/>
    <m/>
    <m/>
    <m/>
    <m/>
    <m/>
    <m/>
    <m/>
    <m/>
    <m/>
    <m/>
    <m/>
    <m/>
    <m/>
    <m/>
    <m/>
    <m/>
    <m/>
    <m/>
    <m/>
    <m/>
    <m/>
    <m/>
    <m/>
    <m/>
    <m/>
    <m/>
    <m/>
    <m/>
    <m/>
    <m/>
    <m/>
    <m/>
    <m/>
    <m/>
  </r>
  <r>
    <s v="GEO 1102"/>
    <n v="1102"/>
    <s v="Sharing Economy"/>
    <s v="TBD"/>
    <m/>
    <m/>
    <m/>
    <s v="Darren Cody"/>
    <s v="darrencody@sharingeconomy.io"/>
    <m/>
    <m/>
    <m/>
    <m/>
    <m/>
    <s v="21S-21F"/>
    <s v="Computer Studies "/>
    <s v="Computer Studies"/>
    <m/>
    <s v="Big Data Analytics "/>
    <s v="Big Data Analytics"/>
    <m/>
    <m/>
    <s v="Chris Dyck    "/>
    <s v="Chris Dyck"/>
    <m/>
    <m/>
    <m/>
    <m/>
    <m/>
    <s v="   "/>
    <x v="3"/>
    <x v="3"/>
    <x v="3"/>
    <x v="0"/>
    <x v="0"/>
    <x v="0"/>
    <x v="0"/>
    <x v="0"/>
    <x v="0"/>
    <x v="0"/>
    <m/>
    <m/>
    <m/>
    <m/>
    <m/>
    <m/>
    <m/>
    <m/>
    <m/>
    <m/>
    <m/>
    <x v="5"/>
    <x v="3"/>
    <s v="2021/22"/>
    <m/>
    <m/>
    <m/>
    <m/>
    <m/>
    <m/>
    <m/>
    <m/>
    <m/>
    <m/>
    <n v="0"/>
    <m/>
    <n v="0"/>
    <m/>
    <m/>
    <m/>
    <m/>
    <m/>
    <m/>
    <m/>
    <m/>
    <m/>
    <m/>
    <m/>
    <m/>
    <m/>
    <m/>
    <m/>
    <m/>
    <m/>
    <m/>
    <m/>
    <m/>
    <m/>
    <m/>
    <m/>
    <m/>
    <m/>
    <m/>
    <m/>
    <m/>
    <m/>
  </r>
  <r>
    <s v="GEO 1103"/>
    <n v="1103"/>
    <s v="Luminato"/>
    <s v="TBD"/>
    <m/>
    <m/>
    <m/>
    <s v="Sarah Jean Harrison"/>
    <s v="SJHarrison@Luminato.com"/>
    <m/>
    <m/>
    <m/>
    <m/>
    <m/>
    <s v="21S-21F"/>
    <s v="Computer Studies "/>
    <s v="Computer Studies"/>
    <m/>
    <s v="Big Data Analytics "/>
    <s v="Big Data Analytics"/>
    <m/>
    <m/>
    <s v="Chris Dyck    "/>
    <s v="Chris Dyck"/>
    <m/>
    <m/>
    <m/>
    <m/>
    <m/>
    <s v="   "/>
    <x v="3"/>
    <x v="3"/>
    <x v="3"/>
    <x v="0"/>
    <x v="0"/>
    <x v="0"/>
    <x v="0"/>
    <x v="0"/>
    <x v="0"/>
    <x v="0"/>
    <m/>
    <m/>
    <m/>
    <m/>
    <m/>
    <m/>
    <m/>
    <m/>
    <m/>
    <m/>
    <m/>
    <x v="5"/>
    <x v="3"/>
    <s v="2021/22"/>
    <m/>
    <m/>
    <m/>
    <m/>
    <m/>
    <m/>
    <m/>
    <m/>
    <m/>
    <m/>
    <n v="0"/>
    <m/>
    <n v="0"/>
    <m/>
    <m/>
    <m/>
    <m/>
    <m/>
    <m/>
    <m/>
    <m/>
    <m/>
    <m/>
    <m/>
    <m/>
    <m/>
    <m/>
    <m/>
    <m/>
    <m/>
    <m/>
    <m/>
    <m/>
    <m/>
    <m/>
    <m/>
    <m/>
    <m/>
    <m/>
    <m/>
    <m/>
    <m/>
  </r>
  <r>
    <s v="GEO 1104"/>
    <n v="1104"/>
    <s v="Softserve"/>
    <s v="TBD"/>
    <m/>
    <m/>
    <m/>
    <s v="Brendan Beasley "/>
    <s v="bbeas@softserveinc.com"/>
    <m/>
    <m/>
    <m/>
    <m/>
    <m/>
    <s v="21S-21F"/>
    <s v="Computer Studies "/>
    <s v="Computer Studies"/>
    <m/>
    <s v="Big Data Analytics "/>
    <s v="Big Data Analytics"/>
    <m/>
    <m/>
    <s v="Chris Dyck    "/>
    <s v="Chris Dyck"/>
    <m/>
    <m/>
    <m/>
    <m/>
    <m/>
    <s v="   "/>
    <x v="3"/>
    <x v="3"/>
    <x v="3"/>
    <x v="0"/>
    <x v="0"/>
    <x v="0"/>
    <x v="0"/>
    <x v="0"/>
    <x v="0"/>
    <x v="0"/>
    <m/>
    <m/>
    <m/>
    <m/>
    <m/>
    <m/>
    <m/>
    <m/>
    <m/>
    <m/>
    <m/>
    <x v="5"/>
    <x v="3"/>
    <s v="2021/22"/>
    <m/>
    <m/>
    <m/>
    <m/>
    <m/>
    <m/>
    <m/>
    <m/>
    <m/>
    <m/>
    <n v="0"/>
    <m/>
    <n v="0"/>
    <m/>
    <m/>
    <m/>
    <m/>
    <m/>
    <m/>
    <m/>
    <m/>
    <m/>
    <m/>
    <m/>
    <m/>
    <m/>
    <m/>
    <m/>
    <m/>
    <m/>
    <m/>
    <m/>
    <m/>
    <m/>
    <m/>
    <m/>
    <m/>
    <m/>
    <m/>
    <m/>
    <m/>
    <m/>
  </r>
  <r>
    <s v="GEO 1105"/>
    <n v="1105"/>
    <s v="Autoliv"/>
    <s v="TBD"/>
    <m/>
    <m/>
    <m/>
    <s v="Simon Whiddett "/>
    <s v="Simon.Whiddett@autoliv.com"/>
    <m/>
    <m/>
    <m/>
    <m/>
    <m/>
    <s v="21S-21F"/>
    <s v="Computer Studies "/>
    <s v="Computer Studies"/>
    <m/>
    <s v="Big Data Analytics "/>
    <s v="Big Data Analytics"/>
    <m/>
    <m/>
    <s v="Chris Dyck    "/>
    <s v="Chris Dyck"/>
    <m/>
    <m/>
    <m/>
    <m/>
    <m/>
    <s v="   "/>
    <x v="3"/>
    <x v="3"/>
    <x v="3"/>
    <x v="0"/>
    <x v="0"/>
    <x v="0"/>
    <x v="0"/>
    <x v="0"/>
    <x v="0"/>
    <x v="0"/>
    <m/>
    <m/>
    <m/>
    <m/>
    <m/>
    <m/>
    <m/>
    <m/>
    <m/>
    <m/>
    <m/>
    <x v="5"/>
    <x v="3"/>
    <s v="2021/22"/>
    <m/>
    <m/>
    <m/>
    <m/>
    <m/>
    <m/>
    <m/>
    <m/>
    <m/>
    <m/>
    <n v="0"/>
    <m/>
    <n v="0"/>
    <m/>
    <m/>
    <m/>
    <m/>
    <m/>
    <m/>
    <m/>
    <m/>
    <m/>
    <m/>
    <m/>
    <m/>
    <m/>
    <m/>
    <m/>
    <m/>
    <m/>
    <m/>
    <m/>
    <m/>
    <m/>
    <m/>
    <m/>
    <m/>
    <m/>
    <m/>
    <m/>
    <m/>
    <m/>
  </r>
  <r>
    <s v="GEO 1106"/>
    <n v="1106"/>
    <s v="City of Barrie"/>
    <s v="Air Quality Monitoring Assessment of Municipal Wastewater Treatment Facility"/>
    <s v="ENTY Tech Report"/>
    <m/>
    <m/>
    <m/>
    <m/>
    <m/>
    <m/>
    <m/>
    <m/>
    <m/>
    <m/>
    <s v="Engineering and Environmental Technologies "/>
    <s v="Engineering and Environmental Technologies"/>
    <m/>
    <s v="Environmental technology "/>
    <s v="Environmental technology"/>
    <m/>
    <m/>
    <s v="Nicole Barbato    "/>
    <s v="Nicole Barbato"/>
    <m/>
    <m/>
    <m/>
    <m/>
    <m/>
    <s v="Brittany Astop Ford   "/>
    <x v="231"/>
    <x v="3"/>
    <x v="3"/>
    <x v="0"/>
    <x v="0"/>
    <x v="0"/>
    <x v="0"/>
    <x v="0"/>
    <x v="0"/>
    <x v="0"/>
    <m/>
    <m/>
    <m/>
    <m/>
    <m/>
    <m/>
    <m/>
    <m/>
    <m/>
    <m/>
    <m/>
    <x v="0"/>
    <x v="2"/>
    <s v="N/A"/>
    <m/>
    <m/>
    <m/>
    <m/>
    <m/>
    <m/>
    <m/>
    <m/>
    <m/>
    <m/>
    <m/>
    <m/>
    <m/>
    <m/>
    <m/>
    <m/>
    <m/>
    <m/>
    <m/>
    <m/>
    <m/>
    <m/>
    <m/>
    <m/>
    <m/>
    <m/>
    <m/>
    <m/>
    <m/>
    <m/>
    <m/>
    <m/>
    <m/>
    <m/>
    <m/>
    <m/>
    <m/>
    <m/>
    <m/>
    <m/>
    <m/>
    <m/>
  </r>
  <r>
    <s v="GEO 1107"/>
    <n v="1107"/>
    <s v="Nottawasaga Valley Conservation Authority"/>
    <s v="Wasaga Beach Shoreline Assessment - A look into the cumulative development, vegetation communities, erosion and methods for better shoreline management."/>
    <s v="ENTY Tech Report"/>
    <m/>
    <m/>
    <m/>
    <m/>
    <m/>
    <m/>
    <m/>
    <m/>
    <m/>
    <m/>
    <s v="Engineering and Environmental Technologies "/>
    <s v="Engineering and Environmental Technologies"/>
    <m/>
    <s v="Environmental technology "/>
    <s v="Environmental technology"/>
    <m/>
    <m/>
    <s v="Nicole Barbato    "/>
    <s v="Nicole Barbato"/>
    <m/>
    <m/>
    <m/>
    <m/>
    <m/>
    <s v="Jamie Eliot   "/>
    <x v="232"/>
    <x v="3"/>
    <x v="3"/>
    <x v="0"/>
    <x v="0"/>
    <x v="0"/>
    <x v="0"/>
    <x v="0"/>
    <x v="0"/>
    <x v="0"/>
    <m/>
    <m/>
    <m/>
    <m/>
    <m/>
    <m/>
    <m/>
    <m/>
    <m/>
    <m/>
    <m/>
    <x v="0"/>
    <x v="2"/>
    <s v="N/A"/>
    <m/>
    <m/>
    <m/>
    <m/>
    <m/>
    <m/>
    <m/>
    <m/>
    <m/>
    <m/>
    <m/>
    <m/>
    <m/>
    <m/>
    <m/>
    <m/>
    <m/>
    <m/>
    <m/>
    <m/>
    <m/>
    <m/>
    <m/>
    <m/>
    <m/>
    <m/>
    <m/>
    <m/>
    <m/>
    <m/>
    <m/>
    <m/>
    <m/>
    <m/>
    <m/>
    <m/>
    <m/>
    <m/>
    <m/>
    <m/>
    <m/>
    <m/>
  </r>
  <r>
    <s v="GEO 1108"/>
    <n v="1108"/>
    <s v="Severn Sound Environmental Association"/>
    <s v="Nutrient and Salt Contamination - Orr Lake"/>
    <s v="ENTY Tech Report"/>
    <m/>
    <m/>
    <m/>
    <m/>
    <m/>
    <m/>
    <m/>
    <m/>
    <m/>
    <m/>
    <s v="Engineering and Environmental Technologies "/>
    <s v="Engineering and Environmental Technologies"/>
    <m/>
    <s v="Environmental technology "/>
    <s v="Environmental technology"/>
    <m/>
    <m/>
    <s v="Nicole Barbato    "/>
    <s v="Nicole Barbato"/>
    <m/>
    <m/>
    <m/>
    <m/>
    <m/>
    <s v="Eric Ewert   "/>
    <x v="233"/>
    <x v="3"/>
    <x v="3"/>
    <x v="0"/>
    <x v="0"/>
    <x v="0"/>
    <x v="0"/>
    <x v="0"/>
    <x v="0"/>
    <x v="0"/>
    <m/>
    <m/>
    <m/>
    <m/>
    <m/>
    <m/>
    <m/>
    <m/>
    <m/>
    <m/>
    <m/>
    <x v="0"/>
    <x v="2"/>
    <s v="N/A"/>
    <m/>
    <m/>
    <m/>
    <m/>
    <m/>
    <m/>
    <m/>
    <m/>
    <m/>
    <m/>
    <m/>
    <m/>
    <m/>
    <m/>
    <m/>
    <m/>
    <m/>
    <m/>
    <m/>
    <m/>
    <m/>
    <m/>
    <m/>
    <m/>
    <m/>
    <m/>
    <m/>
    <m/>
    <m/>
    <m/>
    <m/>
    <m/>
    <m/>
    <m/>
    <m/>
    <m/>
    <m/>
    <m/>
    <m/>
    <m/>
    <m/>
    <m/>
  </r>
  <r>
    <s v="GEO 1109"/>
    <n v="1109"/>
    <s v="Toronto and Region Conservation Authority"/>
    <s v="Water Quality Analysis on the Humber River Watershed in Caledon Ontario, 2020"/>
    <s v="ENTY Tech Report"/>
    <m/>
    <m/>
    <m/>
    <m/>
    <m/>
    <m/>
    <m/>
    <m/>
    <m/>
    <m/>
    <s v="Engineering and Environmental Technologies "/>
    <s v="Engineering and Environmental Technologies"/>
    <m/>
    <s v="Environmental technology "/>
    <s v="Environmental technology"/>
    <m/>
    <m/>
    <s v="Nicole Barbato    "/>
    <s v="Nicole Barbato"/>
    <m/>
    <m/>
    <m/>
    <m/>
    <m/>
    <s v="Cailin Kelly   "/>
    <x v="234"/>
    <x v="3"/>
    <x v="3"/>
    <x v="0"/>
    <x v="0"/>
    <x v="0"/>
    <x v="0"/>
    <x v="0"/>
    <x v="0"/>
    <x v="0"/>
    <m/>
    <m/>
    <m/>
    <m/>
    <m/>
    <m/>
    <m/>
    <m/>
    <m/>
    <m/>
    <m/>
    <x v="0"/>
    <x v="2"/>
    <s v="N/A"/>
    <m/>
    <m/>
    <m/>
    <m/>
    <m/>
    <m/>
    <m/>
    <m/>
    <m/>
    <m/>
    <m/>
    <m/>
    <m/>
    <m/>
    <m/>
    <m/>
    <m/>
    <m/>
    <m/>
    <m/>
    <m/>
    <m/>
    <m/>
    <m/>
    <m/>
    <m/>
    <m/>
    <m/>
    <m/>
    <m/>
    <m/>
    <m/>
    <m/>
    <m/>
    <m/>
    <m/>
    <m/>
    <m/>
    <m/>
    <m/>
    <m/>
    <m/>
  </r>
  <r>
    <s v="GEO 1110"/>
    <n v="1110"/>
    <s v="Base Borden"/>
    <s v="Evaluation and Improvement of Emergency Response Plans for Storage Tank Systems at CFB Borden"/>
    <s v="ENTY Tech Report"/>
    <m/>
    <m/>
    <m/>
    <m/>
    <m/>
    <m/>
    <m/>
    <m/>
    <m/>
    <m/>
    <s v="Engineering and Environmental Technologies "/>
    <s v="Engineering and Environmental Technologies"/>
    <m/>
    <s v="Environmental technology "/>
    <s v="Environmental technology"/>
    <m/>
    <m/>
    <s v="Nicole Barbato    "/>
    <s v="Nicole Barbato"/>
    <m/>
    <m/>
    <m/>
    <m/>
    <m/>
    <s v="Rob Kerr Sarah Long  "/>
    <x v="235"/>
    <x v="196"/>
    <x v="3"/>
    <x v="0"/>
    <x v="0"/>
    <x v="0"/>
    <x v="0"/>
    <x v="0"/>
    <x v="0"/>
    <x v="0"/>
    <m/>
    <m/>
    <m/>
    <m/>
    <m/>
    <m/>
    <m/>
    <m/>
    <m/>
    <m/>
    <m/>
    <x v="0"/>
    <x v="2"/>
    <s v="N/A"/>
    <m/>
    <m/>
    <m/>
    <m/>
    <m/>
    <m/>
    <m/>
    <m/>
    <m/>
    <m/>
    <m/>
    <m/>
    <m/>
    <m/>
    <m/>
    <m/>
    <m/>
    <m/>
    <m/>
    <m/>
    <m/>
    <m/>
    <m/>
    <m/>
    <m/>
    <m/>
    <m/>
    <m/>
    <m/>
    <m/>
    <m/>
    <m/>
    <m/>
    <m/>
    <m/>
    <m/>
    <m/>
    <m/>
    <m/>
    <m/>
    <m/>
    <m/>
  </r>
  <r>
    <s v="GEO 1111"/>
    <n v="1111"/>
    <s v="Kidd Operations"/>
    <s v="A Temporal Analysis of the Kidd Mine Effluent"/>
    <s v="ENTY Tech Report"/>
    <m/>
    <m/>
    <m/>
    <m/>
    <m/>
    <m/>
    <m/>
    <m/>
    <m/>
    <m/>
    <s v="Engineering and Environmental Technologies "/>
    <s v="Engineering and Environmental Technologies"/>
    <m/>
    <s v="Environmental technology "/>
    <s v="Environmental technology"/>
    <m/>
    <m/>
    <s v="Nicole Barbato    "/>
    <s v="Nicole Barbato"/>
    <m/>
    <m/>
    <m/>
    <m/>
    <m/>
    <s v="Amanda Lacasse   "/>
    <x v="236"/>
    <x v="3"/>
    <x v="3"/>
    <x v="0"/>
    <x v="0"/>
    <x v="0"/>
    <x v="0"/>
    <x v="0"/>
    <x v="0"/>
    <x v="0"/>
    <m/>
    <m/>
    <m/>
    <m/>
    <m/>
    <m/>
    <m/>
    <m/>
    <m/>
    <m/>
    <m/>
    <x v="0"/>
    <x v="2"/>
    <s v="N/A"/>
    <m/>
    <m/>
    <m/>
    <m/>
    <m/>
    <m/>
    <m/>
    <m/>
    <m/>
    <m/>
    <m/>
    <m/>
    <m/>
    <m/>
    <m/>
    <m/>
    <m/>
    <m/>
    <m/>
    <m/>
    <m/>
    <m/>
    <m/>
    <m/>
    <m/>
    <m/>
    <m/>
    <m/>
    <m/>
    <m/>
    <m/>
    <m/>
    <m/>
    <m/>
    <m/>
    <m/>
    <m/>
    <m/>
    <m/>
    <m/>
    <m/>
    <m/>
  </r>
  <r>
    <s v="GEO 1112"/>
    <n v="1112"/>
    <s v="Good Green Earth Company"/>
    <s v="Microbial Biodegradation of Plant-Based Plastics using Bokashi Anaerobic Fermentation"/>
    <s v="ENTY Tech Report"/>
    <m/>
    <m/>
    <m/>
    <m/>
    <m/>
    <m/>
    <m/>
    <m/>
    <m/>
    <m/>
    <s v="Engineering and Environmental Technologies "/>
    <s v="Engineering and Environmental Technologies"/>
    <m/>
    <s v="Environmental technology "/>
    <s v="Environmental technology"/>
    <m/>
    <m/>
    <s v="Nicole Barbato    "/>
    <s v="Nicole Barbato"/>
    <m/>
    <m/>
    <m/>
    <m/>
    <m/>
    <s v="Brayden Lloyd   "/>
    <x v="237"/>
    <x v="3"/>
    <x v="3"/>
    <x v="0"/>
    <x v="0"/>
    <x v="0"/>
    <x v="0"/>
    <x v="0"/>
    <x v="0"/>
    <x v="0"/>
    <m/>
    <m/>
    <m/>
    <m/>
    <m/>
    <m/>
    <m/>
    <m/>
    <m/>
    <m/>
    <m/>
    <x v="0"/>
    <x v="2"/>
    <s v="N/A"/>
    <m/>
    <m/>
    <m/>
    <m/>
    <m/>
    <m/>
    <m/>
    <m/>
    <m/>
    <m/>
    <m/>
    <m/>
    <m/>
    <m/>
    <m/>
    <m/>
    <m/>
    <m/>
    <m/>
    <m/>
    <m/>
    <m/>
    <m/>
    <m/>
    <m/>
    <m/>
    <m/>
    <m/>
    <m/>
    <m/>
    <m/>
    <m/>
    <m/>
    <m/>
    <m/>
    <m/>
    <m/>
    <m/>
    <m/>
    <m/>
    <m/>
    <m/>
  </r>
  <r>
    <s v="GEO 1113"/>
    <n v="1113"/>
    <s v="Severn Sound Environmental Association"/>
    <s v="Orr Lake Shoreline Analysis"/>
    <s v="ENTY Tech Report"/>
    <m/>
    <m/>
    <m/>
    <m/>
    <m/>
    <m/>
    <m/>
    <m/>
    <m/>
    <m/>
    <s v="Engineering and Environmental Technologies "/>
    <s v="Engineering and Environmental Technologies"/>
    <m/>
    <s v="Environmental technology "/>
    <s v="Environmental technology"/>
    <m/>
    <m/>
    <s v="Nicole Barbato    "/>
    <s v="Nicole Barbato"/>
    <m/>
    <m/>
    <m/>
    <m/>
    <m/>
    <s v="Rebecca Lynn   "/>
    <x v="238"/>
    <x v="3"/>
    <x v="3"/>
    <x v="0"/>
    <x v="0"/>
    <x v="0"/>
    <x v="0"/>
    <x v="0"/>
    <x v="0"/>
    <x v="0"/>
    <m/>
    <m/>
    <m/>
    <m/>
    <m/>
    <m/>
    <m/>
    <m/>
    <m/>
    <m/>
    <m/>
    <x v="0"/>
    <x v="2"/>
    <s v="N/A"/>
    <m/>
    <m/>
    <m/>
    <m/>
    <m/>
    <m/>
    <m/>
    <m/>
    <m/>
    <m/>
    <m/>
    <m/>
    <m/>
    <m/>
    <m/>
    <m/>
    <m/>
    <m/>
    <m/>
    <m/>
    <m/>
    <m/>
    <m/>
    <m/>
    <m/>
    <m/>
    <m/>
    <m/>
    <m/>
    <m/>
    <m/>
    <m/>
    <m/>
    <m/>
    <m/>
    <m/>
    <m/>
    <m/>
    <m/>
    <m/>
    <m/>
    <m/>
  </r>
  <r>
    <s v="GEO 1114"/>
    <n v="1114"/>
    <s v="Nature Conservancy of Canada"/>
    <s v="Grassland Bird Study and Future Grassland Restoration Management Recommendations"/>
    <s v="ENTY Tech Report"/>
    <m/>
    <m/>
    <m/>
    <m/>
    <m/>
    <m/>
    <m/>
    <m/>
    <m/>
    <m/>
    <s v="Engineering and Environmental Technologies "/>
    <s v="Engineering and Environmental Technologies"/>
    <m/>
    <s v="Environmental technology "/>
    <s v="Environmental technology"/>
    <m/>
    <m/>
    <s v="Nicole Barbato    "/>
    <s v="Nicole Barbato"/>
    <m/>
    <m/>
    <m/>
    <m/>
    <m/>
    <s v="Stephanie Sabean   "/>
    <x v="239"/>
    <x v="3"/>
    <x v="3"/>
    <x v="0"/>
    <x v="0"/>
    <x v="0"/>
    <x v="0"/>
    <x v="0"/>
    <x v="0"/>
    <x v="0"/>
    <m/>
    <m/>
    <m/>
    <m/>
    <m/>
    <m/>
    <m/>
    <m/>
    <m/>
    <m/>
    <m/>
    <x v="0"/>
    <x v="2"/>
    <s v="N/A"/>
    <m/>
    <m/>
    <m/>
    <m/>
    <m/>
    <m/>
    <m/>
    <m/>
    <m/>
    <m/>
    <m/>
    <m/>
    <m/>
    <m/>
    <m/>
    <m/>
    <m/>
    <m/>
    <m/>
    <m/>
    <m/>
    <m/>
    <m/>
    <m/>
    <m/>
    <m/>
    <m/>
    <m/>
    <m/>
    <m/>
    <m/>
    <m/>
    <m/>
    <m/>
    <m/>
    <m/>
    <m/>
    <m/>
    <m/>
    <m/>
    <m/>
    <m/>
  </r>
  <r>
    <s v="GEO 1115"/>
    <n v="1115"/>
    <s v="Township of Oro Medonte"/>
    <s v="Improving Stormwater Monitoring Through Quality Management Systems in the Township of Oro-Medonte"/>
    <s v="ENTY Tech Report"/>
    <m/>
    <m/>
    <m/>
    <m/>
    <m/>
    <m/>
    <m/>
    <m/>
    <m/>
    <m/>
    <s v="Engineering and Environmental Technologies "/>
    <s v="Engineering and Environmental Technologies"/>
    <m/>
    <s v="Environmental technology "/>
    <s v="Environmental technology"/>
    <m/>
    <m/>
    <s v="Nicole Barbato    "/>
    <s v="Nicole Barbato"/>
    <m/>
    <m/>
    <m/>
    <m/>
    <m/>
    <s v="Nick VanDalen   "/>
    <x v="240"/>
    <x v="3"/>
    <x v="3"/>
    <x v="0"/>
    <x v="0"/>
    <x v="0"/>
    <x v="0"/>
    <x v="0"/>
    <x v="0"/>
    <x v="0"/>
    <m/>
    <m/>
    <m/>
    <m/>
    <m/>
    <m/>
    <m/>
    <m/>
    <m/>
    <m/>
    <m/>
    <x v="0"/>
    <x v="2"/>
    <s v="N/A"/>
    <m/>
    <m/>
    <m/>
    <m/>
    <m/>
    <m/>
    <m/>
    <m/>
    <m/>
    <m/>
    <m/>
    <m/>
    <m/>
    <m/>
    <m/>
    <m/>
    <m/>
    <m/>
    <m/>
    <m/>
    <m/>
    <m/>
    <m/>
    <m/>
    <m/>
    <m/>
    <m/>
    <m/>
    <m/>
    <m/>
    <m/>
    <m/>
    <m/>
    <m/>
    <m/>
    <m/>
    <m/>
    <m/>
    <m/>
    <m/>
    <m/>
    <m/>
  </r>
  <r>
    <s v="GEO 1116"/>
    <n v="1116"/>
    <s v="City of Barrie"/>
    <s v="Correlation of Activated Sludge Microorganisms and Wastewater Treatment Operation Parameters:  A case study of the City of Barrie Wastewater Treatment Facility "/>
    <s v="ENTY Tech Report"/>
    <m/>
    <m/>
    <m/>
    <m/>
    <m/>
    <m/>
    <m/>
    <m/>
    <m/>
    <m/>
    <s v="Engineering and Environmental Technologies "/>
    <s v="Engineering and Environmental Technologies"/>
    <m/>
    <s v="Environmental technology "/>
    <s v="Environmental technology"/>
    <m/>
    <m/>
    <s v="Nicole Barbato    "/>
    <s v="Nicole Barbato"/>
    <m/>
    <m/>
    <m/>
    <m/>
    <m/>
    <s v="Tam Vo   "/>
    <x v="241"/>
    <x v="3"/>
    <x v="3"/>
    <x v="0"/>
    <x v="0"/>
    <x v="0"/>
    <x v="0"/>
    <x v="0"/>
    <x v="0"/>
    <x v="0"/>
    <m/>
    <m/>
    <m/>
    <m/>
    <m/>
    <m/>
    <m/>
    <m/>
    <m/>
    <m/>
    <m/>
    <x v="0"/>
    <x v="2"/>
    <s v="N/A"/>
    <m/>
    <m/>
    <m/>
    <m/>
    <m/>
    <m/>
    <m/>
    <m/>
    <m/>
    <m/>
    <m/>
    <m/>
    <m/>
    <m/>
    <m/>
    <m/>
    <m/>
    <m/>
    <m/>
    <m/>
    <m/>
    <m/>
    <m/>
    <m/>
    <m/>
    <m/>
    <m/>
    <m/>
    <m/>
    <m/>
    <m/>
    <m/>
    <m/>
    <m/>
    <m/>
    <m/>
    <m/>
    <m/>
    <m/>
    <m/>
    <m/>
    <m/>
  </r>
  <r>
    <s v="GEO 1117"/>
    <n v="1117"/>
    <s v="Barrie Police Service"/>
    <s v="RAP MRP - An Assessment of Individuals’ Contact with the Barrie Police Service"/>
    <s v="RAPP MRP"/>
    <m/>
    <m/>
    <m/>
    <m/>
    <m/>
    <m/>
    <m/>
    <m/>
    <m/>
    <m/>
    <s v="Computer Studies "/>
    <s v="Computer Studies"/>
    <m/>
    <s v="RAPP "/>
    <s v="RAPP"/>
    <m/>
    <m/>
    <s v="Richard Rinaldo    "/>
    <s v="Richard Rinaldo"/>
    <m/>
    <m/>
    <m/>
    <m/>
    <m/>
    <s v="Mallory Kropf Cara Swalwell  "/>
    <x v="242"/>
    <x v="197"/>
    <x v="3"/>
    <x v="0"/>
    <x v="0"/>
    <x v="0"/>
    <x v="0"/>
    <x v="0"/>
    <x v="0"/>
    <x v="0"/>
    <m/>
    <m/>
    <m/>
    <m/>
    <m/>
    <m/>
    <m/>
    <m/>
    <m/>
    <m/>
    <m/>
    <x v="2"/>
    <x v="2"/>
    <s v="N/A"/>
    <m/>
    <m/>
    <m/>
    <m/>
    <m/>
    <m/>
    <m/>
    <m/>
    <m/>
    <m/>
    <m/>
    <m/>
    <m/>
    <m/>
    <m/>
    <m/>
    <m/>
    <m/>
    <m/>
    <m/>
    <m/>
    <m/>
    <m/>
    <m/>
    <m/>
    <m/>
    <m/>
    <m/>
    <m/>
    <m/>
    <m/>
    <m/>
    <m/>
    <m/>
    <m/>
    <m/>
    <m/>
    <m/>
    <m/>
    <m/>
    <m/>
    <m/>
  </r>
  <r>
    <s v="GEO 1118"/>
    <n v="1118"/>
    <s v="Canadian Evaluation Society - Ontario Chapter"/>
    <s v="RAP MRP - CES-ON Membership study"/>
    <s v="RAPP MRP"/>
    <m/>
    <m/>
    <m/>
    <m/>
    <m/>
    <m/>
    <m/>
    <m/>
    <m/>
    <m/>
    <s v="Computer Studies "/>
    <s v="Computer Studies"/>
    <m/>
    <s v="RAPP "/>
    <s v="RAPP"/>
    <m/>
    <m/>
    <s v="Richard Rinaldo Amanda Clare   "/>
    <s v="Richard Rinaldo"/>
    <s v="Amanda Clare"/>
    <m/>
    <m/>
    <m/>
    <m/>
    <s v="Venkata Phanindra Bojedla Almedana Serodio  "/>
    <x v="243"/>
    <x v="198"/>
    <x v="3"/>
    <x v="0"/>
    <x v="0"/>
    <x v="0"/>
    <x v="0"/>
    <x v="0"/>
    <x v="0"/>
    <x v="0"/>
    <m/>
    <m/>
    <m/>
    <m/>
    <m/>
    <m/>
    <m/>
    <m/>
    <m/>
    <m/>
    <m/>
    <x v="2"/>
    <x v="2"/>
    <s v="N/A"/>
    <m/>
    <m/>
    <m/>
    <m/>
    <m/>
    <m/>
    <m/>
    <m/>
    <m/>
    <m/>
    <m/>
    <m/>
    <m/>
    <m/>
    <m/>
    <m/>
    <m/>
    <m/>
    <m/>
    <m/>
    <m/>
    <m/>
    <m/>
    <m/>
    <m/>
    <m/>
    <m/>
    <m/>
    <m/>
    <m/>
    <m/>
    <m/>
    <m/>
    <m/>
    <m/>
    <m/>
    <m/>
    <m/>
    <m/>
    <m/>
    <m/>
    <m/>
  </r>
  <r>
    <s v="GEO 1119"/>
    <n v="1119"/>
    <s v="Bayshore HealthCare"/>
    <s v="RAP MRP - Evaluation of an Apple Watch Application Designed to Support Independent_x000a_Living Among At-Risk Adults"/>
    <s v="RAPP MRP"/>
    <m/>
    <s v="GEO1125"/>
    <m/>
    <m/>
    <m/>
    <m/>
    <m/>
    <m/>
    <m/>
    <m/>
    <s v="Computer Studies "/>
    <s v="Computer Studies"/>
    <m/>
    <s v="RAPP "/>
    <s v="RAPP"/>
    <m/>
    <m/>
    <s v="Richard Rinaldo Amanda Clare   "/>
    <s v="Richard Rinaldo"/>
    <s v="Amanda Clare"/>
    <m/>
    <m/>
    <m/>
    <m/>
    <s v="Johnson Le Habtamu Sanbata Nagawo Shirin Sajjadi "/>
    <x v="244"/>
    <x v="199"/>
    <x v="167"/>
    <x v="0"/>
    <x v="0"/>
    <x v="0"/>
    <x v="0"/>
    <x v="0"/>
    <x v="0"/>
    <x v="0"/>
    <m/>
    <m/>
    <m/>
    <m/>
    <m/>
    <m/>
    <m/>
    <m/>
    <m/>
    <m/>
    <m/>
    <x v="2"/>
    <x v="2"/>
    <s v="N/A"/>
    <m/>
    <m/>
    <m/>
    <m/>
    <m/>
    <m/>
    <m/>
    <m/>
    <m/>
    <m/>
    <m/>
    <m/>
    <m/>
    <m/>
    <m/>
    <m/>
    <m/>
    <m/>
    <m/>
    <m/>
    <m/>
    <m/>
    <m/>
    <m/>
    <m/>
    <m/>
    <m/>
    <m/>
    <m/>
    <m/>
    <m/>
    <m/>
    <m/>
    <m/>
    <m/>
    <m/>
    <m/>
    <m/>
    <m/>
    <m/>
    <m/>
    <m/>
  </r>
  <r>
    <s v="GEO 1120"/>
    <n v="1120"/>
    <s v="Georgian College"/>
    <s v="RAP MRP - Evaluation of Georgian College’s Co-op/Career/Field Placement student portal"/>
    <s v="RAPP MRP"/>
    <m/>
    <m/>
    <m/>
    <m/>
    <m/>
    <m/>
    <m/>
    <m/>
    <m/>
    <m/>
    <s v="Computer Studies "/>
    <s v="Computer Studies"/>
    <m/>
    <s v="RAPP "/>
    <s v="RAPP"/>
    <m/>
    <m/>
    <s v="Richard Rinaldo Amanda Clare   "/>
    <s v="Richard Rinaldo"/>
    <s v="Amanda Clare"/>
    <m/>
    <m/>
    <m/>
    <m/>
    <s v="Aadya Agrawal Omar Al-Ziri Ankita Sharma "/>
    <x v="128"/>
    <x v="200"/>
    <x v="168"/>
    <x v="0"/>
    <x v="0"/>
    <x v="0"/>
    <x v="0"/>
    <x v="0"/>
    <x v="0"/>
    <x v="0"/>
    <m/>
    <m/>
    <m/>
    <m/>
    <m/>
    <m/>
    <m/>
    <m/>
    <m/>
    <m/>
    <m/>
    <x v="2"/>
    <x v="2"/>
    <s v="N/A"/>
    <m/>
    <m/>
    <m/>
    <m/>
    <m/>
    <m/>
    <m/>
    <m/>
    <m/>
    <m/>
    <m/>
    <m/>
    <m/>
    <m/>
    <m/>
    <m/>
    <m/>
    <m/>
    <m/>
    <m/>
    <m/>
    <m/>
    <m/>
    <m/>
    <m/>
    <m/>
    <m/>
    <m/>
    <m/>
    <m/>
    <m/>
    <m/>
    <m/>
    <m/>
    <m/>
    <m/>
    <m/>
    <m/>
    <m/>
    <m/>
    <m/>
    <m/>
  </r>
  <r>
    <s v="GEO 1121"/>
    <n v="1121"/>
    <s v="Greenock Beef"/>
    <s v="RAP MRP - Greenock Beef- Market Study"/>
    <s v="RAPP MRP"/>
    <m/>
    <m/>
    <m/>
    <m/>
    <m/>
    <m/>
    <m/>
    <m/>
    <m/>
    <m/>
    <s v="Computer Studies "/>
    <s v="Computer Studies"/>
    <m/>
    <s v="RAPP "/>
    <s v="RAPP"/>
    <m/>
    <m/>
    <s v="Richard Rinaldo Amanda Clare   "/>
    <s v="Richard Rinaldo"/>
    <s v="Amanda Clare"/>
    <m/>
    <m/>
    <m/>
    <m/>
    <s v="Manvir Singh Bathh Manas Kale  "/>
    <x v="245"/>
    <x v="201"/>
    <x v="3"/>
    <x v="0"/>
    <x v="0"/>
    <x v="0"/>
    <x v="0"/>
    <x v="0"/>
    <x v="0"/>
    <x v="0"/>
    <m/>
    <m/>
    <m/>
    <m/>
    <m/>
    <m/>
    <m/>
    <m/>
    <m/>
    <m/>
    <m/>
    <x v="2"/>
    <x v="2"/>
    <s v="N/A"/>
    <m/>
    <m/>
    <m/>
    <m/>
    <m/>
    <m/>
    <m/>
    <m/>
    <m/>
    <m/>
    <m/>
    <m/>
    <m/>
    <m/>
    <m/>
    <m/>
    <m/>
    <m/>
    <m/>
    <m/>
    <m/>
    <m/>
    <m/>
    <m/>
    <m/>
    <m/>
    <m/>
    <m/>
    <m/>
    <m/>
    <m/>
    <m/>
    <m/>
    <m/>
    <m/>
    <m/>
    <m/>
    <m/>
    <m/>
    <m/>
    <m/>
    <m/>
  </r>
  <r>
    <s v="GEO 1122"/>
    <n v="1122"/>
    <s v="SAFE International"/>
    <s v="RAP MRP - SAFE International Personal Safety Device Needs Assessment"/>
    <s v="RAPP MRP"/>
    <m/>
    <m/>
    <m/>
    <m/>
    <m/>
    <m/>
    <m/>
    <m/>
    <m/>
    <m/>
    <s v="Computer Studies "/>
    <s v="Computer Studies"/>
    <m/>
    <s v="RAPP "/>
    <s v="RAPP"/>
    <m/>
    <m/>
    <s v="Richard Rinaldo Amanda Clare   "/>
    <s v="Richard Rinaldo"/>
    <s v="Amanda Clare"/>
    <m/>
    <m/>
    <m/>
    <m/>
    <s v="Jerri-Lynne Smith Junseob Noh  "/>
    <x v="246"/>
    <x v="106"/>
    <x v="3"/>
    <x v="0"/>
    <x v="0"/>
    <x v="0"/>
    <x v="0"/>
    <x v="0"/>
    <x v="0"/>
    <x v="0"/>
    <m/>
    <m/>
    <m/>
    <m/>
    <m/>
    <m/>
    <m/>
    <m/>
    <m/>
    <m/>
    <m/>
    <x v="2"/>
    <x v="2"/>
    <s v="N/A"/>
    <m/>
    <m/>
    <m/>
    <m/>
    <m/>
    <m/>
    <m/>
    <m/>
    <m/>
    <m/>
    <m/>
    <m/>
    <m/>
    <m/>
    <m/>
    <m/>
    <m/>
    <m/>
    <m/>
    <m/>
    <m/>
    <m/>
    <m/>
    <m/>
    <m/>
    <m/>
    <m/>
    <m/>
    <m/>
    <m/>
    <m/>
    <m/>
    <m/>
    <m/>
    <m/>
    <m/>
    <m/>
    <m/>
    <m/>
    <m/>
    <m/>
    <m/>
  </r>
  <r>
    <s v="GEO 1123"/>
    <n v="1123"/>
    <s v="Ontario Social Service Workers Association"/>
    <s v="RAP MRP - Training Insight Research for Ontario Social Service Workers Association Members"/>
    <s v="RAPP MRP"/>
    <m/>
    <m/>
    <m/>
    <m/>
    <m/>
    <m/>
    <m/>
    <m/>
    <m/>
    <m/>
    <s v="Computer Studies "/>
    <s v="Computer Studies"/>
    <m/>
    <s v="RAPP "/>
    <s v="RAPP"/>
    <m/>
    <m/>
    <s v="Richard Rinaldo Amanda Clare   "/>
    <s v="Richard Rinaldo"/>
    <s v="Amanda Clare"/>
    <m/>
    <m/>
    <m/>
    <m/>
    <s v="Adam Shafeek Jeffer Tian  "/>
    <x v="247"/>
    <x v="202"/>
    <x v="3"/>
    <x v="0"/>
    <x v="0"/>
    <x v="0"/>
    <x v="0"/>
    <x v="0"/>
    <x v="0"/>
    <x v="0"/>
    <m/>
    <m/>
    <m/>
    <m/>
    <m/>
    <m/>
    <m/>
    <m/>
    <m/>
    <m/>
    <m/>
    <x v="2"/>
    <x v="2"/>
    <s v="N/A"/>
    <m/>
    <m/>
    <m/>
    <m/>
    <m/>
    <m/>
    <m/>
    <m/>
    <m/>
    <m/>
    <m/>
    <m/>
    <m/>
    <m/>
    <m/>
    <m/>
    <m/>
    <m/>
    <m/>
    <m/>
    <m/>
    <m/>
    <m/>
    <m/>
    <m/>
    <m/>
    <m/>
    <m/>
    <m/>
    <m/>
    <m/>
    <m/>
    <m/>
    <m/>
    <m/>
    <m/>
    <m/>
    <m/>
    <m/>
    <m/>
    <m/>
    <m/>
  </r>
  <r>
    <s v="GEO 1124"/>
    <n v="1124"/>
    <s v="Women and Children’s Shelter of Barrie"/>
    <s v="RAP MRP - Women and Children’s Shelter of Barrie – Employee Engagement and Wellness Study"/>
    <s v="RAPP MRP"/>
    <m/>
    <m/>
    <m/>
    <m/>
    <m/>
    <m/>
    <m/>
    <m/>
    <m/>
    <m/>
    <s v="Computer Studies "/>
    <s v="Computer Studies"/>
    <m/>
    <s v="RAPP "/>
    <s v="RAPP"/>
    <m/>
    <m/>
    <s v="Richard Rinaldo    "/>
    <s v="Richard Rinaldo"/>
    <m/>
    <m/>
    <m/>
    <m/>
    <m/>
    <s v="Denise Boyd Carmen Coleman Rijos Alexandra Murdoch "/>
    <x v="248"/>
    <x v="203"/>
    <x v="169"/>
    <x v="0"/>
    <x v="0"/>
    <x v="0"/>
    <x v="0"/>
    <x v="0"/>
    <x v="0"/>
    <x v="0"/>
    <m/>
    <m/>
    <m/>
    <m/>
    <m/>
    <m/>
    <m/>
    <m/>
    <m/>
    <m/>
    <m/>
    <x v="2"/>
    <x v="2"/>
    <s v="N/A"/>
    <m/>
    <m/>
    <m/>
    <m/>
    <m/>
    <m/>
    <m/>
    <m/>
    <m/>
    <m/>
    <m/>
    <m/>
    <m/>
    <m/>
    <m/>
    <m/>
    <m/>
    <m/>
    <m/>
    <m/>
    <m/>
    <m/>
    <m/>
    <m/>
    <m/>
    <m/>
    <m/>
    <m/>
    <m/>
    <m/>
    <m/>
    <m/>
    <m/>
    <m/>
    <m/>
    <m/>
    <m/>
    <m/>
    <m/>
    <m/>
    <m/>
    <m/>
  </r>
  <r>
    <s v="GEO 1125"/>
    <n v="1125"/>
    <s v="iCAN Interactive"/>
    <s v="N/A"/>
    <s v="N/A"/>
    <m/>
    <s v="GEO1119"/>
    <m/>
    <m/>
    <m/>
    <m/>
    <m/>
    <m/>
    <m/>
    <m/>
    <s v="N/A "/>
    <s v="N/A"/>
    <m/>
    <s v="N/A "/>
    <s v="N/A"/>
    <m/>
    <m/>
    <s v="N/A    "/>
    <s v="N/A"/>
    <m/>
    <m/>
    <m/>
    <m/>
    <m/>
    <s v="N/A   "/>
    <x v="249"/>
    <x v="3"/>
    <x v="3"/>
    <x v="0"/>
    <x v="0"/>
    <x v="0"/>
    <x v="0"/>
    <x v="0"/>
    <x v="0"/>
    <x v="0"/>
    <m/>
    <m/>
    <m/>
    <m/>
    <m/>
    <m/>
    <m/>
    <m/>
    <m/>
    <m/>
    <m/>
    <x v="4"/>
    <x v="2"/>
    <s v="N/A"/>
    <m/>
    <m/>
    <m/>
    <m/>
    <m/>
    <m/>
    <m/>
    <m/>
    <m/>
    <m/>
    <m/>
    <m/>
    <m/>
    <m/>
    <m/>
    <m/>
    <m/>
    <m/>
    <m/>
    <m/>
    <m/>
    <m/>
    <m/>
    <m/>
    <m/>
    <m/>
    <m/>
    <m/>
    <m/>
    <m/>
    <m/>
    <m/>
    <m/>
    <m/>
    <m/>
    <m/>
    <m/>
    <m/>
    <m/>
    <m/>
    <m/>
    <m/>
  </r>
  <r>
    <s v="GEO 1126"/>
    <n v="1126"/>
    <m/>
    <m/>
    <m/>
    <m/>
    <m/>
    <m/>
    <m/>
    <m/>
    <m/>
    <m/>
    <m/>
    <m/>
    <m/>
    <s v=" "/>
    <m/>
    <m/>
    <s v=" "/>
    <m/>
    <m/>
    <m/>
    <s v="    "/>
    <m/>
    <m/>
    <m/>
    <m/>
    <m/>
    <m/>
    <s v="   "/>
    <x v="3"/>
    <x v="3"/>
    <x v="3"/>
    <x v="0"/>
    <x v="0"/>
    <x v="0"/>
    <x v="0"/>
    <x v="0"/>
    <x v="0"/>
    <x v="0"/>
    <m/>
    <m/>
    <m/>
    <m/>
    <m/>
    <m/>
    <m/>
    <m/>
    <m/>
    <m/>
    <m/>
    <x v="10"/>
    <x v="4"/>
    <m/>
    <m/>
    <m/>
    <m/>
    <m/>
    <m/>
    <m/>
    <m/>
    <m/>
    <m/>
    <m/>
    <m/>
    <m/>
    <m/>
    <m/>
    <m/>
    <m/>
    <m/>
    <m/>
    <m/>
    <m/>
    <m/>
    <m/>
    <m/>
    <m/>
    <m/>
    <m/>
    <m/>
    <m/>
    <m/>
    <m/>
    <m/>
    <m/>
    <m/>
    <m/>
    <m/>
    <m/>
    <m/>
    <m/>
    <m/>
    <m/>
    <m/>
    <m/>
  </r>
  <r>
    <s v="GEO 1127"/>
    <n v="1127"/>
    <m/>
    <m/>
    <m/>
    <m/>
    <m/>
    <m/>
    <m/>
    <m/>
    <m/>
    <m/>
    <m/>
    <m/>
    <m/>
    <s v=" "/>
    <m/>
    <m/>
    <s v=" "/>
    <m/>
    <m/>
    <m/>
    <s v="    "/>
    <m/>
    <m/>
    <m/>
    <m/>
    <m/>
    <m/>
    <s v="   "/>
    <x v="3"/>
    <x v="3"/>
    <x v="3"/>
    <x v="0"/>
    <x v="0"/>
    <x v="0"/>
    <x v="0"/>
    <x v="0"/>
    <x v="0"/>
    <x v="0"/>
    <m/>
    <m/>
    <m/>
    <m/>
    <m/>
    <m/>
    <m/>
    <m/>
    <m/>
    <m/>
    <m/>
    <x v="10"/>
    <x v="4"/>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
  <r>
    <s v="CARI-001"/>
    <x v="0"/>
    <s v="n/a"/>
    <x v="0"/>
    <n v="239400"/>
    <n v="239400"/>
    <m/>
    <m/>
    <m/>
    <m/>
    <m/>
    <m/>
    <m/>
    <s v="Suzanne Addison-Toor"/>
    <d v="2015-03-09T00:00:00"/>
    <s v="2015/16"/>
    <x v="0"/>
    <m/>
    <s v="Submitted"/>
    <x v="0"/>
    <m/>
    <s v="Elenor Gittens (Georgian College)"/>
    <s v="Shannon O'Donnel (Information Orillia)"/>
    <s v="n/a"/>
    <s v="n/a"/>
    <s v="n/a"/>
  </r>
  <r>
    <s v="CARI-002"/>
    <x v="1"/>
    <s v="CRI-003"/>
    <x v="1"/>
    <n v="312750"/>
    <n v="125100"/>
    <m/>
    <m/>
    <m/>
    <m/>
    <m/>
    <m/>
    <m/>
    <s v="Mira Ray"/>
    <d v="2015-05-14T00:00:00"/>
    <s v="2015/16"/>
    <x v="0"/>
    <m/>
    <s v="Submitted"/>
    <x v="0"/>
    <m/>
    <s v="Warren Tracz"/>
    <s v="John McCluskey"/>
    <s v="Ron Sky"/>
    <s v="Majid OstadRahimi"/>
    <s v="Dan Brooks"/>
  </r>
  <r>
    <s v="CARI-003"/>
    <x v="2"/>
    <s v="CRI-002"/>
    <x v="1"/>
    <n v="312750"/>
    <n v="125100"/>
    <m/>
    <m/>
    <m/>
    <m/>
    <m/>
    <m/>
    <m/>
    <s v="Mira Ray"/>
    <s v="Due May 29"/>
    <s v="2015/16"/>
    <x v="0"/>
    <m/>
    <s v="Submitted"/>
    <x v="0"/>
    <m/>
    <s v="Warren Tracz"/>
    <s v="John McCluskey"/>
    <s v="Ron Sky"/>
    <s v="Majid OstadRahimi"/>
    <s v="Dan Brooks"/>
  </r>
  <r>
    <s v="CARI-004"/>
    <x v="3"/>
    <s v="n/a"/>
    <x v="2"/>
    <n v="68044.62"/>
    <n v="49856.61"/>
    <m/>
    <m/>
    <m/>
    <m/>
    <m/>
    <m/>
    <m/>
    <s v="Tim Krywulak"/>
    <d v="2015-06-08T00:00:00"/>
    <s v="2015/16"/>
    <x v="0"/>
    <m/>
    <s v="Submitted"/>
    <x v="0"/>
    <m/>
    <m/>
    <m/>
    <m/>
    <m/>
    <m/>
  </r>
  <r>
    <s v="CARI-005"/>
    <x v="4"/>
    <s v="n/a"/>
    <x v="3"/>
    <n v="15000"/>
    <n v="15000"/>
    <m/>
    <m/>
    <m/>
    <m/>
    <m/>
    <m/>
    <m/>
    <s v="Tim Krywulak"/>
    <m/>
    <s v="2015/16_x000a_2016/17"/>
    <x v="1"/>
    <m/>
    <s v="Submitted by County of Simcoe"/>
    <x v="1"/>
    <m/>
    <m/>
    <m/>
    <m/>
    <m/>
    <m/>
  </r>
  <r>
    <s v="CARI-006"/>
    <x v="5"/>
    <s v="n/a"/>
    <x v="4"/>
    <n v="70450.3505"/>
    <n v="68084.065499999997"/>
    <m/>
    <m/>
    <m/>
    <m/>
    <m/>
    <m/>
    <n v="6189.4605000000001"/>
    <s v="Nancy Noldey-MacLean"/>
    <d v="2016-01-15T00:00:00"/>
    <s v="2015/16_x000a_2016/17"/>
    <x v="1"/>
    <m/>
    <s v="Project in progress"/>
    <x v="1"/>
    <m/>
    <s v="Heather Raiku"/>
    <s v="Tim Krywulak"/>
    <m/>
    <m/>
    <m/>
  </r>
  <r>
    <s v="CARI-007"/>
    <x v="6"/>
    <s v="n/a"/>
    <x v="5"/>
    <n v="52848"/>
    <n v="52848"/>
    <m/>
    <m/>
    <m/>
    <m/>
    <m/>
    <m/>
    <n v="4804"/>
    <s v="Megan Fenton"/>
    <d v="2016-04-25T00:00:00"/>
    <s v="2016/17"/>
    <x v="1"/>
    <m/>
    <s v="Submitted"/>
    <x v="0"/>
    <d v="2016-08-03T00:00:00"/>
    <s v="Tim Krywuklak"/>
    <s v="Peter Dietsche"/>
    <m/>
    <m/>
    <m/>
  </r>
  <r>
    <s v="CARI-008"/>
    <x v="7"/>
    <s v="n/a"/>
    <x v="6"/>
    <n v="25000"/>
    <n v="25000"/>
    <m/>
    <m/>
    <m/>
    <m/>
    <n v="0"/>
    <m/>
    <n v="0"/>
    <s v="Tareyn Johnson"/>
    <d v="2016-09-15T00:00:00"/>
    <s v="2016/17"/>
    <x v="1"/>
    <m/>
    <s v="In Development"/>
    <x v="0"/>
    <d v="2016-11-15T00:00:00"/>
    <s v="Tim Krywuklak"/>
    <m/>
    <m/>
    <m/>
    <m/>
  </r>
  <r>
    <s v="CARI-023"/>
    <x v="8"/>
    <s v="n/a"/>
    <x v="7"/>
    <n v="25000"/>
    <n v="25000"/>
    <m/>
    <m/>
    <m/>
    <m/>
    <n v="0"/>
    <m/>
    <n v="0"/>
    <s v="Sara Lankshear"/>
    <d v="2016-09-13T00:00:00"/>
    <s v="2016/17"/>
    <x v="1"/>
    <m/>
    <s v="In Development"/>
    <x v="0"/>
    <d v="2016-10-31T00:00:00"/>
    <s v="Dr. Kim McKenzie"/>
    <s v="Catherine Jones"/>
    <s v="Amy Pritzker"/>
    <m/>
    <m/>
  </r>
  <r>
    <s v="CARI-009"/>
    <x v="9"/>
    <s v="n/a"/>
    <x v="8"/>
    <n v="25000"/>
    <n v="25000"/>
    <m/>
    <m/>
    <m/>
    <m/>
    <n v="0"/>
    <m/>
    <n v="0"/>
    <s v="Ira Schweitzer"/>
    <d v="2016-08-15T00:00:00"/>
    <s v="2016/17"/>
    <x v="1"/>
    <m/>
    <s v="Submitted"/>
    <x v="1"/>
    <m/>
    <s v="Holly Hie"/>
    <s v="Pat Whittington"/>
    <m/>
    <s v="Catherine Vasoff"/>
    <s v="Winifred Byanjeru"/>
  </r>
  <r>
    <s v="CARI-010"/>
    <x v="10"/>
    <s v="n/a"/>
    <x v="9"/>
    <n v="350000"/>
    <n v="350000"/>
    <m/>
    <m/>
    <m/>
    <m/>
    <n v="0"/>
    <m/>
    <n v="0"/>
    <s v="Mira Ray"/>
    <d v="2016-11-17T00:00:00"/>
    <s v="2016/17"/>
    <x v="1"/>
    <m/>
    <s v="Submitted"/>
    <x v="1"/>
    <d v="2016-11-01T00:00:00"/>
    <s v="John Pickard"/>
    <m/>
    <m/>
    <m/>
    <m/>
  </r>
  <r>
    <s v="CARI-011"/>
    <x v="11"/>
    <s v="n/a"/>
    <x v="10"/>
    <s v="up to $100,000 across 2016-17 and 2017-18"/>
    <n v="75582"/>
    <m/>
    <m/>
    <m/>
    <m/>
    <n v="0"/>
    <m/>
    <n v="1511.64"/>
    <s v="Amy Goruk"/>
    <d v="2016-10-31T00:00:00"/>
    <s v="2016/17"/>
    <x v="1"/>
    <m/>
    <s v="Submitted"/>
    <x v="1"/>
    <m/>
    <s v="Alissa Bigelow"/>
    <s v="Tim Krywlak"/>
    <s v="Courtney Duffie"/>
    <m/>
    <m/>
  </r>
  <r>
    <s v="CARI-012"/>
    <x v="12"/>
    <s v="n/a"/>
    <x v="11"/>
    <n v="142588"/>
    <n v="142588"/>
    <m/>
    <m/>
    <m/>
    <m/>
    <m/>
    <m/>
    <n v="0"/>
    <s v="Mira Ray"/>
    <s v="Nov 1. 2016"/>
    <s v="2016/17"/>
    <x v="1"/>
    <m/>
    <s v="Submitted"/>
    <x v="0"/>
    <m/>
    <m/>
    <m/>
    <m/>
    <m/>
    <m/>
  </r>
  <r>
    <s v="CARI-013"/>
    <x v="13"/>
    <s v="n/a"/>
    <x v="12"/>
    <n v="5000"/>
    <n v="3000"/>
    <m/>
    <m/>
    <m/>
    <m/>
    <n v="0"/>
    <m/>
    <n v="0"/>
    <s v="Mira Ray"/>
    <d v="2016-10-15T00:00:00"/>
    <s v="2016/17"/>
    <x v="1"/>
    <m/>
    <s v="Submitted"/>
    <x v="1"/>
    <m/>
    <m/>
    <m/>
    <m/>
    <m/>
    <m/>
  </r>
  <r>
    <s v="CARI-014"/>
    <x v="12"/>
    <s v="n/a"/>
    <x v="13"/>
    <n v="126692"/>
    <n v="126692"/>
    <m/>
    <m/>
    <m/>
    <m/>
    <m/>
    <m/>
    <n v="0"/>
    <s v="Mira Ray"/>
    <s v="Nov 1. 2016"/>
    <s v="2016/17"/>
    <x v="1"/>
    <m/>
    <s v="Submitted"/>
    <x v="0"/>
    <m/>
    <m/>
    <m/>
    <m/>
    <m/>
    <m/>
  </r>
  <r>
    <s v="CARI-015"/>
    <x v="14"/>
    <s v="n/a"/>
    <x v="14"/>
    <n v="50000"/>
    <n v="50000"/>
    <m/>
    <m/>
    <m/>
    <m/>
    <n v="0"/>
    <m/>
    <n v="0"/>
    <s v="Mira Ray"/>
    <d v="2016-05-01T00:00:00"/>
    <s v="2016/17"/>
    <x v="1"/>
    <m/>
    <s v="Submitted"/>
    <x v="1"/>
    <m/>
    <m/>
    <m/>
    <m/>
    <m/>
    <m/>
  </r>
  <r>
    <s v="CARI-016"/>
    <x v="15"/>
    <s v="n/a"/>
    <x v="15"/>
    <n v="70000"/>
    <n v="70000"/>
    <m/>
    <m/>
    <m/>
    <m/>
    <n v="70000"/>
    <m/>
    <n v="70000"/>
    <s v="Mira Ray"/>
    <d v="2016-04-01T00:00:00"/>
    <s v="2016/17"/>
    <x v="1"/>
    <m/>
    <s v="Submitted"/>
    <x v="1"/>
    <m/>
    <m/>
    <m/>
    <m/>
    <m/>
    <m/>
  </r>
  <r>
    <s v="CARI-017"/>
    <x v="16"/>
    <s v="n/a"/>
    <x v="16"/>
    <n v="92920"/>
    <n v="89320"/>
    <m/>
    <m/>
    <m/>
    <m/>
    <n v="3600"/>
    <m/>
    <n v="8120"/>
    <s v="Bill Angelykos"/>
    <d v="2017-01-16T00:00:00"/>
    <s v="2016/17"/>
    <x v="1"/>
    <m/>
    <s v="Submitted"/>
    <x v="0"/>
    <d v="2017-03-23T00:00:00"/>
    <s v="Tim Krywulak"/>
    <s v="Shariq Khan"/>
    <m/>
    <m/>
    <m/>
  </r>
  <r>
    <s v="CARI-018"/>
    <x v="17"/>
    <s v="n/a"/>
    <x v="17"/>
    <n v="42300"/>
    <n v="28600"/>
    <m/>
    <m/>
    <m/>
    <m/>
    <n v="13700"/>
    <m/>
    <n v="2600"/>
    <s v="Catherine Drea"/>
    <d v="2017-01-16T00:00:00"/>
    <s v="2016/17"/>
    <x v="1"/>
    <m/>
    <s v="Submitted"/>
    <x v="1"/>
    <m/>
    <s v="Anthony Borgo"/>
    <s v="Bryan Hunt"/>
    <m/>
    <m/>
    <m/>
  </r>
  <r>
    <s v="CARI-019"/>
    <x v="18"/>
    <s v="n/a"/>
    <x v="18"/>
    <n v="111800"/>
    <n v="75000"/>
    <m/>
    <m/>
    <m/>
    <m/>
    <n v="36800"/>
    <m/>
    <n v="0"/>
    <s v="Suzie Addison-Toor"/>
    <d v="2017-02-03T00:00:00"/>
    <s v="2016/17"/>
    <x v="1"/>
    <m/>
    <s v="Submitted"/>
    <x v="0"/>
    <m/>
    <s v="Mira Ray"/>
    <s v="Ushinsh Sengupta"/>
    <m/>
    <m/>
    <m/>
  </r>
  <r>
    <s v="CARI-020"/>
    <x v="19"/>
    <e v="#REF!"/>
    <x v="19"/>
    <n v="40000"/>
    <n v="25000"/>
    <m/>
    <m/>
    <m/>
    <n v="15000"/>
    <n v="0"/>
    <m/>
    <n v="0"/>
    <s v="Bob Kelly"/>
    <m/>
    <s v="2016/17"/>
    <x v="1"/>
    <m/>
    <s v="Submitted"/>
    <x v="0"/>
    <d v="2016-10-04T00:00:00"/>
    <m/>
    <m/>
    <m/>
    <m/>
    <m/>
  </r>
  <r>
    <s v="CARI-021"/>
    <x v="19"/>
    <s v="GEO 336"/>
    <x v="20"/>
    <n v="58200"/>
    <n v="25000"/>
    <m/>
    <m/>
    <m/>
    <n v="33200"/>
    <n v="0"/>
    <m/>
    <m/>
    <s v="Greg Twig"/>
    <d v="2016-11-26T00:00:00"/>
    <s v="2016/17"/>
    <x v="1"/>
    <m/>
    <s v="Submitted"/>
    <x v="1"/>
    <m/>
    <m/>
    <m/>
    <m/>
    <m/>
    <m/>
  </r>
  <r>
    <s v="CARI-022"/>
    <x v="20"/>
    <e v="#REF!"/>
    <x v="21"/>
    <n v="517400"/>
    <n v="386200"/>
    <m/>
    <m/>
    <m/>
    <n v="131200"/>
    <n v="0"/>
    <m/>
    <m/>
    <s v="Jeremty Fromanger"/>
    <m/>
    <s v="2016/17"/>
    <x v="1"/>
    <m/>
    <s v="Submitted"/>
    <x v="0"/>
    <m/>
    <m/>
    <m/>
    <m/>
    <m/>
    <m/>
  </r>
  <r>
    <s v="CARI-024"/>
    <x v="21"/>
    <s v="n/a"/>
    <x v="22"/>
    <n v="2040620"/>
    <n v="2040620"/>
    <n v="0"/>
    <n v="0"/>
    <m/>
    <n v="0"/>
    <n v="0"/>
    <m/>
    <n v="337220"/>
    <s v="Jacqueline Limoges"/>
    <d v="2017-04-06T00:00:00"/>
    <s v="2017/18"/>
    <x v="2"/>
    <m/>
    <s v="Submiitted"/>
    <x v="2"/>
    <m/>
    <m/>
    <m/>
    <m/>
    <m/>
    <m/>
  </r>
  <r>
    <s v="CARI-025"/>
    <x v="22"/>
    <s v="n/a"/>
    <x v="23"/>
    <n v="390240"/>
    <n v="390240"/>
    <n v="0"/>
    <n v="0"/>
    <m/>
    <n v="0"/>
    <n v="0"/>
    <m/>
    <n v="58965"/>
    <s v="Sara Lankshear"/>
    <d v="2017-04-18T00:00:00"/>
    <s v="2017/18"/>
    <x v="2"/>
    <m/>
    <s v="Submiitted"/>
    <x v="3"/>
    <m/>
    <m/>
    <m/>
    <m/>
    <m/>
    <m/>
  </r>
  <r>
    <s v="CARI-026"/>
    <x v="23"/>
    <s v="n/a"/>
    <x v="24"/>
    <n v="35520"/>
    <n v="35520"/>
    <m/>
    <m/>
    <m/>
    <n v="0"/>
    <n v="0"/>
    <m/>
    <n v="5920"/>
    <s v="Nicole Barbato"/>
    <d v="2017-03-24T00:00:00"/>
    <s v="2016/17"/>
    <x v="2"/>
    <m/>
    <s v="Submiitted"/>
    <x v="0"/>
    <m/>
    <m/>
    <m/>
    <m/>
    <m/>
    <m/>
  </r>
  <r>
    <s v="CARI-027"/>
    <x v="23"/>
    <s v="n/a"/>
    <x v="25"/>
    <n v="65160"/>
    <n v="65160"/>
    <m/>
    <m/>
    <m/>
    <n v="0"/>
    <n v="0"/>
    <m/>
    <n v="10860"/>
    <s v="Mary Spencer"/>
    <d v="2017-03-24T00:00:00"/>
    <s v="2016/17"/>
    <x v="2"/>
    <m/>
    <s v="Submiitted"/>
    <x v="0"/>
    <m/>
    <s v="Majid OstadRahimi"/>
    <s v="Warren Tracz"/>
    <m/>
    <m/>
    <m/>
  </r>
  <r>
    <s v="CARI-028"/>
    <x v="24"/>
    <s v="n/a"/>
    <x v="26"/>
    <n v="30000"/>
    <n v="15000"/>
    <n v="12000"/>
    <n v="0"/>
    <m/>
    <n v="3000"/>
    <n v="0"/>
    <m/>
    <n v="0"/>
    <s v="Mira Ray"/>
    <d v="2017-04-04T00:00:00"/>
    <s v="2017/18"/>
    <x v="2"/>
    <m/>
    <s v="In progress"/>
    <x v="1"/>
    <m/>
    <m/>
    <m/>
    <m/>
    <m/>
    <m/>
  </r>
  <r>
    <s v="CARI-029"/>
    <x v="25"/>
    <e v="#REF!"/>
    <x v="27"/>
    <n v="67800"/>
    <n v="25000"/>
    <n v="0"/>
    <n v="0"/>
    <m/>
    <n v="42800"/>
    <n v="0"/>
    <m/>
    <n v="4000"/>
    <s v="Rhonda Bell-Allen"/>
    <d v="2017-07-17T00:00:00"/>
    <s v="2017/18"/>
    <x v="2"/>
    <m/>
    <s v="Submitted"/>
    <x v="1"/>
    <m/>
    <m/>
    <m/>
    <m/>
    <m/>
    <m/>
  </r>
  <r>
    <s v="CARI-030"/>
    <x v="26"/>
    <s v="n/a"/>
    <x v="28"/>
    <n v="330000"/>
    <n v="180000"/>
    <n v="30000"/>
    <n v="0"/>
    <m/>
    <n v="120000"/>
    <n v="0"/>
    <m/>
    <n v="30000"/>
    <s v="Mira Ray"/>
    <d v="2017-06-06T00:00:00"/>
    <s v="2017/18"/>
    <x v="3"/>
    <m/>
    <s v="Submitted"/>
    <x v="1"/>
    <m/>
    <m/>
    <m/>
    <m/>
    <m/>
    <m/>
  </r>
  <r>
    <s v="CARI-031"/>
    <x v="27"/>
    <s v="n/a"/>
    <x v="29"/>
    <n v="910000"/>
    <n v="480000"/>
    <n v="100000"/>
    <n v="0"/>
    <m/>
    <n v="330000"/>
    <n v="0"/>
    <m/>
    <n v="80000"/>
    <s v="Mira Ray"/>
    <d v="2017-07-07T00:00:00"/>
    <s v="2017/18"/>
    <x v="3"/>
    <m/>
    <s v="Submitted"/>
    <x v="1"/>
    <m/>
    <m/>
    <m/>
    <m/>
    <m/>
    <m/>
  </r>
  <r>
    <s v="CARI-032"/>
    <x v="28"/>
    <s v="n/a"/>
    <x v="29"/>
    <n v="5811000"/>
    <n v="2000000"/>
    <n v="614000"/>
    <n v="2040000"/>
    <m/>
    <n v="1157000"/>
    <n v="0"/>
    <m/>
    <n v="400000"/>
    <s v="Mira Ray"/>
    <d v="2017-10-26T00:00:00"/>
    <s v="2017/18"/>
    <x v="3"/>
    <m/>
    <s v="Submitted"/>
    <x v="0"/>
    <m/>
    <m/>
    <m/>
    <m/>
    <m/>
    <m/>
  </r>
  <r>
    <s v="CARI-033"/>
    <x v="25"/>
    <e v="#REF!"/>
    <x v="30"/>
    <s v="TBD"/>
    <n v="25000"/>
    <n v="0"/>
    <n v="0"/>
    <m/>
    <s v="TBD"/>
    <n v="0"/>
    <m/>
    <s v="TBD"/>
    <s v="Greg Twigg"/>
    <s v="TBD"/>
    <s v="2017/18"/>
    <x v="2"/>
    <m/>
    <s v="In Development"/>
    <x v="1"/>
    <m/>
    <s v="Michael Zecharko"/>
    <m/>
    <m/>
    <m/>
    <m/>
  </r>
  <r>
    <s v="CARI-034"/>
    <x v="29"/>
    <m/>
    <x v="31"/>
    <n v="240000"/>
    <n v="240000"/>
    <n v="0"/>
    <n v="0"/>
    <m/>
    <n v="0"/>
    <n v="0"/>
    <m/>
    <m/>
    <s v="Howard Bloom"/>
    <m/>
    <s v="2017/18"/>
    <x v="4"/>
    <m/>
    <s v="Submitted"/>
    <x v="1"/>
    <m/>
    <m/>
    <m/>
    <m/>
    <m/>
    <m/>
  </r>
  <r>
    <s v="CARI-035"/>
    <x v="30"/>
    <s v="GEO655"/>
    <x v="32"/>
    <m/>
    <m/>
    <m/>
    <m/>
    <m/>
    <m/>
    <m/>
    <m/>
    <m/>
    <s v="Chris Dyck"/>
    <m/>
    <s v="2018/19"/>
    <x v="4"/>
    <m/>
    <s v="Submitted"/>
    <x v="1"/>
    <m/>
    <m/>
    <m/>
    <m/>
    <m/>
    <m/>
  </r>
  <r>
    <s v="CARI-036"/>
    <x v="28"/>
    <m/>
    <x v="29"/>
    <m/>
    <m/>
    <m/>
    <m/>
    <m/>
    <m/>
    <m/>
    <m/>
    <m/>
    <m/>
    <m/>
    <s v="2018/19"/>
    <x v="4"/>
    <s v="2020/21"/>
    <s v="In progress"/>
    <x v="1"/>
    <m/>
    <m/>
    <m/>
    <m/>
    <m/>
    <m/>
  </r>
  <r>
    <s v="CARI-037"/>
    <x v="31"/>
    <s v="GEO710"/>
    <x v="33"/>
    <n v="40000"/>
    <n v="20000"/>
    <n v="50000"/>
    <n v="0"/>
    <m/>
    <n v="15000"/>
    <n v="0"/>
    <m/>
    <m/>
    <s v="Rhonda Bell-Allen"/>
    <m/>
    <s v="2018/19"/>
    <x v="4"/>
    <s v="2020/21"/>
    <s v="Complete"/>
    <x v="1"/>
    <m/>
    <m/>
    <m/>
    <m/>
    <m/>
    <m/>
  </r>
  <r>
    <s v="CARI-038"/>
    <x v="26"/>
    <m/>
    <x v="34"/>
    <n v="160000"/>
    <n v="80000"/>
    <n v="16000"/>
    <m/>
    <m/>
    <n v="54000"/>
    <m/>
    <m/>
    <m/>
    <s v="Mira Ray"/>
    <d v="2019-02-25T00:00:00"/>
    <s v="2018/19"/>
    <x v="4"/>
    <s v="2020/21"/>
    <s v="In progress"/>
    <x v="1"/>
    <m/>
    <m/>
    <m/>
    <m/>
    <m/>
    <m/>
  </r>
  <r>
    <s v="CARI-039"/>
    <x v="32"/>
    <m/>
    <x v="35"/>
    <n v="900000"/>
    <n v="0"/>
    <n v="300000"/>
    <n v="0"/>
    <m/>
    <n v="600000"/>
    <n v="0"/>
    <m/>
    <n v="15000"/>
    <s v="Mira Ray"/>
    <d v="2019-02-25T00:00:00"/>
    <s v="2018/19"/>
    <x v="4"/>
    <s v="2020/21"/>
    <s v="In progress"/>
    <x v="1"/>
    <m/>
    <m/>
    <m/>
    <m/>
    <m/>
    <m/>
  </r>
  <r>
    <s v="CARI-040"/>
    <x v="33"/>
    <m/>
    <x v="36"/>
    <n v="4999300"/>
    <n v="1000000"/>
    <n v="338000"/>
    <n v="2011700"/>
    <m/>
    <n v="1436800"/>
    <n v="212800"/>
    <m/>
    <n v="472000"/>
    <s v="Mira Ray"/>
    <d v="2019-09-25T00:00:00"/>
    <s v="2019/20"/>
    <x v="3"/>
    <s v="2020/21"/>
    <s v="Submitted"/>
    <x v="0"/>
    <m/>
    <m/>
    <m/>
    <m/>
    <m/>
    <m/>
  </r>
  <r>
    <s v="CARI-041"/>
    <x v="34"/>
    <m/>
    <x v="37"/>
    <n v="97300"/>
    <n v="75000"/>
    <n v="0"/>
    <n v="0"/>
    <m/>
    <n v="20100"/>
    <n v="2200"/>
    <m/>
    <n v="15000"/>
    <s v="Jacqueline Limoges"/>
    <d v="2020-05-15T00:00:00"/>
    <s v="2020/21"/>
    <x v="5"/>
    <s v="2020/21"/>
    <s v="In progress"/>
    <x v="1"/>
    <m/>
    <m/>
    <m/>
    <m/>
    <m/>
    <m/>
  </r>
  <r>
    <s v="CARI-042"/>
    <x v="34"/>
    <m/>
    <x v="38"/>
    <n v="99800"/>
    <n v="75000"/>
    <n v="0"/>
    <n v="0"/>
    <m/>
    <n v="24800"/>
    <n v="0"/>
    <m/>
    <n v="14800"/>
    <s v="Sarah Hunter"/>
    <d v="2020-05-19T00:00:00"/>
    <s v="2020/21"/>
    <x v="5"/>
    <s v="2020/21"/>
    <s v="In progress"/>
    <x v="1"/>
    <m/>
    <m/>
    <m/>
    <m/>
    <m/>
    <m/>
  </r>
  <r>
    <s v="CARI-043"/>
    <x v="34"/>
    <m/>
    <x v="39"/>
    <n v="77500"/>
    <n v="75000"/>
    <n v="0"/>
    <n v="0"/>
    <m/>
    <n v="2500"/>
    <n v="0"/>
    <m/>
    <n v="14100"/>
    <s v="Renee Ferguson"/>
    <d v="2020-05-19T00:00:00"/>
    <s v="2020/21"/>
    <x v="5"/>
    <s v="2020/21"/>
    <s v="Submitted"/>
    <x v="0"/>
    <m/>
    <m/>
    <m/>
    <m/>
    <m/>
    <m/>
  </r>
  <r>
    <s v="CARI-044"/>
    <x v="35"/>
    <m/>
    <x v="40"/>
    <n v="63173"/>
    <n v="63173"/>
    <n v="0"/>
    <n v="0"/>
    <m/>
    <n v="0"/>
    <n v="0"/>
    <m/>
    <n v="8240"/>
    <s v="Leslie Nichols"/>
    <d v="2020-05-05T00:00:00"/>
    <s v="2020/21"/>
    <x v="5"/>
    <s v="2020/21"/>
    <s v="Submitted"/>
    <x v="0"/>
    <m/>
    <m/>
    <m/>
    <m/>
    <m/>
    <m/>
  </r>
  <r>
    <s v="CARI-045"/>
    <x v="36"/>
    <m/>
    <x v="41"/>
    <n v="200000"/>
    <n v="100000"/>
    <n v="25000"/>
    <n v="0"/>
    <m/>
    <n v="75000"/>
    <n v="0"/>
    <m/>
    <n v="10000"/>
    <s v="Mira Ray"/>
    <d v="2020-06-16T00:00:00"/>
    <s v="2020/21"/>
    <x v="5"/>
    <s v="2020/21"/>
    <s v="Submitted"/>
    <x v="1"/>
    <m/>
    <m/>
    <m/>
    <m/>
    <m/>
    <m/>
  </r>
  <r>
    <s v="CARI-046"/>
    <x v="36"/>
    <m/>
    <x v="42"/>
    <n v="150000"/>
    <n v="75000"/>
    <n v="37500"/>
    <n v="0"/>
    <m/>
    <n v="37500"/>
    <n v="0"/>
    <m/>
    <n v="7500"/>
    <s v="Mira Ray"/>
    <d v="2020-04-30T00:00:00"/>
    <s v="2020/21"/>
    <x v="5"/>
    <s v="2020/21"/>
    <s v="Submitted"/>
    <x v="1"/>
    <m/>
    <m/>
    <m/>
    <m/>
    <m/>
    <m/>
  </r>
  <r>
    <s v="CARI-047"/>
    <x v="37"/>
    <m/>
    <x v="43"/>
    <n v="4234"/>
    <n v="4234"/>
    <n v="0"/>
    <n v="0"/>
    <m/>
    <n v="0"/>
    <n v="0"/>
    <m/>
    <n v="4234"/>
    <s v="Mira Ray"/>
    <d v="2020-07-08T00:00:00"/>
    <s v="2020/21"/>
    <x v="5"/>
    <s v="2020/21"/>
    <s v="Submitted"/>
    <x v="1"/>
    <m/>
    <m/>
    <m/>
    <m/>
    <m/>
    <m/>
  </r>
  <r>
    <s v="CARI-048"/>
    <x v="36"/>
    <m/>
    <x v="44"/>
    <s v="TBD"/>
    <n v="75000"/>
    <n v="37500"/>
    <n v="0"/>
    <m/>
    <n v="37500"/>
    <n v="0"/>
    <m/>
    <n v="7500"/>
    <s v="Mira Ray"/>
    <s v="TBD"/>
    <s v="2020/21"/>
    <x v="5"/>
    <s v="2020/21"/>
    <s v="Submitted"/>
    <x v="1"/>
    <m/>
    <m/>
    <m/>
    <m/>
    <m/>
    <m/>
  </r>
  <r>
    <s v="CARI-049"/>
    <x v="38"/>
    <s v="CARI-036"/>
    <x v="45"/>
    <s v="TBD"/>
    <n v="64000"/>
    <n v="0"/>
    <n v="0"/>
    <m/>
    <n v="0"/>
    <n v="0"/>
    <m/>
    <n v="0"/>
    <s v="Mira Ray"/>
    <m/>
    <s v="2020/21"/>
    <x v="5"/>
    <s v="2020/21"/>
    <s v="Submitted"/>
    <x v="1"/>
    <m/>
    <m/>
    <m/>
    <m/>
    <m/>
    <m/>
  </r>
  <r>
    <s v="CARI-050"/>
    <x v="20"/>
    <s v="n/a"/>
    <x v="46"/>
    <m/>
    <m/>
    <m/>
    <m/>
    <m/>
    <m/>
    <m/>
    <m/>
    <m/>
    <m/>
    <m/>
    <m/>
    <x v="5"/>
    <m/>
    <s v="Cancelled"/>
    <x v="4"/>
    <m/>
    <m/>
    <m/>
    <m/>
    <m/>
    <m/>
  </r>
  <r>
    <s v="CARI-051"/>
    <x v="39"/>
    <m/>
    <x v="47"/>
    <n v="33476"/>
    <n v="33476"/>
    <n v="0"/>
    <n v="0"/>
    <m/>
    <n v="0"/>
    <n v="0"/>
    <m/>
    <n v="0"/>
    <s v="Eli Kane"/>
    <m/>
    <s v="2020/21"/>
    <x v="5"/>
    <s v="2020/21"/>
    <s v="Submitted"/>
    <x v="1"/>
    <m/>
    <m/>
    <m/>
    <m/>
    <m/>
    <m/>
  </r>
  <r>
    <s v="CARI-052"/>
    <x v="36"/>
    <s v="GEO 963"/>
    <x v="48"/>
    <n v="46500"/>
    <n v="25000"/>
    <n v="0"/>
    <n v="0"/>
    <m/>
    <n v="21500"/>
    <n v="0"/>
    <m/>
    <n v="2600"/>
    <s v="Mark Rabey"/>
    <m/>
    <s v="2020/21"/>
    <x v="5"/>
    <s v="2020/21"/>
    <s v="Submitted"/>
    <x v="1"/>
    <m/>
    <m/>
    <m/>
    <m/>
    <m/>
    <m/>
  </r>
  <r>
    <s v="CARI-053"/>
    <x v="40"/>
    <m/>
    <x v="49"/>
    <n v="360000"/>
    <n v="360000"/>
    <n v="0"/>
    <n v="0"/>
    <m/>
    <n v="0"/>
    <n v="0"/>
    <m/>
    <m/>
    <s v="Jacqueline Limoges"/>
    <m/>
    <s v="2020/21"/>
    <x v="6"/>
    <s v="2020/21"/>
    <s v="Submitted"/>
    <x v="0"/>
    <m/>
    <m/>
    <m/>
    <m/>
    <m/>
    <m/>
  </r>
  <r>
    <s v="CARI-054"/>
    <x v="40"/>
    <m/>
    <x v="50"/>
    <n v="360000"/>
    <n v="360000"/>
    <n v="0"/>
    <n v="0"/>
    <m/>
    <n v="52100"/>
    <n v="0"/>
    <m/>
    <m/>
    <s v="Sarah Hunter"/>
    <m/>
    <s v="2020/21"/>
    <x v="7"/>
    <s v="2020/21"/>
    <s v="Submitted"/>
    <x v="1"/>
    <m/>
    <m/>
    <m/>
    <m/>
    <m/>
    <m/>
  </r>
  <r>
    <s v="CARI-055"/>
    <x v="41"/>
    <m/>
    <x v="51"/>
    <n v="951900"/>
    <n v="400000"/>
    <n v="0"/>
    <n v="0"/>
    <m/>
    <n v="0"/>
    <n v="551900"/>
    <m/>
    <n v="0"/>
    <s v="David Coward"/>
    <m/>
    <s v="2020/21"/>
    <x v="5"/>
    <s v="2020/21"/>
    <s v="Submitted"/>
    <x v="1"/>
    <m/>
    <m/>
    <m/>
    <m/>
    <m/>
    <m/>
  </r>
  <r>
    <s v="CARI-056"/>
    <x v="42"/>
    <m/>
    <x v="52"/>
    <n v="57300"/>
    <n v="57300"/>
    <m/>
    <n v="0"/>
    <m/>
    <n v="0"/>
    <n v="0"/>
    <m/>
    <n v="10260"/>
    <s v="Scott McCrindle"/>
    <m/>
    <s v="2021/22"/>
    <x v="7"/>
    <s v="2021/22"/>
    <s v="Submitted"/>
    <x v="1"/>
    <m/>
    <m/>
    <m/>
    <m/>
    <m/>
    <m/>
  </r>
  <r>
    <s v="CARI-057"/>
    <x v="43"/>
    <m/>
    <x v="53"/>
    <n v="300000"/>
    <n v="165000"/>
    <n v="75000"/>
    <n v="0"/>
    <m/>
    <n v="75000"/>
    <n v="0"/>
    <m/>
    <n v="15000"/>
    <s v="Mira Ray"/>
    <m/>
    <s v="2021/22"/>
    <x v="7"/>
    <s v="2021/22"/>
    <s v="Submitted"/>
    <x v="1"/>
    <m/>
    <m/>
    <m/>
    <m/>
    <m/>
    <m/>
  </r>
  <r>
    <s v="CARI-058"/>
    <x v="0"/>
    <m/>
    <x v="54"/>
    <n v="9152"/>
    <n v="9152"/>
    <n v="0"/>
    <n v="0"/>
    <m/>
    <n v="0"/>
    <n v="0"/>
    <m/>
    <n v="0"/>
    <s v="Nicole Norris"/>
    <m/>
    <s v="2021/22"/>
    <x v="8"/>
    <s v="2021/22"/>
    <s v="In Development"/>
    <x v="3"/>
    <m/>
    <m/>
    <m/>
    <m/>
    <m/>
    <m/>
  </r>
  <r>
    <s v="CARI-059"/>
    <x v="44"/>
    <m/>
    <x v="55"/>
    <n v="38841"/>
    <n v="19568"/>
    <m/>
    <m/>
    <m/>
    <n v="8320"/>
    <n v="10953"/>
    <m/>
    <m/>
    <s v="Sara Lankshear"/>
    <m/>
    <s v="2021/22"/>
    <x v="8"/>
    <s v="2021/22"/>
    <s v="Submitted"/>
    <x v="3"/>
    <m/>
    <m/>
    <m/>
    <m/>
    <m/>
    <m/>
  </r>
  <r>
    <s v="CARI-060"/>
    <x v="37"/>
    <m/>
    <x v="43"/>
    <n v="4234"/>
    <n v="4234"/>
    <n v="0"/>
    <n v="0"/>
    <m/>
    <n v="0"/>
    <n v="0"/>
    <m/>
    <n v="4234"/>
    <s v="Mira Ray"/>
    <m/>
    <s v="2021/22"/>
    <x v="7"/>
    <s v="2021/22"/>
    <s v="Submitted"/>
    <x v="1"/>
    <m/>
    <m/>
    <m/>
    <m/>
    <m/>
    <m/>
  </r>
  <r>
    <s v="CARI-061"/>
    <x v="45"/>
    <m/>
    <x v="56"/>
    <n v="400000"/>
    <n v="400000"/>
    <n v="0"/>
    <n v="0"/>
    <m/>
    <n v="0"/>
    <n v="0"/>
    <m/>
    <n v="80000"/>
    <s v="Mira Ray"/>
    <m/>
    <s v="2021/22"/>
    <x v="7"/>
    <s v="2021/22"/>
    <s v="Submitted"/>
    <x v="1"/>
    <m/>
    <m/>
    <m/>
    <m/>
    <m/>
    <m/>
  </r>
  <r>
    <s v="CARI-062"/>
    <x v="46"/>
    <m/>
    <x v="57"/>
    <n v="94000"/>
    <n v="94000"/>
    <n v="0"/>
    <n v="0"/>
    <n v="0"/>
    <n v="0"/>
    <n v="0"/>
    <n v="0"/>
    <m/>
    <s v="Jamie Doran"/>
    <m/>
    <s v="2021/22"/>
    <x v="7"/>
    <s v="2021/22"/>
    <s v="Submitted"/>
    <x v="1"/>
    <m/>
    <m/>
    <m/>
    <m/>
    <m/>
    <m/>
  </r>
  <r>
    <s v="CARI-063"/>
    <x v="47"/>
    <m/>
    <x v="58"/>
    <n v="13813198"/>
    <n v="5821827"/>
    <n v="1490000"/>
    <n v="2926000"/>
    <n v="4740000"/>
    <n v="3168000"/>
    <m/>
    <m/>
    <n v="1164000"/>
    <s v="Mira Ray"/>
    <m/>
    <s v="2022/23"/>
    <x v="8"/>
    <s v="2022/23"/>
    <s v="Submitted"/>
    <x v="3"/>
    <m/>
    <m/>
    <m/>
    <m/>
    <m/>
    <m/>
  </r>
  <r>
    <s v="CARI-064"/>
    <x v="48"/>
    <m/>
    <x v="59"/>
    <n v="70000"/>
    <n v="70000"/>
    <n v="0"/>
    <n v="0"/>
    <m/>
    <n v="0"/>
    <n v="0"/>
    <m/>
    <n v="6117"/>
    <s v="Mira Ray/ Ron Sky"/>
    <m/>
    <s v="2022/23"/>
    <x v="8"/>
    <s v="2022/23"/>
    <s v="Submitted"/>
    <x v="3"/>
    <m/>
    <m/>
    <m/>
    <m/>
    <m/>
    <m/>
  </r>
  <r>
    <s v="CARI-065"/>
    <x v="49"/>
    <m/>
    <x v="60"/>
    <n v="10000"/>
    <n v="5000"/>
    <n v="5000"/>
    <n v="0"/>
    <n v="0"/>
    <n v="0"/>
    <n v="0"/>
    <n v="0"/>
    <n v="0"/>
    <s v="Mira Ray/ Ron Sky"/>
    <m/>
    <s v="2022/23"/>
    <x v="8"/>
    <s v="2022/23"/>
    <s v="In Development"/>
    <x v="5"/>
    <m/>
    <m/>
    <m/>
    <m/>
    <m/>
    <m/>
  </r>
  <r>
    <s v="CARI-066"/>
    <x v="50"/>
    <m/>
    <x v="61"/>
    <n v="1910400"/>
    <n v="955200"/>
    <n v="0"/>
    <n v="0"/>
    <n v="0"/>
    <n v="0"/>
    <n v="955200"/>
    <n v="0"/>
    <m/>
    <s v="Jamie Doran"/>
    <m/>
    <s v="2020/21"/>
    <x v="7"/>
    <s v="2021/22"/>
    <s v="Submitted"/>
    <x v="1"/>
    <m/>
    <m/>
    <m/>
    <m/>
    <m/>
    <m/>
  </r>
  <r>
    <s v="CARI-067"/>
    <x v="51"/>
    <m/>
    <x v="62"/>
    <m/>
    <m/>
    <m/>
    <m/>
    <m/>
    <m/>
    <m/>
    <m/>
    <m/>
    <m/>
    <m/>
    <m/>
    <x v="8"/>
    <m/>
    <m/>
    <x v="5"/>
    <m/>
    <m/>
    <m/>
    <m/>
    <m/>
    <m/>
  </r>
  <r>
    <s v="CARI-068"/>
    <x v="51"/>
    <m/>
    <x v="62"/>
    <m/>
    <m/>
    <m/>
    <m/>
    <m/>
    <m/>
    <m/>
    <m/>
    <m/>
    <m/>
    <m/>
    <m/>
    <x v="8"/>
    <m/>
    <m/>
    <x v="5"/>
    <m/>
    <m/>
    <m/>
    <m/>
    <m/>
    <m/>
  </r>
  <r>
    <s v="CARI-069"/>
    <x v="51"/>
    <m/>
    <x v="62"/>
    <m/>
    <m/>
    <m/>
    <m/>
    <m/>
    <m/>
    <m/>
    <m/>
    <m/>
    <m/>
    <m/>
    <m/>
    <x v="8"/>
    <m/>
    <m/>
    <x v="5"/>
    <m/>
    <m/>
    <m/>
    <m/>
    <m/>
    <m/>
  </r>
  <r>
    <s v="CARI-070"/>
    <x v="51"/>
    <m/>
    <x v="62"/>
    <m/>
    <m/>
    <m/>
    <m/>
    <m/>
    <m/>
    <m/>
    <m/>
    <m/>
    <m/>
    <m/>
    <m/>
    <x v="8"/>
    <m/>
    <m/>
    <x v="5"/>
    <m/>
    <m/>
    <m/>
    <m/>
    <m/>
    <m/>
  </r>
  <r>
    <s v="CARI-071"/>
    <x v="51"/>
    <m/>
    <x v="62"/>
    <m/>
    <m/>
    <m/>
    <m/>
    <m/>
    <m/>
    <m/>
    <m/>
    <m/>
    <m/>
    <m/>
    <m/>
    <x v="8"/>
    <m/>
    <m/>
    <x v="5"/>
    <m/>
    <m/>
    <m/>
    <m/>
    <m/>
    <m/>
  </r>
  <r>
    <s v="CARI-072"/>
    <x v="51"/>
    <m/>
    <x v="62"/>
    <m/>
    <m/>
    <m/>
    <m/>
    <m/>
    <m/>
    <m/>
    <m/>
    <m/>
    <m/>
    <m/>
    <m/>
    <x v="8"/>
    <m/>
    <m/>
    <x v="5"/>
    <m/>
    <m/>
    <m/>
    <m/>
    <m/>
    <m/>
  </r>
  <r>
    <s v="CARI-073"/>
    <x v="51"/>
    <m/>
    <x v="62"/>
    <m/>
    <m/>
    <m/>
    <m/>
    <m/>
    <m/>
    <m/>
    <m/>
    <m/>
    <m/>
    <m/>
    <m/>
    <x v="8"/>
    <m/>
    <m/>
    <x v="5"/>
    <m/>
    <m/>
    <m/>
    <m/>
    <m/>
    <m/>
  </r>
  <r>
    <s v="CARI-074"/>
    <x v="51"/>
    <m/>
    <x v="62"/>
    <m/>
    <m/>
    <m/>
    <m/>
    <m/>
    <m/>
    <m/>
    <m/>
    <m/>
    <m/>
    <m/>
    <m/>
    <x v="8"/>
    <m/>
    <m/>
    <x v="5"/>
    <m/>
    <m/>
    <m/>
    <m/>
    <m/>
    <m/>
  </r>
  <r>
    <s v="CARI-075"/>
    <x v="51"/>
    <m/>
    <x v="62"/>
    <m/>
    <m/>
    <m/>
    <m/>
    <m/>
    <m/>
    <m/>
    <m/>
    <m/>
    <m/>
    <m/>
    <m/>
    <x v="8"/>
    <m/>
    <m/>
    <x v="5"/>
    <m/>
    <m/>
    <m/>
    <m/>
    <m/>
    <m/>
  </r>
  <r>
    <s v="Subtotal"/>
    <x v="51"/>
    <m/>
    <x v="62"/>
    <n v="37923790.9705"/>
    <n v="18180074.675499998"/>
    <n v="3130000"/>
    <n v="6977700"/>
    <n v="4740000"/>
    <n v="7460320"/>
    <n v="1857153"/>
    <n v="0"/>
    <n v="2870775.1004999997"/>
    <m/>
    <m/>
    <m/>
    <x v="8"/>
    <m/>
    <m/>
    <x v="5"/>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1">
  <r>
    <x v="0"/>
    <x v="0"/>
    <x v="0"/>
    <m/>
    <s v="Data Analysis "/>
    <s v="Data Analysis"/>
    <m/>
    <s v="Cathy Labatt"/>
    <s v="cathy@larway.com"/>
    <m/>
    <m/>
    <m/>
    <m/>
    <m/>
    <m/>
    <s v="Computer Studies "/>
    <s v="Computer Studies"/>
    <m/>
    <s v="Big Data Analytics "/>
    <x v="0"/>
    <m/>
    <m/>
    <s v="Chris Dyck Gordon Dyck   "/>
    <x v="0"/>
    <x v="0"/>
    <x v="0"/>
    <x v="0"/>
    <x v="0"/>
    <m/>
    <s v="Andrew Chen Hiroki Iizuka Jayateja Kusam                 "/>
    <x v="0"/>
    <x v="0"/>
    <x v="0"/>
    <x v="0"/>
    <x v="0"/>
    <x v="0"/>
    <x v="0"/>
    <x v="0"/>
    <x v="0"/>
    <x v="0"/>
    <m/>
    <m/>
    <m/>
    <m/>
    <m/>
    <m/>
    <m/>
    <m/>
    <m/>
    <m/>
    <m/>
    <x v="0"/>
    <x v="0"/>
    <s v="2019/20"/>
    <m/>
    <m/>
    <m/>
    <m/>
    <m/>
    <m/>
    <m/>
    <m/>
    <m/>
    <n v="0"/>
    <n v="0"/>
    <m/>
    <m/>
    <m/>
    <m/>
    <m/>
    <s v="  "/>
    <m/>
    <m/>
    <m/>
    <m/>
    <m/>
    <m/>
    <m/>
    <m/>
    <m/>
    <m/>
    <m/>
    <m/>
    <m/>
    <m/>
    <m/>
    <m/>
    <m/>
    <m/>
    <m/>
    <m/>
    <m/>
    <m/>
    <m/>
    <m/>
    <m/>
  </r>
  <r>
    <x v="1"/>
    <x v="1"/>
    <x v="0"/>
    <m/>
    <s v="Market Research"/>
    <s v="Data Analysis"/>
    <m/>
    <s v="Cathy Labatt"/>
    <s v="cathy@larway.com"/>
    <m/>
    <m/>
    <m/>
    <m/>
    <m/>
    <m/>
    <s v="Computer Studies "/>
    <s v="Computer Studies"/>
    <m/>
    <s v="Big Data Analytics "/>
    <x v="0"/>
    <m/>
    <m/>
    <s v="Chris Dyck Gordon Dyck   "/>
    <x v="0"/>
    <x v="0"/>
    <x v="0"/>
    <x v="0"/>
    <x v="0"/>
    <m/>
    <s v="Samyog Subedi Caroline Oliveira Gomes Gurman Singh Nihal Singh Öykü Basaran               "/>
    <x v="1"/>
    <x v="1"/>
    <x v="1"/>
    <x v="1"/>
    <x v="1"/>
    <x v="0"/>
    <x v="0"/>
    <x v="0"/>
    <x v="0"/>
    <x v="0"/>
    <m/>
    <m/>
    <m/>
    <m/>
    <m/>
    <m/>
    <m/>
    <m/>
    <m/>
    <m/>
    <m/>
    <x v="0"/>
    <x v="0"/>
    <s v="2019/20"/>
    <m/>
    <m/>
    <m/>
    <m/>
    <m/>
    <m/>
    <m/>
    <m/>
    <m/>
    <n v="0"/>
    <n v="0"/>
    <m/>
    <m/>
    <m/>
    <m/>
    <m/>
    <s v="  "/>
    <m/>
    <m/>
    <m/>
    <m/>
    <m/>
    <m/>
    <m/>
    <m/>
    <m/>
    <m/>
    <m/>
    <m/>
    <m/>
    <m/>
    <m/>
    <m/>
    <m/>
    <m/>
    <m/>
    <m/>
    <m/>
    <m/>
    <m/>
    <m/>
    <m/>
  </r>
  <r>
    <x v="2"/>
    <x v="2"/>
    <x v="0"/>
    <m/>
    <s v="Pricing Model"/>
    <s v="Data Analysis"/>
    <m/>
    <s v="Cathy Labatt"/>
    <s v="cathy@larway.com"/>
    <m/>
    <m/>
    <m/>
    <m/>
    <m/>
    <m/>
    <s v="Computer Studies "/>
    <s v="Computer Studies"/>
    <m/>
    <s v="Big Data Analytics "/>
    <x v="0"/>
    <m/>
    <m/>
    <s v="Chris Dyck Richard Lambroff   "/>
    <x v="0"/>
    <x v="1"/>
    <x v="0"/>
    <x v="0"/>
    <x v="0"/>
    <m/>
    <s v="Mayank Singh Bisht Yuliia Barvinko Panchal Harsh Singh Abhay                "/>
    <x v="2"/>
    <x v="2"/>
    <x v="2"/>
    <x v="2"/>
    <x v="0"/>
    <x v="0"/>
    <x v="0"/>
    <x v="0"/>
    <x v="0"/>
    <x v="0"/>
    <m/>
    <m/>
    <m/>
    <m/>
    <m/>
    <m/>
    <m/>
    <m/>
    <m/>
    <m/>
    <m/>
    <x v="0"/>
    <x v="0"/>
    <s v="2019/20"/>
    <m/>
    <m/>
    <m/>
    <m/>
    <m/>
    <m/>
    <m/>
    <m/>
    <m/>
    <n v="0"/>
    <n v="0"/>
    <m/>
    <m/>
    <m/>
    <m/>
    <m/>
    <s v="  "/>
    <m/>
    <m/>
    <m/>
    <m/>
    <m/>
    <m/>
    <m/>
    <m/>
    <m/>
    <m/>
    <m/>
    <m/>
    <m/>
    <m/>
    <m/>
    <m/>
    <m/>
    <m/>
    <m/>
    <m/>
    <m/>
    <m/>
    <m/>
    <m/>
    <m/>
  </r>
  <r>
    <x v="3"/>
    <x v="3"/>
    <x v="0"/>
    <m/>
    <s v="Quotation &amp; Order Management"/>
    <s v="Data Analysis"/>
    <m/>
    <s v="Cathy Labatt"/>
    <s v="cathy@larway.co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4"/>
    <x v="4"/>
    <x v="0"/>
    <m/>
    <s v="Trip Optimization and Predictive Analysis"/>
    <s v="Data Analysis"/>
    <m/>
    <s v="Cathy Labatt"/>
    <s v="cathy@larway.com"/>
    <m/>
    <m/>
    <m/>
    <m/>
    <m/>
    <m/>
    <s v="Computer Studies "/>
    <s v="Computer Studies"/>
    <m/>
    <s v="Big Data Analytics "/>
    <x v="0"/>
    <m/>
    <m/>
    <s v="Chris Dyck Richard Lambroff   "/>
    <x v="0"/>
    <x v="1"/>
    <x v="0"/>
    <x v="0"/>
    <x v="0"/>
    <m/>
    <s v="Ankita Bhagat Sameeksha Arora Jasmeen Kaur Abhishek Pachorkar Harshmeer Singh               "/>
    <x v="4"/>
    <x v="4"/>
    <x v="4"/>
    <x v="3"/>
    <x v="2"/>
    <x v="0"/>
    <x v="0"/>
    <x v="0"/>
    <x v="0"/>
    <x v="0"/>
    <m/>
    <m/>
    <m/>
    <m/>
    <m/>
    <m/>
    <m/>
    <m/>
    <m/>
    <m/>
    <m/>
    <x v="0"/>
    <x v="0"/>
    <s v="2019/20"/>
    <m/>
    <m/>
    <m/>
    <m/>
    <m/>
    <m/>
    <m/>
    <m/>
    <m/>
    <n v="0"/>
    <n v="0"/>
    <m/>
    <m/>
    <m/>
    <m/>
    <m/>
    <s v="  "/>
    <m/>
    <m/>
    <m/>
    <m/>
    <m/>
    <m/>
    <m/>
    <m/>
    <m/>
    <m/>
    <m/>
    <m/>
    <m/>
    <m/>
    <m/>
    <m/>
    <m/>
    <m/>
    <m/>
    <m/>
    <m/>
    <m/>
    <m/>
    <m/>
    <m/>
  </r>
  <r>
    <x v="5"/>
    <x v="5"/>
    <x v="0"/>
    <m/>
    <s v="Website Design"/>
    <s v="Data Analysis"/>
    <m/>
    <s v="Cathy Labatt"/>
    <s v="cathy@larway.com"/>
    <m/>
    <m/>
    <m/>
    <m/>
    <m/>
    <m/>
    <s v="Computer Studies "/>
    <s v="Computer Studies"/>
    <m/>
    <s v="Big Data Analytics "/>
    <x v="0"/>
    <m/>
    <m/>
    <s v="Chris Dyck Richard Lambroff   "/>
    <x v="0"/>
    <x v="1"/>
    <x v="0"/>
    <x v="0"/>
    <x v="0"/>
    <m/>
    <s v="Jaskaran Singh Reginald Lewis Gurjit Singh Kishan Patel Mohammed Gedik               "/>
    <x v="5"/>
    <x v="5"/>
    <x v="5"/>
    <x v="4"/>
    <x v="3"/>
    <x v="0"/>
    <x v="0"/>
    <x v="0"/>
    <x v="0"/>
    <x v="0"/>
    <m/>
    <m/>
    <m/>
    <m/>
    <m/>
    <m/>
    <m/>
    <m/>
    <m/>
    <m/>
    <m/>
    <x v="0"/>
    <x v="0"/>
    <s v="2019/20"/>
    <m/>
    <m/>
    <m/>
    <m/>
    <m/>
    <m/>
    <m/>
    <m/>
    <m/>
    <n v="0"/>
    <n v="0"/>
    <m/>
    <m/>
    <m/>
    <m/>
    <m/>
    <s v="  "/>
    <m/>
    <m/>
    <m/>
    <m/>
    <m/>
    <m/>
    <m/>
    <m/>
    <m/>
    <m/>
    <m/>
    <m/>
    <m/>
    <m/>
    <m/>
    <m/>
    <m/>
    <m/>
    <m/>
    <m/>
    <m/>
    <m/>
    <m/>
    <m/>
    <m/>
  </r>
  <r>
    <x v="6"/>
    <x v="6"/>
    <x v="1"/>
    <m/>
    <s v="Training Program - Avatars"/>
    <s v="Data Analysis"/>
    <m/>
    <m/>
    <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7"/>
    <x v="7"/>
    <x v="1"/>
    <m/>
    <s v="Eye Tracking"/>
    <s v="Data Analysis"/>
    <m/>
    <m/>
    <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8"/>
    <x v="8"/>
    <x v="2"/>
    <m/>
    <s v="Menu Vox Project"/>
    <s v="Data Analysis"/>
    <m/>
    <m/>
    <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9"/>
    <x v="9"/>
    <x v="3"/>
    <m/>
    <s v="Tobiipro Glasses"/>
    <s v="Data Analysis"/>
    <m/>
    <m/>
    <m/>
    <m/>
    <m/>
    <m/>
    <m/>
    <m/>
    <m/>
    <s v="Computer Studies "/>
    <s v="Computer Studies"/>
    <m/>
    <s v="Big Data Analytics "/>
    <x v="0"/>
    <m/>
    <m/>
    <s v="Chris Dyck Gordon Dyck   "/>
    <x v="0"/>
    <x v="0"/>
    <x v="0"/>
    <x v="0"/>
    <x v="0"/>
    <m/>
    <s v="                   "/>
    <x v="3"/>
    <x v="3"/>
    <x v="3"/>
    <x v="0"/>
    <x v="0"/>
    <x v="0"/>
    <x v="0"/>
    <x v="0"/>
    <x v="0"/>
    <x v="0"/>
    <m/>
    <m/>
    <m/>
    <m/>
    <m/>
    <m/>
    <m/>
    <m/>
    <m/>
    <m/>
    <m/>
    <x v="1"/>
    <x v="0"/>
    <s v="2019/20"/>
    <m/>
    <m/>
    <m/>
    <m/>
    <m/>
    <m/>
    <m/>
    <m/>
    <m/>
    <n v="0"/>
    <n v="0"/>
    <m/>
    <m/>
    <m/>
    <m/>
    <m/>
    <s v="  "/>
    <m/>
    <m/>
    <m/>
    <m/>
    <m/>
    <m/>
    <m/>
    <m/>
    <m/>
    <m/>
    <m/>
    <m/>
    <m/>
    <m/>
    <m/>
    <m/>
    <m/>
    <m/>
    <m/>
    <m/>
    <m/>
    <m/>
    <m/>
    <m/>
    <m/>
  </r>
  <r>
    <x v="10"/>
    <x v="10"/>
    <x v="4"/>
    <m/>
    <s v="Bioacustics"/>
    <s v="Machine Learrning"/>
    <m/>
    <s v="Lyle Wood, MES"/>
    <s v="lwood@nvca.on.ca"/>
    <m/>
    <m/>
    <m/>
    <m/>
    <m/>
    <m/>
    <s v="Computer Studies "/>
    <s v="Computer Studies"/>
    <m/>
    <s v="Big Data Analytics "/>
    <x v="0"/>
    <m/>
    <m/>
    <s v="Chris Dyck Gordon Dyck   "/>
    <x v="0"/>
    <x v="0"/>
    <x v="0"/>
    <x v="0"/>
    <x v="0"/>
    <m/>
    <s v="Rohit Krishnan Manoharan Eldho Kurian Elisha Mathew Jishnu Padmakumar Sandra Rajan               "/>
    <x v="6"/>
    <x v="6"/>
    <x v="6"/>
    <x v="5"/>
    <x v="4"/>
    <x v="0"/>
    <x v="0"/>
    <x v="0"/>
    <x v="0"/>
    <x v="0"/>
    <m/>
    <m/>
    <m/>
    <m/>
    <m/>
    <m/>
    <m/>
    <m/>
    <m/>
    <m/>
    <m/>
    <x v="0"/>
    <x v="0"/>
    <s v="2019/20"/>
    <m/>
    <m/>
    <m/>
    <m/>
    <m/>
    <m/>
    <m/>
    <m/>
    <m/>
    <n v="0"/>
    <n v="0"/>
    <m/>
    <m/>
    <m/>
    <m/>
    <m/>
    <s v="  "/>
    <m/>
    <m/>
    <m/>
    <m/>
    <m/>
    <m/>
    <m/>
    <m/>
    <m/>
    <m/>
    <m/>
    <m/>
    <m/>
    <m/>
    <m/>
    <m/>
    <m/>
    <m/>
    <m/>
    <m/>
    <m/>
    <m/>
    <m/>
    <m/>
    <m/>
  </r>
  <r>
    <x v="11"/>
    <x v="11"/>
    <x v="5"/>
    <m/>
    <s v="Georgian Internet Traffic known bad locations"/>
    <s v="Data Analysis"/>
    <m/>
    <m/>
    <m/>
    <m/>
    <m/>
    <m/>
    <m/>
    <m/>
    <m/>
    <s v="Computer Studies "/>
    <s v="Computer Studies"/>
    <m/>
    <s v="Big Data Analytics "/>
    <x v="0"/>
    <m/>
    <m/>
    <s v="Chris Dyck Richard Lambroff   "/>
    <x v="0"/>
    <x v="1"/>
    <x v="0"/>
    <x v="0"/>
    <x v="0"/>
    <m/>
    <s v="Mohammad Marufur MD Omar Faruk Ngoc Tuan Nguyen Sudipta Basak                "/>
    <x v="7"/>
    <x v="7"/>
    <x v="7"/>
    <x v="6"/>
    <x v="0"/>
    <x v="0"/>
    <x v="0"/>
    <x v="0"/>
    <x v="0"/>
    <x v="0"/>
    <m/>
    <m/>
    <m/>
    <m/>
    <m/>
    <m/>
    <m/>
    <m/>
    <m/>
    <m/>
    <m/>
    <x v="0"/>
    <x v="0"/>
    <s v="2019/20"/>
    <m/>
    <m/>
    <m/>
    <m/>
    <m/>
    <m/>
    <m/>
    <m/>
    <m/>
    <n v="0"/>
    <n v="0"/>
    <m/>
    <m/>
    <m/>
    <m/>
    <m/>
    <s v="  "/>
    <m/>
    <m/>
    <m/>
    <m/>
    <m/>
    <m/>
    <m/>
    <m/>
    <m/>
    <m/>
    <m/>
    <m/>
    <m/>
    <m/>
    <m/>
    <m/>
    <m/>
    <m/>
    <m/>
    <m/>
    <m/>
    <m/>
    <m/>
    <m/>
    <m/>
  </r>
  <r>
    <x v="12"/>
    <x v="12"/>
    <x v="6"/>
    <m/>
    <s v="Georgian Internet Traffic in County and in Province"/>
    <s v="Data Analysis"/>
    <m/>
    <m/>
    <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13"/>
    <x v="13"/>
    <x v="6"/>
    <m/>
    <s v="Georgian Internet Speed"/>
    <s v="Data Analysis"/>
    <m/>
    <m/>
    <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14"/>
    <x v="14"/>
    <x v="7"/>
    <m/>
    <s v="web interface GUI"/>
    <s v="Data Analysis"/>
    <m/>
    <m/>
    <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15"/>
    <x v="15"/>
    <x v="8"/>
    <m/>
    <s v="API Development"/>
    <s v="Data Analysis"/>
    <m/>
    <m/>
    <m/>
    <m/>
    <m/>
    <m/>
    <m/>
    <m/>
    <m/>
    <s v="Computer Studies "/>
    <s v="Computer Studies"/>
    <m/>
    <s v="Big Data Analytics "/>
    <x v="0"/>
    <m/>
    <m/>
    <s v="Chris Dyck Richard Lambroff   "/>
    <x v="0"/>
    <x v="1"/>
    <x v="0"/>
    <x v="0"/>
    <x v="0"/>
    <m/>
    <s v="Moinuddin Syed Vijay Madadi Arneet Kaur Gurbakhash Singh Bhupinder Singh Yadav Juan Rivera Delgadillo              "/>
    <x v="8"/>
    <x v="8"/>
    <x v="8"/>
    <x v="7"/>
    <x v="5"/>
    <x v="1"/>
    <x v="0"/>
    <x v="0"/>
    <x v="0"/>
    <x v="0"/>
    <m/>
    <m/>
    <m/>
    <m/>
    <m/>
    <m/>
    <m/>
    <m/>
    <m/>
    <m/>
    <m/>
    <x v="0"/>
    <x v="0"/>
    <s v="2019/20"/>
    <m/>
    <m/>
    <m/>
    <m/>
    <m/>
    <m/>
    <m/>
    <m/>
    <m/>
    <n v="0"/>
    <n v="0"/>
    <m/>
    <m/>
    <m/>
    <m/>
    <m/>
    <s v="  "/>
    <m/>
    <m/>
    <m/>
    <m/>
    <m/>
    <m/>
    <m/>
    <m/>
    <m/>
    <m/>
    <m/>
    <m/>
    <m/>
    <m/>
    <m/>
    <m/>
    <m/>
    <m/>
    <m/>
    <m/>
    <m/>
    <m/>
    <m/>
    <m/>
    <m/>
  </r>
  <r>
    <x v="16"/>
    <x v="16"/>
    <x v="9"/>
    <m/>
    <s v="Paramedics in home-based community care: Are paramedics, nurses, physicians, and faculty ready?"/>
    <s v="Internal Research Project"/>
    <m/>
    <s v="Ian Drennan/_x000a_Kim Jagos"/>
    <m/>
    <m/>
    <m/>
    <m/>
    <m/>
    <m/>
    <m/>
    <s v=" "/>
    <m/>
    <m/>
    <s v="Nursing Paramedics"/>
    <x v="1"/>
    <s v="Paramedics"/>
    <m/>
    <s v="Ian Drennan Kim Jagos Jacqueline Limoges  "/>
    <x v="1"/>
    <x v="3"/>
    <x v="1"/>
    <x v="0"/>
    <x v="0"/>
    <m/>
    <s v="                   "/>
    <x v="3"/>
    <x v="3"/>
    <x v="3"/>
    <x v="0"/>
    <x v="0"/>
    <x v="0"/>
    <x v="0"/>
    <x v="0"/>
    <x v="0"/>
    <x v="0"/>
    <m/>
    <m/>
    <m/>
    <m/>
    <m/>
    <m/>
    <m/>
    <m/>
    <m/>
    <m/>
    <m/>
    <x v="0"/>
    <x v="0"/>
    <s v="2018/19"/>
    <m/>
    <m/>
    <m/>
    <m/>
    <m/>
    <m/>
    <m/>
    <m/>
    <m/>
    <n v="7500"/>
    <n v="0"/>
    <m/>
    <m/>
    <m/>
    <n v="7500"/>
    <m/>
    <s v="2018-19 RIS-F  "/>
    <s v="2018-19 RIS-F"/>
    <m/>
    <m/>
    <m/>
    <m/>
    <m/>
    <m/>
    <m/>
    <m/>
    <m/>
    <m/>
    <m/>
    <m/>
    <m/>
    <m/>
    <m/>
    <m/>
    <m/>
    <m/>
    <m/>
    <m/>
    <m/>
    <m/>
    <m/>
    <m/>
  </r>
  <r>
    <x v="17"/>
    <x v="17"/>
    <x v="9"/>
    <m/>
    <s v="CCSI project"/>
    <s v="Internal Research Project"/>
    <m/>
    <s v="Nicole Norris (1) - Research Project"/>
    <m/>
    <m/>
    <m/>
    <m/>
    <m/>
    <m/>
    <m/>
    <s v=" "/>
    <m/>
    <m/>
    <s v="CCSI "/>
    <x v="2"/>
    <m/>
    <m/>
    <s v="Nicole Norris    "/>
    <x v="2"/>
    <x v="2"/>
    <x v="0"/>
    <x v="0"/>
    <x v="0"/>
    <m/>
    <s v="                   "/>
    <x v="3"/>
    <x v="3"/>
    <x v="3"/>
    <x v="0"/>
    <x v="0"/>
    <x v="0"/>
    <x v="0"/>
    <x v="0"/>
    <x v="0"/>
    <x v="0"/>
    <m/>
    <m/>
    <m/>
    <m/>
    <m/>
    <m/>
    <m/>
    <m/>
    <m/>
    <m/>
    <m/>
    <x v="0"/>
    <x v="0"/>
    <s v="2018/19"/>
    <m/>
    <m/>
    <m/>
    <m/>
    <m/>
    <m/>
    <m/>
    <m/>
    <m/>
    <n v="7500"/>
    <n v="0"/>
    <m/>
    <m/>
    <m/>
    <n v="7500"/>
    <m/>
    <s v="2018-19 RIS-F  "/>
    <s v="2018-19 RIS-F"/>
    <m/>
    <m/>
    <m/>
    <m/>
    <m/>
    <m/>
    <m/>
    <m/>
    <m/>
    <m/>
    <m/>
    <m/>
    <m/>
    <m/>
    <m/>
    <m/>
    <m/>
    <m/>
    <m/>
    <m/>
    <m/>
    <m/>
    <m/>
    <m/>
  </r>
  <r>
    <x v="18"/>
    <x v="18"/>
    <x v="10"/>
    <m/>
    <s v="Toronto Cultural Passport Project"/>
    <s v="Data Analysis"/>
    <m/>
    <m/>
    <m/>
    <m/>
    <m/>
    <m/>
    <m/>
    <m/>
    <m/>
    <s v="Computer Studies "/>
    <s v="Computer Studies"/>
    <m/>
    <s v="Big Data Analytics "/>
    <x v="0"/>
    <m/>
    <m/>
    <s v="Chris Dyck Gordon Dyck   "/>
    <x v="0"/>
    <x v="0"/>
    <x v="0"/>
    <x v="0"/>
    <x v="0"/>
    <m/>
    <s v="Sonja Schweter Pragya Gurung Rachel (Jihye) Lee                 "/>
    <x v="9"/>
    <x v="9"/>
    <x v="9"/>
    <x v="0"/>
    <x v="0"/>
    <x v="0"/>
    <x v="0"/>
    <x v="0"/>
    <x v="0"/>
    <x v="0"/>
    <m/>
    <m/>
    <m/>
    <m/>
    <m/>
    <m/>
    <m/>
    <m/>
    <m/>
    <m/>
    <m/>
    <x v="0"/>
    <x v="0"/>
    <s v="2019/20"/>
    <m/>
    <m/>
    <m/>
    <m/>
    <m/>
    <m/>
    <m/>
    <m/>
    <m/>
    <n v="0"/>
    <n v="0"/>
    <m/>
    <m/>
    <m/>
    <m/>
    <m/>
    <s v="  "/>
    <m/>
    <m/>
    <m/>
    <m/>
    <m/>
    <m/>
    <m/>
    <m/>
    <m/>
    <m/>
    <m/>
    <m/>
    <m/>
    <m/>
    <m/>
    <m/>
    <m/>
    <m/>
    <m/>
    <m/>
    <m/>
    <m/>
    <m/>
    <m/>
    <m/>
  </r>
  <r>
    <x v="19"/>
    <x v="19"/>
    <x v="10"/>
    <m/>
    <s v="TEDRA - Newsletter Project"/>
    <s v="Data Analysis"/>
    <m/>
    <m/>
    <m/>
    <m/>
    <m/>
    <m/>
    <m/>
    <m/>
    <m/>
    <s v="Computer Studies "/>
    <s v="Computer Studies"/>
    <m/>
    <s v="Big Data Analytics "/>
    <x v="0"/>
    <m/>
    <m/>
    <s v="Chris Dyck Richard Lambroff   "/>
    <x v="0"/>
    <x v="1"/>
    <x v="0"/>
    <x v="0"/>
    <x v="0"/>
    <m/>
    <s v="                   "/>
    <x v="3"/>
    <x v="3"/>
    <x v="3"/>
    <x v="0"/>
    <x v="0"/>
    <x v="0"/>
    <x v="0"/>
    <x v="0"/>
    <x v="0"/>
    <x v="0"/>
    <m/>
    <m/>
    <m/>
    <m/>
    <m/>
    <m/>
    <m/>
    <m/>
    <m/>
    <m/>
    <m/>
    <x v="1"/>
    <x v="0"/>
    <s v="2019/20"/>
    <m/>
    <m/>
    <m/>
    <m/>
    <m/>
    <m/>
    <m/>
    <m/>
    <m/>
    <n v="0"/>
    <n v="0"/>
    <m/>
    <m/>
    <m/>
    <m/>
    <m/>
    <s v="  "/>
    <m/>
    <m/>
    <m/>
    <m/>
    <m/>
    <m/>
    <m/>
    <m/>
    <m/>
    <m/>
    <m/>
    <m/>
    <m/>
    <m/>
    <m/>
    <m/>
    <m/>
    <m/>
    <m/>
    <m/>
    <m/>
    <m/>
    <m/>
    <m/>
    <m/>
  </r>
  <r>
    <x v="20"/>
    <x v="20"/>
    <x v="10"/>
    <m/>
    <s v="Urban Engagement Institute - Voter Engagement Project"/>
    <s v="Data Analysis"/>
    <m/>
    <m/>
    <m/>
    <m/>
    <m/>
    <m/>
    <m/>
    <m/>
    <m/>
    <s v="Computer Studies "/>
    <s v="Computer Studies"/>
    <m/>
    <s v="Big Data Analytics "/>
    <x v="0"/>
    <m/>
    <m/>
    <s v="Chris Dyck Gordon Dyck   "/>
    <x v="0"/>
    <x v="0"/>
    <x v="0"/>
    <x v="0"/>
    <x v="0"/>
    <m/>
    <s v="Manish Yadav Angel Kurien Fazel Ahmed Yunus Ahmed Tincy Annie Joseph Vamshi Mani Rashukachula               "/>
    <x v="10"/>
    <x v="10"/>
    <x v="10"/>
    <x v="8"/>
    <x v="6"/>
    <x v="0"/>
    <x v="0"/>
    <x v="0"/>
    <x v="0"/>
    <x v="0"/>
    <m/>
    <m/>
    <m/>
    <m/>
    <m/>
    <m/>
    <m/>
    <m/>
    <m/>
    <m/>
    <m/>
    <x v="0"/>
    <x v="0"/>
    <s v="2019/20"/>
    <m/>
    <m/>
    <m/>
    <m/>
    <m/>
    <m/>
    <m/>
    <m/>
    <m/>
    <n v="0"/>
    <n v="0"/>
    <m/>
    <m/>
    <m/>
    <m/>
    <m/>
    <s v="  "/>
    <m/>
    <m/>
    <m/>
    <m/>
    <m/>
    <m/>
    <m/>
    <m/>
    <m/>
    <m/>
    <m/>
    <m/>
    <m/>
    <m/>
    <m/>
    <m/>
    <m/>
    <m/>
    <m/>
    <m/>
    <m/>
    <m/>
    <m/>
    <m/>
    <m/>
  </r>
  <r>
    <x v="21"/>
    <x v="21"/>
    <x v="11"/>
    <m/>
    <s v="Sales Data Analysis"/>
    <s v="Data Analysis"/>
    <m/>
    <m/>
    <m/>
    <m/>
    <m/>
    <m/>
    <m/>
    <m/>
    <m/>
    <s v="Computer Studies "/>
    <s v="Computer Studies"/>
    <m/>
    <s v="Big Data Analytics "/>
    <x v="0"/>
    <m/>
    <m/>
    <s v="Chris Dyck Gordon Dyck   "/>
    <x v="0"/>
    <x v="0"/>
    <x v="0"/>
    <x v="0"/>
    <x v="0"/>
    <m/>
    <s v="Kavya Methill Komal Dahlya Lakshit Mendiratta Merlin Mathews                "/>
    <x v="11"/>
    <x v="11"/>
    <x v="11"/>
    <x v="9"/>
    <x v="0"/>
    <x v="0"/>
    <x v="0"/>
    <x v="0"/>
    <x v="0"/>
    <x v="0"/>
    <m/>
    <m/>
    <m/>
    <m/>
    <m/>
    <m/>
    <m/>
    <m/>
    <m/>
    <m/>
    <m/>
    <x v="0"/>
    <x v="0"/>
    <s v="2019/20"/>
    <m/>
    <m/>
    <m/>
    <m/>
    <m/>
    <m/>
    <m/>
    <m/>
    <m/>
    <n v="0"/>
    <n v="0"/>
    <m/>
    <m/>
    <m/>
    <m/>
    <m/>
    <s v="  "/>
    <m/>
    <m/>
    <m/>
    <m/>
    <m/>
    <m/>
    <m/>
    <m/>
    <m/>
    <m/>
    <m/>
    <m/>
    <m/>
    <m/>
    <m/>
    <m/>
    <m/>
    <m/>
    <m/>
    <m/>
    <m/>
    <m/>
    <m/>
    <m/>
    <m/>
  </r>
  <r>
    <x v="22"/>
    <x v="22"/>
    <x v="12"/>
    <m/>
    <s v="Data Analysis"/>
    <s v="Data Analysis"/>
    <m/>
    <m/>
    <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23"/>
    <x v="23"/>
    <x v="12"/>
    <m/>
    <s v="Advocacy Services awareness and satisfaction"/>
    <s v="Social research"/>
    <m/>
    <m/>
    <m/>
    <m/>
    <m/>
    <m/>
    <m/>
    <m/>
    <m/>
    <s v="Computer Studies "/>
    <s v="Computer Studies"/>
    <m/>
    <s v="RAPP "/>
    <x v="3"/>
    <m/>
    <m/>
    <s v="Richard Rinaldo    "/>
    <x v="3"/>
    <x v="2"/>
    <x v="0"/>
    <x v="0"/>
    <x v="0"/>
    <m/>
    <s v="Hemani Dave Soumya Goel Disha Chudasama Hetal Parmar                "/>
    <x v="12"/>
    <x v="12"/>
    <x v="12"/>
    <x v="10"/>
    <x v="0"/>
    <x v="0"/>
    <x v="0"/>
    <x v="0"/>
    <x v="0"/>
    <x v="0"/>
    <m/>
    <m/>
    <m/>
    <m/>
    <m/>
    <m/>
    <m/>
    <m/>
    <m/>
    <m/>
    <m/>
    <x v="0"/>
    <x v="1"/>
    <s v="2018/19"/>
    <m/>
    <m/>
    <m/>
    <m/>
    <m/>
    <m/>
    <m/>
    <m/>
    <m/>
    <n v="0"/>
    <n v="0"/>
    <m/>
    <m/>
    <m/>
    <m/>
    <m/>
    <s v="  "/>
    <m/>
    <m/>
    <m/>
    <m/>
    <m/>
    <m/>
    <m/>
    <m/>
    <m/>
    <m/>
    <m/>
    <m/>
    <m/>
    <m/>
    <m/>
    <m/>
    <m/>
    <m/>
    <m/>
    <m/>
    <m/>
    <m/>
    <m/>
    <m/>
    <m/>
  </r>
  <r>
    <x v="24"/>
    <x v="24"/>
    <x v="13"/>
    <m/>
    <s v="Public awareness of the availability and benefits of electric vehicles"/>
    <s v="Market Research"/>
    <m/>
    <m/>
    <m/>
    <m/>
    <m/>
    <m/>
    <m/>
    <m/>
    <m/>
    <s v="Computer Studies "/>
    <s v="Computer Studies"/>
    <m/>
    <s v="RAPP "/>
    <x v="3"/>
    <m/>
    <m/>
    <s v="Richard Rinaldo    "/>
    <x v="3"/>
    <x v="2"/>
    <x v="0"/>
    <x v="0"/>
    <x v="0"/>
    <m/>
    <s v="Kyle O'Keeffe Inyang Ekanem Neenu Sam Rohan Raj Pendalwar                "/>
    <x v="13"/>
    <x v="13"/>
    <x v="13"/>
    <x v="11"/>
    <x v="0"/>
    <x v="0"/>
    <x v="0"/>
    <x v="0"/>
    <x v="0"/>
    <x v="0"/>
    <m/>
    <m/>
    <m/>
    <m/>
    <m/>
    <m/>
    <m/>
    <m/>
    <m/>
    <m/>
    <m/>
    <x v="0"/>
    <x v="1"/>
    <s v="2018/19"/>
    <m/>
    <m/>
    <m/>
    <m/>
    <m/>
    <m/>
    <m/>
    <m/>
    <m/>
    <n v="0"/>
    <n v="0"/>
    <m/>
    <m/>
    <m/>
    <m/>
    <m/>
    <s v="  "/>
    <m/>
    <m/>
    <m/>
    <m/>
    <m/>
    <m/>
    <m/>
    <m/>
    <m/>
    <m/>
    <m/>
    <m/>
    <m/>
    <m/>
    <m/>
    <m/>
    <m/>
    <m/>
    <m/>
    <m/>
    <m/>
    <m/>
    <m/>
    <m/>
    <m/>
  </r>
  <r>
    <x v="25"/>
    <x v="25"/>
    <x v="14"/>
    <m/>
    <s v="Rural Residency program outcomes for physicians"/>
    <s v="Social research"/>
    <m/>
    <m/>
    <m/>
    <m/>
    <m/>
    <m/>
    <m/>
    <m/>
    <m/>
    <s v="Computer Studies "/>
    <s v="Computer Studies"/>
    <m/>
    <s v="RAPP "/>
    <x v="3"/>
    <m/>
    <m/>
    <s v="Richard Rinaldo    "/>
    <x v="3"/>
    <x v="2"/>
    <x v="0"/>
    <x v="0"/>
    <x v="0"/>
    <m/>
    <s v="Heyaben Jagdishkumar Patel Akhil Mohan Mohan Jeff Yip Margaryta Pronina Rohini Rohini               "/>
    <x v="14"/>
    <x v="14"/>
    <x v="14"/>
    <x v="12"/>
    <x v="7"/>
    <x v="0"/>
    <x v="0"/>
    <x v="0"/>
    <x v="0"/>
    <x v="0"/>
    <m/>
    <m/>
    <m/>
    <m/>
    <m/>
    <m/>
    <m/>
    <m/>
    <m/>
    <m/>
    <m/>
    <x v="0"/>
    <x v="1"/>
    <s v="2018/19"/>
    <m/>
    <m/>
    <m/>
    <m/>
    <m/>
    <m/>
    <m/>
    <m/>
    <m/>
    <n v="0"/>
    <n v="0"/>
    <m/>
    <m/>
    <m/>
    <m/>
    <m/>
    <s v="  "/>
    <m/>
    <m/>
    <m/>
    <m/>
    <m/>
    <m/>
    <m/>
    <m/>
    <m/>
    <m/>
    <m/>
    <m/>
    <m/>
    <m/>
    <m/>
    <m/>
    <m/>
    <m/>
    <m/>
    <m/>
    <m/>
    <m/>
    <m/>
    <m/>
    <m/>
  </r>
  <r>
    <x v="26"/>
    <x v="26"/>
    <x v="15"/>
    <m/>
    <s v="Impact on retail sales associated with being located in Barrie's downtown"/>
    <s v="Market Research"/>
    <m/>
    <m/>
    <m/>
    <m/>
    <m/>
    <m/>
    <m/>
    <m/>
    <m/>
    <s v="Computer Studies "/>
    <s v="Computer Studies"/>
    <m/>
    <s v="RAPP "/>
    <x v="3"/>
    <m/>
    <m/>
    <s v="Richard Rinaldo    "/>
    <x v="3"/>
    <x v="2"/>
    <x v="0"/>
    <x v="0"/>
    <x v="0"/>
    <m/>
    <s v="Ann Maria Johnson Sharon Maria Jacob Anjali Kaushik Jayadev Venugopal Akshay Vijay               "/>
    <x v="15"/>
    <x v="15"/>
    <x v="15"/>
    <x v="13"/>
    <x v="8"/>
    <x v="0"/>
    <x v="0"/>
    <x v="0"/>
    <x v="0"/>
    <x v="0"/>
    <m/>
    <m/>
    <m/>
    <m/>
    <m/>
    <m/>
    <m/>
    <m/>
    <m/>
    <m/>
    <m/>
    <x v="0"/>
    <x v="1"/>
    <s v="2018/19"/>
    <m/>
    <m/>
    <m/>
    <m/>
    <m/>
    <m/>
    <m/>
    <m/>
    <m/>
    <n v="0"/>
    <n v="0"/>
    <m/>
    <m/>
    <m/>
    <m/>
    <m/>
    <s v="  "/>
    <m/>
    <m/>
    <m/>
    <m/>
    <m/>
    <m/>
    <m/>
    <m/>
    <m/>
    <m/>
    <m/>
    <m/>
    <m/>
    <m/>
    <m/>
    <m/>
    <m/>
    <m/>
    <m/>
    <m/>
    <m/>
    <m/>
    <m/>
    <m/>
    <m/>
  </r>
  <r>
    <x v="27"/>
    <x v="27"/>
    <x v="16"/>
    <m/>
    <s v="Information systems security program renewal evaluation"/>
    <s v="Internal Research Project"/>
    <m/>
    <m/>
    <m/>
    <m/>
    <m/>
    <m/>
    <m/>
    <m/>
    <m/>
    <s v="Computer Studies "/>
    <s v="Computer Studies"/>
    <m/>
    <s v="RAPP "/>
    <x v="3"/>
    <m/>
    <m/>
    <s v="Richard Rinaldo    "/>
    <x v="3"/>
    <x v="2"/>
    <x v="0"/>
    <x v="0"/>
    <x v="0"/>
    <m/>
    <s v="Dawn Sebastian Sharon Kadalickal Shaji Jemi James Wesley Prokopchuk                "/>
    <x v="16"/>
    <x v="16"/>
    <x v="16"/>
    <x v="14"/>
    <x v="0"/>
    <x v="0"/>
    <x v="0"/>
    <x v="0"/>
    <x v="0"/>
    <x v="0"/>
    <m/>
    <m/>
    <m/>
    <m/>
    <m/>
    <m/>
    <m/>
    <m/>
    <m/>
    <m/>
    <m/>
    <x v="0"/>
    <x v="1"/>
    <s v="2018/19"/>
    <m/>
    <m/>
    <m/>
    <m/>
    <m/>
    <m/>
    <m/>
    <m/>
    <m/>
    <n v="0"/>
    <n v="0"/>
    <m/>
    <m/>
    <m/>
    <m/>
    <m/>
    <s v="  "/>
    <m/>
    <m/>
    <m/>
    <m/>
    <m/>
    <m/>
    <m/>
    <m/>
    <m/>
    <m/>
    <m/>
    <m/>
    <m/>
    <m/>
    <m/>
    <m/>
    <m/>
    <m/>
    <m/>
    <m/>
    <m/>
    <m/>
    <m/>
    <m/>
    <m/>
  </r>
  <r>
    <x v="28"/>
    <x v="28"/>
    <x v="17"/>
    <m/>
    <s v="Evaluation of Snoezelen room utilization by Deafblind individuals"/>
    <s v="Social research"/>
    <m/>
    <m/>
    <m/>
    <m/>
    <m/>
    <m/>
    <m/>
    <m/>
    <m/>
    <s v="Computer Studies "/>
    <s v="Computer Studies"/>
    <m/>
    <s v="RAPP "/>
    <x v="3"/>
    <m/>
    <m/>
    <s v="Richard Rinaldo    "/>
    <x v="3"/>
    <x v="2"/>
    <x v="0"/>
    <x v="0"/>
    <x v="0"/>
    <m/>
    <s v="Teresa Pigott-Upshall Daniel Anzola Marin Nathan Tully Campeau                 "/>
    <x v="17"/>
    <x v="17"/>
    <x v="17"/>
    <x v="0"/>
    <x v="0"/>
    <x v="0"/>
    <x v="0"/>
    <x v="0"/>
    <x v="0"/>
    <x v="0"/>
    <m/>
    <m/>
    <m/>
    <m/>
    <m/>
    <m/>
    <m/>
    <m/>
    <m/>
    <m/>
    <m/>
    <x v="0"/>
    <x v="1"/>
    <s v="2018/19"/>
    <m/>
    <m/>
    <m/>
    <m/>
    <m/>
    <m/>
    <m/>
    <m/>
    <m/>
    <n v="0"/>
    <n v="0"/>
    <m/>
    <m/>
    <m/>
    <m/>
    <m/>
    <s v="  "/>
    <m/>
    <m/>
    <m/>
    <m/>
    <m/>
    <m/>
    <m/>
    <m/>
    <m/>
    <m/>
    <m/>
    <m/>
    <m/>
    <m/>
    <m/>
    <m/>
    <m/>
    <m/>
    <m/>
    <m/>
    <m/>
    <m/>
    <m/>
    <m/>
    <m/>
  </r>
  <r>
    <x v="29"/>
    <x v="29"/>
    <x v="16"/>
    <m/>
    <s v="Evaluation of the College's mindfulness mental wellness programs"/>
    <s v="Internal Research Project"/>
    <m/>
    <m/>
    <m/>
    <m/>
    <m/>
    <m/>
    <m/>
    <m/>
    <m/>
    <s v="Computer Studies "/>
    <s v="Computer Studies"/>
    <m/>
    <s v="RAPP "/>
    <x v="3"/>
    <m/>
    <m/>
    <s v="Richard Rinaldo    "/>
    <x v="3"/>
    <x v="2"/>
    <x v="0"/>
    <x v="0"/>
    <x v="0"/>
    <m/>
    <s v="Steven Aeng Nicole Lacher Teenuk Tomin                 "/>
    <x v="18"/>
    <x v="18"/>
    <x v="18"/>
    <x v="0"/>
    <x v="0"/>
    <x v="0"/>
    <x v="0"/>
    <x v="0"/>
    <x v="0"/>
    <x v="0"/>
    <m/>
    <m/>
    <m/>
    <m/>
    <m/>
    <m/>
    <m/>
    <m/>
    <m/>
    <m/>
    <m/>
    <x v="0"/>
    <x v="1"/>
    <s v="2018/19"/>
    <m/>
    <m/>
    <m/>
    <m/>
    <m/>
    <m/>
    <m/>
    <m/>
    <m/>
    <n v="0"/>
    <n v="0"/>
    <m/>
    <m/>
    <m/>
    <m/>
    <m/>
    <s v="  "/>
    <m/>
    <m/>
    <m/>
    <m/>
    <m/>
    <m/>
    <m/>
    <m/>
    <m/>
    <m/>
    <m/>
    <m/>
    <m/>
    <m/>
    <m/>
    <m/>
    <m/>
    <m/>
    <m/>
    <m/>
    <m/>
    <m/>
    <m/>
    <m/>
    <m/>
  </r>
  <r>
    <x v="30"/>
    <x v="30"/>
    <x v="12"/>
    <m/>
    <s v="Membership services evaluation"/>
    <s v="Market Research"/>
    <m/>
    <m/>
    <m/>
    <m/>
    <m/>
    <m/>
    <m/>
    <m/>
    <m/>
    <s v="Computer Studies "/>
    <s v="Computer Studies"/>
    <m/>
    <s v="RAPP "/>
    <x v="3"/>
    <m/>
    <m/>
    <s v="Richard Rinaldo    "/>
    <x v="3"/>
    <x v="2"/>
    <x v="0"/>
    <x v="0"/>
    <x v="0"/>
    <m/>
    <s v="Anjali Anilkumar  Sarah McKeown Kartik Ashok Nagras Aakash Jangra                "/>
    <x v="19"/>
    <x v="19"/>
    <x v="19"/>
    <x v="15"/>
    <x v="0"/>
    <x v="0"/>
    <x v="0"/>
    <x v="0"/>
    <x v="0"/>
    <x v="0"/>
    <m/>
    <m/>
    <m/>
    <m/>
    <m/>
    <m/>
    <m/>
    <m/>
    <m/>
    <m/>
    <m/>
    <x v="0"/>
    <x v="1"/>
    <s v="2018/19"/>
    <m/>
    <m/>
    <m/>
    <m/>
    <m/>
    <m/>
    <m/>
    <m/>
    <m/>
    <n v="0"/>
    <n v="0"/>
    <m/>
    <m/>
    <m/>
    <m/>
    <m/>
    <s v="  "/>
    <m/>
    <m/>
    <m/>
    <m/>
    <m/>
    <m/>
    <m/>
    <m/>
    <m/>
    <m/>
    <m/>
    <m/>
    <m/>
    <m/>
    <m/>
    <m/>
    <m/>
    <m/>
    <m/>
    <m/>
    <m/>
    <m/>
    <m/>
    <m/>
    <m/>
  </r>
  <r>
    <x v="31"/>
    <x v="31"/>
    <x v="18"/>
    <m/>
    <s v="Luuma user experience"/>
    <s v="Market Research"/>
    <m/>
    <m/>
    <m/>
    <m/>
    <m/>
    <m/>
    <m/>
    <m/>
    <m/>
    <s v="Computer Studies "/>
    <s v="Computer Studies"/>
    <m/>
    <s v="RAPP "/>
    <x v="3"/>
    <m/>
    <m/>
    <s v="Richard Rinaldo    "/>
    <x v="3"/>
    <x v="2"/>
    <x v="0"/>
    <x v="0"/>
    <x v="0"/>
    <m/>
    <s v="Aparna Rajan Ekkattil Dhanya Girija Sarma Jacqueline Mary Mathew Jasim Shafeek Alghin Wilson               "/>
    <x v="20"/>
    <x v="20"/>
    <x v="20"/>
    <x v="16"/>
    <x v="9"/>
    <x v="0"/>
    <x v="0"/>
    <x v="0"/>
    <x v="0"/>
    <x v="0"/>
    <m/>
    <m/>
    <m/>
    <m/>
    <m/>
    <m/>
    <m/>
    <m/>
    <m/>
    <m/>
    <m/>
    <x v="0"/>
    <x v="1"/>
    <s v="2018/19"/>
    <m/>
    <m/>
    <m/>
    <m/>
    <m/>
    <m/>
    <m/>
    <m/>
    <m/>
    <n v="0"/>
    <n v="0"/>
    <m/>
    <m/>
    <m/>
    <m/>
    <m/>
    <s v="  "/>
    <m/>
    <m/>
    <m/>
    <m/>
    <m/>
    <m/>
    <m/>
    <m/>
    <m/>
    <m/>
    <m/>
    <m/>
    <m/>
    <m/>
    <m/>
    <m/>
    <m/>
    <m/>
    <m/>
    <m/>
    <m/>
    <m/>
    <m/>
    <m/>
    <m/>
  </r>
  <r>
    <x v="32"/>
    <x v="32"/>
    <x v="19"/>
    <m/>
    <s v="Development of a version of the Vancouver Experience Survey (VES) that fits the Ontario context"/>
    <s v="Market Research"/>
    <m/>
    <m/>
    <m/>
    <m/>
    <m/>
    <m/>
    <m/>
    <m/>
    <m/>
    <s v="Computer Studies "/>
    <s v="Computer Studies"/>
    <m/>
    <s v="RAPP "/>
    <x v="3"/>
    <m/>
    <m/>
    <s v="Richard Rinaldo    "/>
    <x v="3"/>
    <x v="2"/>
    <x v="0"/>
    <x v="0"/>
    <x v="0"/>
    <m/>
    <s v="Nikita Patel Rajnikant Patel Sinoj Sixtus Rohit Shrikrishna Karmudi Bakul Manchada               "/>
    <x v="21"/>
    <x v="21"/>
    <x v="21"/>
    <x v="17"/>
    <x v="10"/>
    <x v="0"/>
    <x v="0"/>
    <x v="0"/>
    <x v="0"/>
    <x v="0"/>
    <m/>
    <m/>
    <m/>
    <m/>
    <m/>
    <m/>
    <m/>
    <m/>
    <m/>
    <m/>
    <m/>
    <x v="0"/>
    <x v="1"/>
    <s v="2018/19"/>
    <m/>
    <m/>
    <m/>
    <m/>
    <m/>
    <m/>
    <m/>
    <m/>
    <m/>
    <n v="0"/>
    <n v="0"/>
    <m/>
    <m/>
    <m/>
    <m/>
    <m/>
    <s v="  "/>
    <m/>
    <m/>
    <m/>
    <m/>
    <m/>
    <m/>
    <m/>
    <m/>
    <m/>
    <m/>
    <m/>
    <m/>
    <m/>
    <m/>
    <m/>
    <m/>
    <m/>
    <m/>
    <m/>
    <m/>
    <m/>
    <m/>
    <m/>
    <m/>
    <m/>
  </r>
  <r>
    <x v="33"/>
    <x v="33"/>
    <x v="15"/>
    <m/>
    <s v="Marketing Strategy development research"/>
    <s v="Market Research"/>
    <m/>
    <m/>
    <m/>
    <m/>
    <m/>
    <m/>
    <m/>
    <m/>
    <m/>
    <s v="Computer Studies "/>
    <s v="Computer Studies"/>
    <m/>
    <s v="RAPP "/>
    <x v="3"/>
    <m/>
    <m/>
    <s v="Richard Rinaldo    "/>
    <x v="3"/>
    <x v="2"/>
    <x v="0"/>
    <x v="0"/>
    <x v="0"/>
    <m/>
    <s v="Brad Delong Shannon Forward                  "/>
    <x v="22"/>
    <x v="22"/>
    <x v="3"/>
    <x v="0"/>
    <x v="0"/>
    <x v="0"/>
    <x v="0"/>
    <x v="0"/>
    <x v="0"/>
    <x v="0"/>
    <m/>
    <m/>
    <m/>
    <m/>
    <m/>
    <m/>
    <m/>
    <m/>
    <m/>
    <m/>
    <m/>
    <x v="0"/>
    <x v="1"/>
    <s v="2018/19"/>
    <m/>
    <m/>
    <m/>
    <m/>
    <m/>
    <m/>
    <m/>
    <m/>
    <m/>
    <n v="0"/>
    <n v="0"/>
    <m/>
    <m/>
    <m/>
    <m/>
    <m/>
    <s v="  "/>
    <m/>
    <m/>
    <m/>
    <m/>
    <m/>
    <m/>
    <m/>
    <m/>
    <m/>
    <m/>
    <m/>
    <m/>
    <m/>
    <m/>
    <m/>
    <m/>
    <m/>
    <m/>
    <m/>
    <m/>
    <m/>
    <m/>
    <m/>
    <m/>
    <m/>
  </r>
  <r>
    <x v="34"/>
    <x v="34"/>
    <x v="15"/>
    <m/>
    <s v="Camphill Retail Stores - Best Practices"/>
    <s v="Market Research"/>
    <m/>
    <m/>
    <m/>
    <m/>
    <m/>
    <m/>
    <m/>
    <m/>
    <m/>
    <s v="Computer Studies "/>
    <s v="Computer Studies"/>
    <m/>
    <s v="RAPP "/>
    <x v="3"/>
    <m/>
    <m/>
    <s v="Richard Rinaldo    "/>
    <x v="3"/>
    <x v="2"/>
    <x v="0"/>
    <x v="0"/>
    <x v="0"/>
    <m/>
    <s v="Erin Youjin Lee Deljo Dominic Madathikandam Ketan Rana                 "/>
    <x v="23"/>
    <x v="23"/>
    <x v="22"/>
    <x v="0"/>
    <x v="0"/>
    <x v="0"/>
    <x v="0"/>
    <x v="0"/>
    <x v="0"/>
    <x v="0"/>
    <m/>
    <m/>
    <m/>
    <m/>
    <m/>
    <m/>
    <m/>
    <m/>
    <m/>
    <m/>
    <m/>
    <x v="0"/>
    <x v="1"/>
    <s v="2018/19"/>
    <m/>
    <m/>
    <m/>
    <m/>
    <m/>
    <m/>
    <m/>
    <m/>
    <m/>
    <n v="0"/>
    <n v="0"/>
    <m/>
    <m/>
    <m/>
    <m/>
    <m/>
    <s v="  "/>
    <m/>
    <m/>
    <m/>
    <m/>
    <m/>
    <m/>
    <m/>
    <m/>
    <m/>
    <m/>
    <m/>
    <m/>
    <m/>
    <m/>
    <m/>
    <m/>
    <m/>
    <m/>
    <m/>
    <m/>
    <m/>
    <m/>
    <m/>
    <m/>
    <m/>
  </r>
  <r>
    <x v="35"/>
    <x v="35"/>
    <x v="20"/>
    <m/>
    <s v="Medical Rotation Data Analysis "/>
    <s v="Data Analysis"/>
    <m/>
    <m/>
    <m/>
    <m/>
    <m/>
    <m/>
    <m/>
    <m/>
    <m/>
    <s v="Computer Studies "/>
    <s v="Computer Studies"/>
    <m/>
    <s v="Big Data Analytics "/>
    <x v="0"/>
    <m/>
    <m/>
    <s v="Chris Dyck    "/>
    <x v="0"/>
    <x v="2"/>
    <x v="0"/>
    <x v="0"/>
    <x v="0"/>
    <m/>
    <s v="                   "/>
    <x v="3"/>
    <x v="3"/>
    <x v="3"/>
    <x v="0"/>
    <x v="0"/>
    <x v="0"/>
    <x v="0"/>
    <x v="0"/>
    <x v="0"/>
    <x v="0"/>
    <m/>
    <m/>
    <m/>
    <m/>
    <m/>
    <m/>
    <m/>
    <m/>
    <m/>
    <m/>
    <m/>
    <x v="0"/>
    <x v="0"/>
    <s v="2019/20"/>
    <m/>
    <m/>
    <m/>
    <m/>
    <m/>
    <m/>
    <m/>
    <m/>
    <m/>
    <n v="0"/>
    <n v="0"/>
    <m/>
    <m/>
    <m/>
    <m/>
    <m/>
    <s v="  "/>
    <m/>
    <m/>
    <m/>
    <m/>
    <m/>
    <m/>
    <m/>
    <m/>
    <m/>
    <m/>
    <m/>
    <m/>
    <m/>
    <m/>
    <m/>
    <m/>
    <m/>
    <m/>
    <m/>
    <m/>
    <m/>
    <m/>
    <m/>
    <m/>
    <m/>
  </r>
  <r>
    <x v="36"/>
    <x v="36"/>
    <x v="21"/>
    <m/>
    <s v="PLC programming of the  tank system"/>
    <s v="Process Improvement"/>
    <m/>
    <m/>
    <m/>
    <m/>
    <s v="Manufacturing"/>
    <m/>
    <m/>
    <m/>
    <m/>
    <s v="Engineering and Environmental Technologies "/>
    <s v="Engineering and Environmental Technologies"/>
    <m/>
    <s v="Electrical Engineering Technology "/>
    <x v="4"/>
    <m/>
    <m/>
    <s v="Amir Baghaki    "/>
    <x v="4"/>
    <x v="2"/>
    <x v="0"/>
    <x v="0"/>
    <x v="0"/>
    <m/>
    <s v="Umoboho Oboho                    "/>
    <x v="24"/>
    <x v="3"/>
    <x v="3"/>
    <x v="0"/>
    <x v="0"/>
    <x v="0"/>
    <x v="0"/>
    <x v="0"/>
    <x v="0"/>
    <x v="0"/>
    <m/>
    <m/>
    <m/>
    <m/>
    <m/>
    <m/>
    <m/>
    <m/>
    <m/>
    <m/>
    <m/>
    <x v="0"/>
    <x v="2"/>
    <s v="2018/19"/>
    <m/>
    <m/>
    <m/>
    <m/>
    <m/>
    <m/>
    <m/>
    <m/>
    <m/>
    <n v="0"/>
    <n v="0"/>
    <m/>
    <m/>
    <m/>
    <m/>
    <m/>
    <s v="  "/>
    <m/>
    <m/>
    <m/>
    <m/>
    <m/>
    <m/>
    <m/>
    <m/>
    <m/>
    <m/>
    <m/>
    <m/>
    <m/>
    <m/>
    <m/>
    <m/>
    <m/>
    <m/>
    <m/>
    <m/>
    <m/>
    <m/>
    <m/>
    <m/>
    <m/>
  </r>
  <r>
    <x v="37"/>
    <x v="37"/>
    <x v="22"/>
    <m/>
    <s v="to mill billet aluminum to manufacture the foil for prototyping"/>
    <m/>
    <m/>
    <s v="Chris Meissner "/>
    <s v="hchrism@gmail.com "/>
    <m/>
    <s v="Manufacturing"/>
    <m/>
    <m/>
    <m/>
    <m/>
    <s v="Engineering and Environmental Technologies "/>
    <s v="Engineering and Environmental Technologies"/>
    <m/>
    <s v="Mechanical Engineering Technology "/>
    <x v="5"/>
    <m/>
    <m/>
    <s v="Jurgen Hierholzer    "/>
    <x v="5"/>
    <x v="2"/>
    <x v="0"/>
    <x v="0"/>
    <x v="0"/>
    <m/>
    <s v="Nick Noseworthy                   "/>
    <x v="25"/>
    <x v="3"/>
    <x v="3"/>
    <x v="0"/>
    <x v="0"/>
    <x v="0"/>
    <x v="0"/>
    <x v="0"/>
    <x v="0"/>
    <x v="0"/>
    <m/>
    <m/>
    <m/>
    <m/>
    <m/>
    <m/>
    <m/>
    <m/>
    <m/>
    <m/>
    <m/>
    <x v="0"/>
    <x v="0"/>
    <s v="2018/19"/>
    <d v="2019-03-11T00:00:00"/>
    <m/>
    <m/>
    <m/>
    <m/>
    <m/>
    <m/>
    <m/>
    <m/>
    <n v="500"/>
    <n v="500"/>
    <m/>
    <n v="500"/>
    <m/>
    <m/>
    <m/>
    <s v="self-funded  "/>
    <s v="self-funded"/>
    <m/>
    <m/>
    <m/>
    <m/>
    <m/>
    <m/>
    <m/>
    <m/>
    <m/>
    <m/>
    <m/>
    <m/>
    <m/>
    <m/>
    <m/>
    <m/>
    <m/>
    <m/>
    <m/>
    <m/>
    <m/>
    <m/>
    <m/>
    <m/>
  </r>
  <r>
    <x v="38"/>
    <x v="38"/>
    <x v="23"/>
    <m/>
    <s v="To digitize their current curriculum/solution for global expansion and corporate training"/>
    <s v="Process Improvement"/>
    <m/>
    <s v="Bob Wiele"/>
    <s v="bwiele@onesmartworld.com"/>
    <m/>
    <s v="Educational services"/>
    <m/>
    <m/>
    <m/>
    <m/>
    <s v="Computer Studies "/>
    <s v="Computer Studies"/>
    <m/>
    <s v=" "/>
    <x v="6"/>
    <m/>
    <m/>
    <s v="    "/>
    <x v="6"/>
    <x v="2"/>
    <x v="0"/>
    <x v="0"/>
    <x v="0"/>
    <m/>
    <s v="                   "/>
    <x v="3"/>
    <x v="3"/>
    <x v="3"/>
    <x v="0"/>
    <x v="0"/>
    <x v="0"/>
    <x v="0"/>
    <x v="0"/>
    <x v="0"/>
    <x v="0"/>
    <m/>
    <m/>
    <m/>
    <m/>
    <m/>
    <m/>
    <m/>
    <m/>
    <m/>
    <m/>
    <m/>
    <x v="1"/>
    <x v="0"/>
    <s v="2018/19"/>
    <m/>
    <m/>
    <m/>
    <m/>
    <m/>
    <m/>
    <m/>
    <m/>
    <m/>
    <n v="0"/>
    <n v="0"/>
    <m/>
    <m/>
    <m/>
    <m/>
    <m/>
    <s v="  "/>
    <m/>
    <m/>
    <m/>
    <m/>
    <m/>
    <m/>
    <m/>
    <m/>
    <m/>
    <m/>
    <m/>
    <m/>
    <m/>
    <m/>
    <m/>
    <m/>
    <m/>
    <m/>
    <m/>
    <m/>
    <m/>
    <m/>
    <m/>
    <m/>
    <m/>
  </r>
  <r>
    <x v="39"/>
    <x v="39"/>
    <x v="24"/>
    <m/>
    <s v="to develop the new designed downspout arbour as a DIY option for home owners to be able to buy the product online and install themselves on site with detailed instructions"/>
    <m/>
    <m/>
    <s v="Joanne Mohan "/>
    <s v="joanne@parklanelandscapes.ca _x000a__x000a_"/>
    <m/>
    <s v="Construction"/>
    <m/>
    <m/>
    <m/>
    <m/>
    <s v="Engineering and Environmental Technologies "/>
    <s v="Engineering and Environmental Technologies"/>
    <m/>
    <s v="Mechanical Engineering Technology "/>
    <x v="5"/>
    <m/>
    <m/>
    <s v="    "/>
    <x v="6"/>
    <x v="2"/>
    <x v="0"/>
    <x v="0"/>
    <x v="0"/>
    <m/>
    <s v="                   "/>
    <x v="3"/>
    <x v="3"/>
    <x v="3"/>
    <x v="0"/>
    <x v="0"/>
    <x v="0"/>
    <x v="0"/>
    <x v="0"/>
    <x v="0"/>
    <x v="0"/>
    <m/>
    <m/>
    <m/>
    <m/>
    <m/>
    <m/>
    <m/>
    <m/>
    <m/>
    <m/>
    <m/>
    <x v="1"/>
    <x v="0"/>
    <s v="2018/19"/>
    <d v="2019-03-06T00:00:00"/>
    <m/>
    <m/>
    <m/>
    <m/>
    <m/>
    <m/>
    <m/>
    <m/>
    <n v="0"/>
    <n v="0"/>
    <m/>
    <m/>
    <m/>
    <m/>
    <m/>
    <s v="  "/>
    <m/>
    <m/>
    <m/>
    <m/>
    <m/>
    <m/>
    <m/>
    <m/>
    <m/>
    <m/>
    <m/>
    <m/>
    <m/>
    <m/>
    <m/>
    <m/>
    <m/>
    <m/>
    <m/>
    <m/>
    <m/>
    <m/>
    <m/>
    <m/>
    <m/>
  </r>
  <r>
    <x v="40"/>
    <x v="40"/>
    <x v="25"/>
    <m/>
    <s v="To test the equipment"/>
    <s v="Testing and Validation"/>
    <m/>
    <s v="Sergii Protsenko_x000a_Oleg Bilous"/>
    <s v="info@cafilter.ca"/>
    <m/>
    <s v="Manufacturing"/>
    <m/>
    <m/>
    <m/>
    <m/>
    <s v="Engineering and Environmental Technologies "/>
    <s v="Engineering and Environmental Technologies"/>
    <m/>
    <s v="Mechanical Engineering Technology "/>
    <x v="5"/>
    <m/>
    <m/>
    <s v="Murry MacDonald    "/>
    <x v="7"/>
    <x v="2"/>
    <x v="0"/>
    <x v="0"/>
    <x v="0"/>
    <m/>
    <s v="jared Bergsma Connor Macinnis David Taylor                 "/>
    <x v="26"/>
    <x v="24"/>
    <x v="23"/>
    <x v="0"/>
    <x v="0"/>
    <x v="0"/>
    <x v="0"/>
    <x v="0"/>
    <x v="0"/>
    <x v="0"/>
    <m/>
    <m/>
    <m/>
    <m/>
    <m/>
    <m/>
    <m/>
    <m/>
    <m/>
    <m/>
    <m/>
    <x v="0"/>
    <x v="0"/>
    <s v="2018/19"/>
    <m/>
    <m/>
    <m/>
    <m/>
    <m/>
    <m/>
    <m/>
    <m/>
    <m/>
    <n v="20000"/>
    <n v="12000"/>
    <n v="10000"/>
    <n v="2000"/>
    <n v="8000"/>
    <m/>
    <m/>
    <s v="OCE CVTA 2019  "/>
    <s v="OCE CVTA 2019"/>
    <m/>
    <m/>
    <m/>
    <m/>
    <m/>
    <m/>
    <m/>
    <m/>
    <m/>
    <m/>
    <m/>
    <m/>
    <m/>
    <m/>
    <m/>
    <m/>
    <m/>
    <m/>
    <m/>
    <m/>
    <m/>
    <m/>
    <m/>
    <m/>
  </r>
  <r>
    <x v="41"/>
    <x v="41"/>
    <x v="26"/>
    <m/>
    <s v="Defulted Loan Comparison"/>
    <s v="Data Analysis"/>
    <m/>
    <m/>
    <m/>
    <m/>
    <m/>
    <m/>
    <m/>
    <m/>
    <m/>
    <s v="Computer Studies "/>
    <s v="Computer Studies"/>
    <m/>
    <s v="Big Data Analytics "/>
    <x v="0"/>
    <m/>
    <m/>
    <s v="Chris Dyck Richard Lambroff   "/>
    <x v="0"/>
    <x v="1"/>
    <x v="0"/>
    <x v="0"/>
    <x v="0"/>
    <m/>
    <s v="Patrick Whissel Hyoryung Lee Dojin Kwon Elena Pendrakovskaia Yingwen Yu               "/>
    <x v="27"/>
    <x v="25"/>
    <x v="24"/>
    <x v="18"/>
    <x v="11"/>
    <x v="0"/>
    <x v="0"/>
    <x v="0"/>
    <x v="0"/>
    <x v="0"/>
    <m/>
    <m/>
    <m/>
    <m/>
    <m/>
    <m/>
    <m/>
    <m/>
    <m/>
    <m/>
    <m/>
    <x v="0"/>
    <x v="0"/>
    <s v="2018/19"/>
    <m/>
    <m/>
    <m/>
    <m/>
    <m/>
    <m/>
    <m/>
    <m/>
    <m/>
    <n v="0"/>
    <n v="0"/>
    <m/>
    <m/>
    <m/>
    <m/>
    <m/>
    <s v="  "/>
    <m/>
    <m/>
    <m/>
    <m/>
    <m/>
    <m/>
    <m/>
    <m/>
    <m/>
    <m/>
    <m/>
    <m/>
    <m/>
    <m/>
    <m/>
    <m/>
    <m/>
    <m/>
    <m/>
    <m/>
    <m/>
    <m/>
    <m/>
    <m/>
    <m/>
  </r>
  <r>
    <x v="42"/>
    <x v="42"/>
    <x v="26"/>
    <m/>
    <s v="Regional Comparison of Approvals and Booked Loans"/>
    <s v="Data Analysis"/>
    <m/>
    <m/>
    <m/>
    <m/>
    <m/>
    <m/>
    <m/>
    <m/>
    <m/>
    <s v="Computer Studies "/>
    <s v="Computer Studies"/>
    <m/>
    <s v="Big Data Analytics "/>
    <x v="0"/>
    <m/>
    <m/>
    <s v="Chris Dyck Richard Lambroff   "/>
    <x v="0"/>
    <x v="1"/>
    <x v="0"/>
    <x v="0"/>
    <x v="0"/>
    <m/>
    <s v="Keerthi Muppala Aphia Ann Mathew Sharon Parekaden Antony Shivabalan Balasubramanian                "/>
    <x v="28"/>
    <x v="26"/>
    <x v="25"/>
    <x v="19"/>
    <x v="0"/>
    <x v="0"/>
    <x v="0"/>
    <x v="0"/>
    <x v="0"/>
    <x v="0"/>
    <m/>
    <m/>
    <m/>
    <m/>
    <m/>
    <m/>
    <m/>
    <m/>
    <m/>
    <m/>
    <m/>
    <x v="0"/>
    <x v="0"/>
    <s v="2018/19"/>
    <m/>
    <m/>
    <m/>
    <m/>
    <m/>
    <m/>
    <m/>
    <m/>
    <m/>
    <n v="0"/>
    <n v="0"/>
    <m/>
    <m/>
    <m/>
    <m/>
    <m/>
    <s v="  "/>
    <m/>
    <m/>
    <m/>
    <m/>
    <m/>
    <m/>
    <m/>
    <m/>
    <m/>
    <m/>
    <m/>
    <m/>
    <m/>
    <m/>
    <m/>
    <m/>
    <m/>
    <m/>
    <m/>
    <m/>
    <m/>
    <m/>
    <m/>
    <m/>
    <m/>
  </r>
  <r>
    <x v="43"/>
    <x v="43"/>
    <x v="26"/>
    <m/>
    <s v="Process Analysis"/>
    <s v="Data Analysis"/>
    <m/>
    <m/>
    <m/>
    <m/>
    <m/>
    <m/>
    <m/>
    <m/>
    <m/>
    <s v="Computer Studies "/>
    <s v="Computer Studies"/>
    <m/>
    <s v="Big Data Analytics "/>
    <x v="0"/>
    <m/>
    <m/>
    <s v="Chris Dyck Gordon Dyck   "/>
    <x v="0"/>
    <x v="0"/>
    <x v="0"/>
    <x v="0"/>
    <x v="0"/>
    <m/>
    <s v="Zuhaib Siddi Ujjwala Lahoti Bharat Wadhawan Dikshanta Raj Baral Sagar Thapa Davinder Hara Apoorva Arora Arjun Chopra Jill Patel Riya Kanani          "/>
    <x v="29"/>
    <x v="27"/>
    <x v="26"/>
    <x v="20"/>
    <x v="12"/>
    <x v="2"/>
    <x v="1"/>
    <x v="1"/>
    <x v="1"/>
    <x v="1"/>
    <m/>
    <m/>
    <m/>
    <m/>
    <m/>
    <m/>
    <m/>
    <m/>
    <m/>
    <m/>
    <m/>
    <x v="0"/>
    <x v="0"/>
    <s v="2018/19"/>
    <s v="MArch 6, 201"/>
    <m/>
    <m/>
    <m/>
    <m/>
    <m/>
    <m/>
    <m/>
    <m/>
    <n v="0"/>
    <n v="0"/>
    <m/>
    <m/>
    <m/>
    <m/>
    <m/>
    <s v="  "/>
    <m/>
    <m/>
    <m/>
    <m/>
    <m/>
    <m/>
    <m/>
    <m/>
    <m/>
    <m/>
    <m/>
    <m/>
    <m/>
    <m/>
    <m/>
    <m/>
    <m/>
    <m/>
    <m/>
    <m/>
    <m/>
    <m/>
    <m/>
    <m/>
    <m/>
  </r>
  <r>
    <x v="44"/>
    <x v="44"/>
    <x v="10"/>
    <m/>
    <s v="Admissions Package Project"/>
    <s v="Data Analysis"/>
    <m/>
    <m/>
    <m/>
    <m/>
    <m/>
    <m/>
    <m/>
    <m/>
    <m/>
    <s v="Computer Studies "/>
    <s v="Computer Studies"/>
    <m/>
    <s v="Big Data Analytics "/>
    <x v="0"/>
    <m/>
    <m/>
    <s v="Chris Dyck    "/>
    <x v="0"/>
    <x v="2"/>
    <x v="0"/>
    <x v="0"/>
    <x v="0"/>
    <m/>
    <s v="                   "/>
    <x v="3"/>
    <x v="3"/>
    <x v="3"/>
    <x v="0"/>
    <x v="0"/>
    <x v="0"/>
    <x v="0"/>
    <x v="0"/>
    <x v="0"/>
    <x v="0"/>
    <m/>
    <m/>
    <m/>
    <m/>
    <m/>
    <m/>
    <m/>
    <m/>
    <m/>
    <m/>
    <m/>
    <x v="1"/>
    <x v="0"/>
    <s v="2018/19"/>
    <m/>
    <m/>
    <m/>
    <m/>
    <m/>
    <m/>
    <m/>
    <m/>
    <m/>
    <n v="0"/>
    <n v="0"/>
    <m/>
    <m/>
    <m/>
    <m/>
    <m/>
    <s v="  "/>
    <m/>
    <m/>
    <m/>
    <m/>
    <m/>
    <m/>
    <m/>
    <m/>
    <m/>
    <m/>
    <m/>
    <m/>
    <m/>
    <m/>
    <m/>
    <m/>
    <m/>
    <m/>
    <m/>
    <m/>
    <m/>
    <m/>
    <m/>
    <m/>
    <m/>
  </r>
  <r>
    <x v="45"/>
    <x v="45"/>
    <x v="27"/>
    <m/>
    <s v="Sound reduction @ Burl's Creek"/>
    <s v="Research Project: Phase 1"/>
    <m/>
    <s v="Todd Jenereaux"/>
    <s v="toddj@republiclive.com"/>
    <s v="Industry (Incorporated)"/>
    <m/>
    <m/>
    <m/>
    <m/>
    <m/>
    <s v="Computer Studies "/>
    <s v="Computer Studies"/>
    <m/>
    <s v="RAPP "/>
    <x v="3"/>
    <m/>
    <m/>
    <s v="Wayne Brown    "/>
    <x v="8"/>
    <x v="2"/>
    <x v="0"/>
    <x v="0"/>
    <x v="0"/>
    <m/>
    <s v="                   "/>
    <x v="3"/>
    <x v="3"/>
    <x v="3"/>
    <x v="0"/>
    <x v="0"/>
    <x v="0"/>
    <x v="0"/>
    <x v="0"/>
    <x v="0"/>
    <x v="0"/>
    <m/>
    <m/>
    <m/>
    <m/>
    <m/>
    <m/>
    <m/>
    <m/>
    <m/>
    <m/>
    <m/>
    <x v="1"/>
    <x v="0"/>
    <s v="2018/19"/>
    <m/>
    <m/>
    <m/>
    <m/>
    <m/>
    <m/>
    <m/>
    <m/>
    <m/>
    <n v="0"/>
    <n v="0"/>
    <m/>
    <m/>
    <m/>
    <m/>
    <m/>
    <s v="  "/>
    <m/>
    <m/>
    <m/>
    <m/>
    <m/>
    <m/>
    <m/>
    <m/>
    <m/>
    <m/>
    <m/>
    <m/>
    <m/>
    <m/>
    <m/>
    <m/>
    <m/>
    <m/>
    <m/>
    <m/>
    <m/>
    <m/>
    <m/>
    <m/>
    <m/>
  </r>
  <r>
    <x v="46"/>
    <x v="46"/>
    <x v="11"/>
    <m/>
    <s v="Smart Bin -Phase 4"/>
    <s v="Product development"/>
    <s v="GEO 503"/>
    <s v="Mike Baxter"/>
    <s v="mikeb@buschsysytems.com"/>
    <s v="Industry (Incorporated)"/>
    <s v="Manufacturing"/>
    <m/>
    <s v="0-100"/>
    <s v="No"/>
    <m/>
    <s v="Engineering and Environmental Technologies "/>
    <s v="Engineering and Environmental Technologies"/>
    <m/>
    <s v="Electrical Engineering Technology Mechanical Engineering Technology Computer Programming"/>
    <x v="4"/>
    <s v="Mechanical Engineering Technology"/>
    <s v="Computer Programming"/>
    <s v="Michael James John Mcgrath Ross Bigelow  "/>
    <x v="9"/>
    <x v="4"/>
    <x v="2"/>
    <x v="0"/>
    <x v="0"/>
    <m/>
    <s v="Steven Mcleod Connor Macinnis Abhinav Sharma                 "/>
    <x v="30"/>
    <x v="24"/>
    <x v="27"/>
    <x v="0"/>
    <x v="0"/>
    <x v="0"/>
    <x v="0"/>
    <x v="0"/>
    <x v="0"/>
    <x v="0"/>
    <m/>
    <m/>
    <m/>
    <m/>
    <m/>
    <m/>
    <m/>
    <m/>
    <m/>
    <m/>
    <m/>
    <x v="0"/>
    <x v="0"/>
    <s v="2018/19"/>
    <m/>
    <m/>
    <m/>
    <m/>
    <m/>
    <m/>
    <m/>
    <m/>
    <m/>
    <n v="83912"/>
    <n v="48695"/>
    <n v="38956"/>
    <n v="9739"/>
    <n v="29217"/>
    <m/>
    <n v="6000"/>
    <s v="OCE CSSCTP  "/>
    <s v="OCE CSSCTP"/>
    <m/>
    <m/>
    <m/>
    <m/>
    <m/>
    <m/>
    <m/>
    <m/>
    <m/>
    <m/>
    <m/>
    <m/>
    <m/>
    <m/>
    <m/>
    <m/>
    <m/>
    <m/>
    <m/>
    <m/>
    <m/>
    <m/>
    <m/>
    <m/>
  </r>
  <r>
    <x v="47"/>
    <x v="47"/>
    <x v="28"/>
    <m/>
    <s v="Sewage Filter Capstone Project"/>
    <s v="Capstone Project"/>
    <m/>
    <s v="Colin Sanders"/>
    <s v="Colin.Sanders@auroramj.com"/>
    <s v="Industry (Incorporated)"/>
    <s v="Agriculture, forestry, fishing and hunting"/>
    <m/>
    <s v="&gt;100"/>
    <m/>
    <m/>
    <s v="Engineering and Environmental Technologies "/>
    <s v="Engineering and Environmental Technologies"/>
    <m/>
    <s v="Enviromental technologies "/>
    <x v="7"/>
    <m/>
    <m/>
    <s v="Nicole Barbato    "/>
    <x v="10"/>
    <x v="2"/>
    <x v="0"/>
    <x v="0"/>
    <x v="0"/>
    <m/>
    <s v="Megan Monahan                   "/>
    <x v="31"/>
    <x v="3"/>
    <x v="3"/>
    <x v="0"/>
    <x v="0"/>
    <x v="0"/>
    <x v="0"/>
    <x v="0"/>
    <x v="0"/>
    <x v="0"/>
    <m/>
    <m/>
    <m/>
    <m/>
    <m/>
    <m/>
    <m/>
    <m/>
    <m/>
    <m/>
    <m/>
    <x v="0"/>
    <x v="0"/>
    <s v="2018/19"/>
    <m/>
    <m/>
    <m/>
    <m/>
    <m/>
    <m/>
    <m/>
    <m/>
    <m/>
    <n v="0"/>
    <n v="0"/>
    <m/>
    <m/>
    <m/>
    <m/>
    <m/>
    <s v="  "/>
    <m/>
    <m/>
    <m/>
    <m/>
    <m/>
    <m/>
    <m/>
    <m/>
    <m/>
    <m/>
    <m/>
    <m/>
    <m/>
    <m/>
    <m/>
    <m/>
    <m/>
    <m/>
    <m/>
    <m/>
    <m/>
    <m/>
    <m/>
    <m/>
    <m/>
  </r>
  <r>
    <x v="48"/>
    <x v="48"/>
    <x v="29"/>
    <m/>
    <s v="Self stirring cup"/>
    <s v="Technical Service or Product development (TBC)"/>
    <s v=" "/>
    <s v="Nicholas Ross"/>
    <s v="nicholasross@rogers.com "/>
    <s v="Industry (Incorporated)"/>
    <m/>
    <m/>
    <s v="0-100"/>
    <m/>
    <m/>
    <s v="Engineering and Environmental Technologies "/>
    <s v="Engineering and Environmental Technologies"/>
    <m/>
    <s v="Mechanical Engineering Technology "/>
    <x v="5"/>
    <m/>
    <m/>
    <s v="    "/>
    <x v="6"/>
    <x v="2"/>
    <x v="0"/>
    <x v="0"/>
    <x v="0"/>
    <m/>
    <s v="                   "/>
    <x v="3"/>
    <x v="3"/>
    <x v="3"/>
    <x v="0"/>
    <x v="0"/>
    <x v="0"/>
    <x v="0"/>
    <x v="0"/>
    <x v="0"/>
    <x v="0"/>
    <m/>
    <m/>
    <m/>
    <m/>
    <m/>
    <m/>
    <m/>
    <m/>
    <m/>
    <m/>
    <m/>
    <x v="1"/>
    <x v="0"/>
    <s v="2018/19"/>
    <d v="2019-02-24T00:00:00"/>
    <m/>
    <m/>
    <m/>
    <m/>
    <m/>
    <m/>
    <m/>
    <m/>
    <n v="0"/>
    <n v="0"/>
    <m/>
    <m/>
    <m/>
    <m/>
    <m/>
    <s v="  "/>
    <m/>
    <m/>
    <m/>
    <m/>
    <m/>
    <m/>
    <m/>
    <m/>
    <m/>
    <m/>
    <m/>
    <m/>
    <m/>
    <m/>
    <m/>
    <m/>
    <m/>
    <m/>
    <m/>
    <m/>
    <m/>
    <m/>
    <m/>
    <m/>
    <m/>
  </r>
  <r>
    <x v="49"/>
    <x v="49"/>
    <x v="30"/>
    <m/>
    <s v="testing of compenents in the anechoic chamber"/>
    <s v="Technical service"/>
    <m/>
    <s v="Jim Wiles"/>
    <s v="jim.wiles@synaptivemedical.com"/>
    <s v="Industry (Incorporated)"/>
    <m/>
    <m/>
    <m/>
    <m/>
    <m/>
    <s v="Engineering and Environmental Technologies "/>
    <s v="Engineering and Environmental Technologies"/>
    <m/>
    <s v="Electrical Engineering Technology "/>
    <x v="4"/>
    <m/>
    <m/>
    <s v="    "/>
    <x v="6"/>
    <x v="2"/>
    <x v="0"/>
    <x v="0"/>
    <x v="0"/>
    <m/>
    <s v="                   "/>
    <x v="3"/>
    <x v="3"/>
    <x v="3"/>
    <x v="0"/>
    <x v="0"/>
    <x v="0"/>
    <x v="0"/>
    <x v="0"/>
    <x v="0"/>
    <x v="0"/>
    <m/>
    <m/>
    <m/>
    <m/>
    <m/>
    <m/>
    <m/>
    <m/>
    <m/>
    <m/>
    <m/>
    <x v="1"/>
    <x v="3"/>
    <s v="2018/19"/>
    <d v="2019-03-15T00:00:00"/>
    <m/>
    <m/>
    <m/>
    <m/>
    <m/>
    <m/>
    <m/>
    <m/>
    <n v="0"/>
    <n v="0"/>
    <m/>
    <m/>
    <m/>
    <m/>
    <m/>
    <s v="  "/>
    <m/>
    <m/>
    <m/>
    <m/>
    <m/>
    <m/>
    <m/>
    <m/>
    <m/>
    <m/>
    <m/>
    <m/>
    <m/>
    <m/>
    <m/>
    <m/>
    <m/>
    <m/>
    <m/>
    <m/>
    <m/>
    <m/>
    <m/>
    <m/>
    <m/>
  </r>
  <r>
    <x v="50"/>
    <x v="50"/>
    <x v="31"/>
    <m/>
    <s v="Development of a a web-based application"/>
    <s v="Product development"/>
    <m/>
    <s v="Jadie Miller "/>
    <s v="jadie.miller@outlook.com "/>
    <s v="Industry (Incorporated)"/>
    <m/>
    <m/>
    <m/>
    <m/>
    <m/>
    <s v="Computer Studies "/>
    <s v="Computer Studies"/>
    <m/>
    <s v="Computer programmer "/>
    <x v="8"/>
    <m/>
    <m/>
    <s v="    "/>
    <x v="6"/>
    <x v="2"/>
    <x v="0"/>
    <x v="0"/>
    <x v="0"/>
    <m/>
    <s v="                   "/>
    <x v="3"/>
    <x v="3"/>
    <x v="3"/>
    <x v="0"/>
    <x v="0"/>
    <x v="0"/>
    <x v="0"/>
    <x v="0"/>
    <x v="0"/>
    <x v="0"/>
    <m/>
    <m/>
    <m/>
    <m/>
    <m/>
    <m/>
    <m/>
    <m/>
    <m/>
    <m/>
    <m/>
    <x v="1"/>
    <x v="0"/>
    <s v="2018/19"/>
    <d v="2019-03-25T00:00:00"/>
    <m/>
    <m/>
    <m/>
    <m/>
    <m/>
    <m/>
    <m/>
    <m/>
    <n v="0"/>
    <n v="0"/>
    <m/>
    <m/>
    <m/>
    <m/>
    <m/>
    <s v="  "/>
    <m/>
    <m/>
    <m/>
    <m/>
    <m/>
    <m/>
    <m/>
    <m/>
    <m/>
    <m/>
    <m/>
    <m/>
    <m/>
    <m/>
    <m/>
    <m/>
    <m/>
    <m/>
    <m/>
    <m/>
    <m/>
    <m/>
    <m/>
    <m/>
    <m/>
  </r>
  <r>
    <x v="51"/>
    <x v="51"/>
    <x v="32"/>
    <m/>
    <s v="adapting the book from the print format to another more technologically appropriate format such as an app or a game"/>
    <s v="Product development"/>
    <m/>
    <m/>
    <m/>
    <s v="Industry (Incorporated)"/>
    <m/>
    <m/>
    <m/>
    <m/>
    <m/>
    <s v="Computer Studies "/>
    <s v="Computer Studies"/>
    <m/>
    <s v="Computer programmer "/>
    <x v="8"/>
    <m/>
    <m/>
    <s v="    "/>
    <x v="6"/>
    <x v="2"/>
    <x v="0"/>
    <x v="0"/>
    <x v="0"/>
    <m/>
    <s v="                   "/>
    <x v="3"/>
    <x v="3"/>
    <x v="3"/>
    <x v="0"/>
    <x v="0"/>
    <x v="0"/>
    <x v="0"/>
    <x v="0"/>
    <x v="0"/>
    <x v="0"/>
    <m/>
    <m/>
    <m/>
    <m/>
    <m/>
    <m/>
    <m/>
    <m/>
    <m/>
    <m/>
    <m/>
    <x v="1"/>
    <x v="0"/>
    <s v="2019/20"/>
    <m/>
    <m/>
    <m/>
    <m/>
    <m/>
    <m/>
    <m/>
    <m/>
    <m/>
    <n v="0"/>
    <n v="0"/>
    <m/>
    <m/>
    <m/>
    <m/>
    <m/>
    <s v="  "/>
    <m/>
    <m/>
    <m/>
    <m/>
    <m/>
    <m/>
    <m/>
    <m/>
    <m/>
    <m/>
    <m/>
    <m/>
    <m/>
    <m/>
    <m/>
    <m/>
    <m/>
    <m/>
    <m/>
    <m/>
    <m/>
    <m/>
    <m/>
    <m/>
    <m/>
  </r>
  <r>
    <x v="52"/>
    <x v="52"/>
    <x v="33"/>
    <m/>
    <s v="Primary technical/market research regarding the industrial 3D scanners existing in the market"/>
    <s v="Market Research"/>
    <m/>
    <s v="David Yeaman"/>
    <s v="dyeaman@mpccomponents.com"/>
    <s v="Industry (Incorporated)"/>
    <s v="Manufacturing"/>
    <m/>
    <s v="0-100"/>
    <m/>
    <m/>
    <s v="Engineering and Environmental Technologies "/>
    <s v="Engineering and Environmental Technologies"/>
    <m/>
    <s v="Mechanical Engineering Technology "/>
    <x v="5"/>
    <m/>
    <m/>
    <s v="Yvonne Chow    "/>
    <x v="11"/>
    <x v="2"/>
    <x v="0"/>
    <x v="0"/>
    <x v="0"/>
    <m/>
    <s v="jared Bergsma Sachin Mcwan                  "/>
    <x v="26"/>
    <x v="28"/>
    <x v="3"/>
    <x v="0"/>
    <x v="0"/>
    <x v="0"/>
    <x v="0"/>
    <x v="0"/>
    <x v="0"/>
    <x v="0"/>
    <m/>
    <m/>
    <m/>
    <m/>
    <m/>
    <m/>
    <m/>
    <m/>
    <m/>
    <m/>
    <m/>
    <x v="0"/>
    <x v="0"/>
    <s v="2019/20"/>
    <m/>
    <m/>
    <m/>
    <m/>
    <m/>
    <m/>
    <m/>
    <m/>
    <m/>
    <n v="5496"/>
    <n v="3388"/>
    <n v="2710"/>
    <n v="678"/>
    <n v="2108"/>
    <m/>
    <m/>
    <s v="NSERC - Built IE  "/>
    <s v="NSERC - Built IE"/>
    <m/>
    <m/>
    <m/>
    <m/>
    <m/>
    <m/>
    <m/>
    <m/>
    <m/>
    <m/>
    <m/>
    <m/>
    <m/>
    <m/>
    <m/>
    <m/>
    <m/>
    <m/>
    <m/>
    <m/>
    <m/>
    <m/>
    <m/>
    <m/>
  </r>
  <r>
    <x v="53"/>
    <x v="53"/>
    <x v="11"/>
    <m/>
    <s v="Plastic sheet forming- Prtotype Built"/>
    <s v="Product development"/>
    <s v="GEO 653"/>
    <s v="Craig Busch"/>
    <m/>
    <s v="Industry (Incorporated)"/>
    <s v="Manufacturing"/>
    <m/>
    <s v="0-100"/>
    <m/>
    <m/>
    <s v="Engineering and Environmental Technologies "/>
    <s v="Engineering and Environmental Technologies"/>
    <m/>
    <s v="Mechanical Engineering Technology "/>
    <x v="5"/>
    <m/>
    <m/>
    <s v="Metthew Heffer    "/>
    <x v="12"/>
    <x v="2"/>
    <x v="0"/>
    <x v="0"/>
    <x v="0"/>
    <m/>
    <s v="Cole Churchward Bryan Bracken                  "/>
    <x v="32"/>
    <x v="29"/>
    <x v="3"/>
    <x v="0"/>
    <x v="0"/>
    <x v="0"/>
    <x v="0"/>
    <x v="0"/>
    <x v="0"/>
    <x v="0"/>
    <m/>
    <m/>
    <m/>
    <m/>
    <m/>
    <m/>
    <m/>
    <m/>
    <m/>
    <m/>
    <m/>
    <x v="0"/>
    <x v="0"/>
    <s v="2019/20"/>
    <m/>
    <m/>
    <m/>
    <m/>
    <m/>
    <m/>
    <m/>
    <m/>
    <m/>
    <n v="14304"/>
    <n v="8940"/>
    <n v="7152"/>
    <n v="1788"/>
    <n v="5364"/>
    <m/>
    <m/>
    <s v="OCE CSSCTP  "/>
    <s v="OCE CSSCTP"/>
    <m/>
    <m/>
    <m/>
    <m/>
    <m/>
    <m/>
    <m/>
    <m/>
    <m/>
    <m/>
    <m/>
    <m/>
    <m/>
    <m/>
    <m/>
    <m/>
    <m/>
    <m/>
    <m/>
    <m/>
    <m/>
    <m/>
    <m/>
    <m/>
  </r>
  <r>
    <x v="54"/>
    <x v="54"/>
    <x v="34"/>
    <m/>
    <s v="ESC Gateway Appliance -Phase 2"/>
    <s v="Product development"/>
    <n v="703"/>
    <s v="Chris Adam"/>
    <s v="chris.adams@gmail.com"/>
    <s v="Industry (Incorporated)"/>
    <s v="Manufacturing"/>
    <m/>
    <m/>
    <m/>
    <m/>
    <s v="Engineering and Environmental Technologies "/>
    <s v="Engineering and Environmental Technologies"/>
    <m/>
    <s v="Computer programmer "/>
    <x v="8"/>
    <m/>
    <m/>
    <s v="Rich Freeman Ross Bigelow   "/>
    <x v="13"/>
    <x v="5"/>
    <x v="0"/>
    <x v="0"/>
    <x v="0"/>
    <m/>
    <s v="Andre Barker Yachao (Eric) Xiong                  "/>
    <x v="33"/>
    <x v="30"/>
    <x v="3"/>
    <x v="0"/>
    <x v="0"/>
    <x v="0"/>
    <x v="0"/>
    <x v="0"/>
    <x v="0"/>
    <x v="0"/>
    <m/>
    <m/>
    <m/>
    <m/>
    <m/>
    <m/>
    <m/>
    <m/>
    <m/>
    <m/>
    <m/>
    <x v="0"/>
    <x v="0"/>
    <s v="2018/19"/>
    <m/>
    <m/>
    <m/>
    <m/>
    <m/>
    <m/>
    <m/>
    <m/>
    <m/>
    <n v="31568"/>
    <n v="20234"/>
    <n v="15112"/>
    <n v="5122"/>
    <n v="11334"/>
    <m/>
    <m/>
    <s v="OCE CSSCTP  "/>
    <s v="OCE CSSCTP"/>
    <m/>
    <m/>
    <m/>
    <m/>
    <m/>
    <m/>
    <m/>
    <m/>
    <m/>
    <m/>
    <m/>
    <m/>
    <m/>
    <m/>
    <m/>
    <m/>
    <m/>
    <m/>
    <m/>
    <m/>
    <m/>
    <m/>
    <m/>
    <m/>
  </r>
  <r>
    <x v="55"/>
    <x v="55"/>
    <x v="35"/>
    <m/>
    <s v="CAD support"/>
    <s v="Technical service"/>
    <m/>
    <s v="Dan Ritchie"/>
    <m/>
    <s v="Industry (Incorporated)"/>
    <s v="Manufacturing"/>
    <m/>
    <m/>
    <m/>
    <m/>
    <s v="Engineering and Environmental Technologies "/>
    <s v="Engineering and Environmental Technologies"/>
    <m/>
    <s v="Mechanical Engineering Technology "/>
    <x v="5"/>
    <m/>
    <m/>
    <s v="N/A    "/>
    <x v="14"/>
    <x v="2"/>
    <x v="0"/>
    <x v="0"/>
    <x v="0"/>
    <m/>
    <s v="jared Bergsma                   "/>
    <x v="26"/>
    <x v="3"/>
    <x v="3"/>
    <x v="0"/>
    <x v="0"/>
    <x v="0"/>
    <x v="0"/>
    <x v="0"/>
    <x v="0"/>
    <x v="0"/>
    <m/>
    <m/>
    <m/>
    <m/>
    <m/>
    <m/>
    <m/>
    <m/>
    <m/>
    <m/>
    <m/>
    <x v="0"/>
    <x v="3"/>
    <s v="2019/20"/>
    <m/>
    <m/>
    <m/>
    <m/>
    <m/>
    <m/>
    <m/>
    <m/>
    <m/>
    <n v="1379"/>
    <n v="766"/>
    <n v="613"/>
    <n v="153"/>
    <n v="613"/>
    <m/>
    <m/>
    <s v="NSERC - Built IE  "/>
    <s v="NSERC - Built IE"/>
    <m/>
    <m/>
    <m/>
    <m/>
    <m/>
    <m/>
    <m/>
    <m/>
    <m/>
    <m/>
    <m/>
    <m/>
    <m/>
    <m/>
    <m/>
    <m/>
    <m/>
    <m/>
    <m/>
    <m/>
    <m/>
    <m/>
    <m/>
    <m/>
  </r>
  <r>
    <x v="56"/>
    <x v="56"/>
    <x v="28"/>
    <m/>
    <s v="Developing the vanishing mesh as plastic net replacement"/>
    <s v="Manufacturing process"/>
    <m/>
    <s v="Andy Duncan"/>
    <s v="andy.duncan@auroramj.com"/>
    <s v="Industry (Incorporated)"/>
    <s v="Agriculture, forestry, fishing and hunting"/>
    <m/>
    <m/>
    <m/>
    <m/>
    <s v="Engineering and Environmental Technologies "/>
    <s v="Engineering and Environmental Technologies"/>
    <m/>
    <s v="Mechanical Engineering Technology "/>
    <x v="5"/>
    <m/>
    <m/>
    <s v="Amir Baghaki    "/>
    <x v="4"/>
    <x v="2"/>
    <x v="0"/>
    <x v="0"/>
    <x v="0"/>
    <m/>
    <s v="jared Bergsma Nick Noseworthy                  "/>
    <x v="26"/>
    <x v="31"/>
    <x v="3"/>
    <x v="0"/>
    <x v="0"/>
    <x v="0"/>
    <x v="0"/>
    <x v="0"/>
    <x v="0"/>
    <x v="0"/>
    <m/>
    <m/>
    <m/>
    <m/>
    <m/>
    <m/>
    <m/>
    <m/>
    <m/>
    <m/>
    <m/>
    <x v="1"/>
    <x v="3"/>
    <s v="2018/19"/>
    <m/>
    <m/>
    <m/>
    <m/>
    <m/>
    <m/>
    <m/>
    <m/>
    <m/>
    <n v="31557"/>
    <n v="19723"/>
    <n v="15778"/>
    <n v="3945"/>
    <n v="11834"/>
    <m/>
    <m/>
    <s v="NSERC - Built IE  "/>
    <s v="NSERC - Built IE"/>
    <m/>
    <m/>
    <m/>
    <m/>
    <m/>
    <m/>
    <m/>
    <m/>
    <m/>
    <m/>
    <m/>
    <m/>
    <m/>
    <m/>
    <m/>
    <m/>
    <m/>
    <m/>
    <m/>
    <m/>
    <m/>
    <m/>
    <m/>
    <m/>
  </r>
  <r>
    <x v="57"/>
    <x v="57"/>
    <x v="0"/>
    <m/>
    <s v="Larway Wrap up Big Data Project"/>
    <s v="Data Analysis"/>
    <m/>
    <s v="Cathy Labatt"/>
    <s v="cathy@larway.com"/>
    <s v="Industry (Incorporated)"/>
    <s v="Transportation equipment manufacturing"/>
    <m/>
    <m/>
    <m/>
    <m/>
    <s v="Computer Studies "/>
    <s v="Computer Studies"/>
    <m/>
    <s v="Big Data Analytics "/>
    <x v="0"/>
    <m/>
    <m/>
    <s v="Chris Dyck    "/>
    <x v="0"/>
    <x v="2"/>
    <x v="0"/>
    <x v="0"/>
    <x v="0"/>
    <m/>
    <s v="Andrew Chen                   "/>
    <x v="0"/>
    <x v="3"/>
    <x v="3"/>
    <x v="0"/>
    <x v="0"/>
    <x v="0"/>
    <x v="0"/>
    <x v="0"/>
    <x v="0"/>
    <x v="0"/>
    <m/>
    <m/>
    <m/>
    <m/>
    <m/>
    <m/>
    <m/>
    <m/>
    <m/>
    <m/>
    <m/>
    <x v="0"/>
    <x v="0"/>
    <s v="2019/20"/>
    <m/>
    <m/>
    <m/>
    <m/>
    <m/>
    <m/>
    <m/>
    <m/>
    <m/>
    <n v="20000"/>
    <n v="12000"/>
    <n v="10000"/>
    <n v="2000"/>
    <n v="8000"/>
    <m/>
    <m/>
    <s v="OCE CVTA 2019  "/>
    <s v="OCE CVTA 2019"/>
    <m/>
    <m/>
    <m/>
    <m/>
    <m/>
    <m/>
    <m/>
    <m/>
    <m/>
    <m/>
    <m/>
    <m/>
    <m/>
    <m/>
    <m/>
    <m/>
    <m/>
    <m/>
    <m/>
    <m/>
    <m/>
    <m/>
    <m/>
    <m/>
  </r>
  <r>
    <x v="58"/>
    <x v="58"/>
    <x v="36"/>
    <m/>
    <s v="Experimental Organic Waste testing at Georgian College"/>
    <s v="Process optimization"/>
    <m/>
    <s v="Gary Crowell"/>
    <s v="gary@goodgreenearthco.om"/>
    <s v="Industry (Incorporated)"/>
    <s v="Agriculture, forestry, fishing and hunting"/>
    <s v="composting sysytem"/>
    <s v="0-100"/>
    <s v="Chris Adams"/>
    <m/>
    <s v="Engineering and Environmental Technologies "/>
    <s v="Engineering and Environmental Technologies"/>
    <m/>
    <s v="Enviromental technologies "/>
    <x v="7"/>
    <m/>
    <m/>
    <s v="Rhonda Bell-Allen Anara Ferguson   "/>
    <x v="15"/>
    <x v="6"/>
    <x v="0"/>
    <x v="0"/>
    <x v="0"/>
    <m/>
    <s v="David Taylor Robert Kerr                  "/>
    <x v="34"/>
    <x v="32"/>
    <x v="3"/>
    <x v="0"/>
    <x v="0"/>
    <x v="0"/>
    <x v="0"/>
    <x v="0"/>
    <x v="0"/>
    <x v="0"/>
    <m/>
    <m/>
    <m/>
    <m/>
    <m/>
    <m/>
    <m/>
    <m/>
    <m/>
    <m/>
    <m/>
    <x v="0"/>
    <x v="0"/>
    <s v="2019/20"/>
    <m/>
    <m/>
    <m/>
    <m/>
    <m/>
    <m/>
    <m/>
    <m/>
    <m/>
    <n v="20000"/>
    <n v="12000"/>
    <n v="10000"/>
    <n v="2000"/>
    <n v="8000"/>
    <m/>
    <m/>
    <s v="OCE CVTA 2019  "/>
    <s v="OCE CVTA 2019"/>
    <m/>
    <m/>
    <m/>
    <m/>
    <m/>
    <m/>
    <m/>
    <m/>
    <m/>
    <m/>
    <m/>
    <m/>
    <m/>
    <m/>
    <m/>
    <m/>
    <m/>
    <m/>
    <m/>
    <m/>
    <m/>
    <m/>
    <m/>
    <m/>
  </r>
  <r>
    <x v="59"/>
    <x v="59"/>
    <x v="37"/>
    <m/>
    <s v="Cataloguing the visin systems been utilized in all different departments"/>
    <s v="Process Improvement"/>
    <m/>
    <s v="Keith Sutton"/>
    <s v="keith_sutton@hcm.honda.com"/>
    <s v="Industry (Incorporated)"/>
    <s v="Manufacturing"/>
    <m/>
    <m/>
    <m/>
    <m/>
    <s v="Engineering and Environmental Technologies "/>
    <s v="Engineering and Environmental Technologies"/>
    <m/>
    <s v="Mechanical Engineering Technology "/>
    <x v="5"/>
    <m/>
    <m/>
    <s v="Amir Baghaki Yvonne Chow   "/>
    <x v="4"/>
    <x v="7"/>
    <x v="0"/>
    <x v="0"/>
    <x v="0"/>
    <m/>
    <s v="jared Bergsma Connor Macinnis Alvira Narshidani Hiroki Iizuka                "/>
    <x v="26"/>
    <x v="24"/>
    <x v="28"/>
    <x v="21"/>
    <x v="0"/>
    <x v="0"/>
    <x v="0"/>
    <x v="0"/>
    <x v="0"/>
    <x v="0"/>
    <m/>
    <m/>
    <m/>
    <m/>
    <m/>
    <m/>
    <m/>
    <m/>
    <m/>
    <m/>
    <m/>
    <x v="0"/>
    <x v="3"/>
    <s v="2019/20"/>
    <m/>
    <m/>
    <m/>
    <m/>
    <m/>
    <m/>
    <m/>
    <m/>
    <m/>
    <n v="39416"/>
    <n v="29562"/>
    <n v="19708"/>
    <n v="9854"/>
    <n v="9854"/>
    <m/>
    <m/>
    <s v="NSERC - Built IE  "/>
    <s v="NSERC - Built IE"/>
    <m/>
    <m/>
    <m/>
    <m/>
    <m/>
    <m/>
    <m/>
    <m/>
    <m/>
    <m/>
    <m/>
    <m/>
    <m/>
    <m/>
    <m/>
    <m/>
    <m/>
    <m/>
    <m/>
    <m/>
    <m/>
    <m/>
    <m/>
    <m/>
  </r>
  <r>
    <x v="60"/>
    <x v="60"/>
    <x v="38"/>
    <m/>
    <s v="Simulated Mooring Dolphin Trial"/>
    <s v="Simulation"/>
    <m/>
    <s v="Andrew Ross"/>
    <s v="aross@bmross.net"/>
    <s v="Industry (Incorporated)"/>
    <s v="Manufacturing"/>
    <m/>
    <m/>
    <m/>
    <m/>
    <s v="Engineering and Environmental Technologies "/>
    <s v="Engineering and Environmental Technologies"/>
    <m/>
    <s v="Marine Technology "/>
    <x v="9"/>
    <m/>
    <m/>
    <s v="Brad Moore    "/>
    <x v="16"/>
    <x v="2"/>
    <x v="0"/>
    <x v="0"/>
    <x v="0"/>
    <m/>
    <s v="Sachin Mcwan                   "/>
    <x v="35"/>
    <x v="3"/>
    <x v="3"/>
    <x v="0"/>
    <x v="0"/>
    <x v="0"/>
    <x v="0"/>
    <x v="0"/>
    <x v="0"/>
    <x v="0"/>
    <m/>
    <m/>
    <m/>
    <m/>
    <m/>
    <m/>
    <m/>
    <m/>
    <m/>
    <m/>
    <m/>
    <x v="0"/>
    <x v="0"/>
    <s v="2019/20"/>
    <m/>
    <m/>
    <m/>
    <m/>
    <m/>
    <m/>
    <m/>
    <m/>
    <m/>
    <n v="27000"/>
    <n v="22000"/>
    <n v="10000"/>
    <n v="12000"/>
    <n v="5000"/>
    <m/>
    <m/>
    <s v="OCE CVTA 2019  "/>
    <s v="OCE CVTA 2019"/>
    <m/>
    <m/>
    <m/>
    <m/>
    <m/>
    <m/>
    <m/>
    <m/>
    <m/>
    <m/>
    <m/>
    <m/>
    <m/>
    <m/>
    <m/>
    <m/>
    <m/>
    <m/>
    <m/>
    <m/>
    <m/>
    <m/>
    <m/>
    <m/>
  </r>
  <r>
    <x v="61"/>
    <x v="61"/>
    <x v="39"/>
    <m/>
    <s v="Research project to determine medical coding for CIDP "/>
    <s v="Research Project: Phase 1/Survey"/>
    <m/>
    <s v="Tamer Mikhail"/>
    <s v="tmikhail@aditumhealth.com"/>
    <s v="Industry (Incorporated)"/>
    <s v="Health care"/>
    <m/>
    <s v="0-100"/>
    <m/>
    <m/>
    <s v="Computer Studies "/>
    <s v="Computer Studies"/>
    <m/>
    <s v="RAPP "/>
    <x v="3"/>
    <m/>
    <m/>
    <s v="Richard Rinaldo    "/>
    <x v="3"/>
    <x v="2"/>
    <x v="0"/>
    <x v="0"/>
    <x v="0"/>
    <m/>
    <s v="                   "/>
    <x v="3"/>
    <x v="3"/>
    <x v="3"/>
    <x v="0"/>
    <x v="0"/>
    <x v="0"/>
    <x v="0"/>
    <x v="0"/>
    <x v="0"/>
    <x v="0"/>
    <m/>
    <m/>
    <m/>
    <m/>
    <m/>
    <m/>
    <m/>
    <m/>
    <m/>
    <m/>
    <m/>
    <x v="1"/>
    <x v="0"/>
    <s v="2019/20"/>
    <m/>
    <m/>
    <m/>
    <m/>
    <m/>
    <m/>
    <m/>
    <m/>
    <m/>
    <n v="0"/>
    <n v="0"/>
    <m/>
    <m/>
    <m/>
    <m/>
    <m/>
    <s v="  "/>
    <m/>
    <m/>
    <m/>
    <m/>
    <m/>
    <m/>
    <m/>
    <m/>
    <m/>
    <m/>
    <m/>
    <m/>
    <m/>
    <m/>
    <m/>
    <m/>
    <m/>
    <m/>
    <m/>
    <m/>
    <m/>
    <m/>
    <m/>
    <m/>
    <m/>
  </r>
  <r>
    <x v="62"/>
    <x v="62"/>
    <x v="40"/>
    <m/>
    <s v="Manufacturing Asset Map-Tool Design"/>
    <m/>
    <s v="GEO834 / GEO983"/>
    <m/>
    <m/>
    <m/>
    <m/>
    <m/>
    <m/>
    <m/>
    <m/>
    <s v="Engineering and Environmental Technologies "/>
    <s v="Engineering and Environmental Technologies"/>
    <m/>
    <s v="Big Data Analytics "/>
    <x v="0"/>
    <m/>
    <m/>
    <s v="Chris Dyck    "/>
    <x v="0"/>
    <x v="2"/>
    <x v="0"/>
    <x v="0"/>
    <x v="0"/>
    <m/>
    <s v="                   "/>
    <x v="3"/>
    <x v="3"/>
    <x v="3"/>
    <x v="0"/>
    <x v="0"/>
    <x v="0"/>
    <x v="0"/>
    <x v="0"/>
    <x v="0"/>
    <x v="0"/>
    <m/>
    <m/>
    <m/>
    <m/>
    <m/>
    <m/>
    <m/>
    <m/>
    <m/>
    <m/>
    <m/>
    <x v="1"/>
    <x v="3"/>
    <s v="2019/20"/>
    <m/>
    <m/>
    <m/>
    <m/>
    <m/>
    <m/>
    <m/>
    <m/>
    <m/>
    <n v="0"/>
    <n v="0"/>
    <m/>
    <m/>
    <m/>
    <m/>
    <m/>
    <s v="  "/>
    <m/>
    <m/>
    <m/>
    <m/>
    <m/>
    <m/>
    <m/>
    <m/>
    <m/>
    <m/>
    <m/>
    <m/>
    <m/>
    <m/>
    <m/>
    <m/>
    <m/>
    <m/>
    <m/>
    <m/>
    <m/>
    <m/>
    <m/>
    <m/>
    <m/>
  </r>
  <r>
    <x v="63"/>
    <x v="63"/>
    <x v="22"/>
    <m/>
    <s v="to mill billet aluminum to manufacture the foil for prototyping"/>
    <s v="Product development"/>
    <m/>
    <s v="Chris Meissner "/>
    <s v="hchrism@gmail.com "/>
    <m/>
    <s v="Manufacturing"/>
    <m/>
    <m/>
    <m/>
    <m/>
    <s v="Engineering and Environmental Technologies "/>
    <s v="Engineering and Environmental Technologies"/>
    <m/>
    <s v="Mechanical Engineering Technology "/>
    <x v="5"/>
    <m/>
    <m/>
    <s v="Jurgen Hierholzer    "/>
    <x v="5"/>
    <x v="2"/>
    <x v="0"/>
    <x v="0"/>
    <x v="0"/>
    <m/>
    <s v="Nick Noseworthy                   "/>
    <x v="25"/>
    <x v="3"/>
    <x v="3"/>
    <x v="0"/>
    <x v="0"/>
    <x v="0"/>
    <x v="0"/>
    <x v="0"/>
    <x v="0"/>
    <x v="0"/>
    <m/>
    <m/>
    <m/>
    <m/>
    <m/>
    <m/>
    <m/>
    <m/>
    <m/>
    <m/>
    <m/>
    <x v="0"/>
    <x v="0"/>
    <s v="2019/20"/>
    <m/>
    <m/>
    <m/>
    <m/>
    <m/>
    <m/>
    <m/>
    <m/>
    <m/>
    <n v="0"/>
    <n v="0"/>
    <m/>
    <m/>
    <m/>
    <m/>
    <m/>
    <s v="  "/>
    <m/>
    <m/>
    <m/>
    <m/>
    <m/>
    <m/>
    <m/>
    <m/>
    <m/>
    <m/>
    <m/>
    <m/>
    <m/>
    <m/>
    <m/>
    <m/>
    <m/>
    <m/>
    <m/>
    <m/>
    <m/>
    <m/>
    <m/>
    <m/>
    <m/>
  </r>
  <r>
    <x v="64"/>
    <x v="64"/>
    <x v="4"/>
    <m/>
    <s v="The purpose of the research is to determine salt usage in the winter in the Nottawasaga Watershed. The area is experiencing heavy growth and an increase in impervious surfaces which means an increase in salt application. Salt application can negatively affect the environment so it is important to determine how much is being used and where it is being applied."/>
    <m/>
    <m/>
    <m/>
    <m/>
    <m/>
    <m/>
    <m/>
    <m/>
    <m/>
    <m/>
    <s v="Engineering and Environmental Technologies "/>
    <s v="Engineering and Environmental Technologies"/>
    <m/>
    <s v="Environmental technology "/>
    <x v="10"/>
    <m/>
    <m/>
    <s v="Nicole Barbato    "/>
    <x v="10"/>
    <x v="2"/>
    <x v="0"/>
    <x v="0"/>
    <x v="0"/>
    <m/>
    <s v="Emma Thomson Kevin Speare                  "/>
    <x v="36"/>
    <x v="33"/>
    <x v="3"/>
    <x v="0"/>
    <x v="0"/>
    <x v="0"/>
    <x v="0"/>
    <x v="0"/>
    <x v="0"/>
    <x v="0"/>
    <m/>
    <m/>
    <m/>
    <m/>
    <m/>
    <m/>
    <m/>
    <m/>
    <m/>
    <m/>
    <m/>
    <x v="0"/>
    <x v="1"/>
    <s v="2019/20"/>
    <m/>
    <m/>
    <m/>
    <m/>
    <m/>
    <m/>
    <m/>
    <m/>
    <m/>
    <n v="0"/>
    <n v="0"/>
    <m/>
    <m/>
    <m/>
    <m/>
    <m/>
    <s v="  "/>
    <m/>
    <m/>
    <m/>
    <m/>
    <m/>
    <m/>
    <m/>
    <m/>
    <m/>
    <m/>
    <m/>
    <m/>
    <m/>
    <m/>
    <m/>
    <m/>
    <m/>
    <m/>
    <m/>
    <m/>
    <m/>
    <m/>
    <m/>
    <m/>
    <m/>
  </r>
  <r>
    <x v="65"/>
    <x v="65"/>
    <x v="41"/>
    <m/>
    <s v="The scope of this project is to look at phosphorus pollutants and how they move through the marsh in Bradford and eventually into the south tip of Lake Simcoe. This has been a problem for many years as the lake has been experienced great rates of eutrophication in the southern area where the pollutants from the sub-watershed meet the lake. This led to the creation of the Lake Simcoe Protection Act to regulate and control these environmental issues."/>
    <m/>
    <s v="GEO791"/>
    <m/>
    <m/>
    <m/>
    <m/>
    <m/>
    <m/>
    <m/>
    <m/>
    <s v="Engineering and Environmental Technologies "/>
    <s v="Engineering and Environmental Technologies"/>
    <m/>
    <s v="Environmental technology "/>
    <x v="10"/>
    <m/>
    <m/>
    <s v="Nicole Barbato    "/>
    <x v="10"/>
    <x v="2"/>
    <x v="0"/>
    <x v="0"/>
    <x v="0"/>
    <m/>
    <s v="Zach Earle  Tyler McRae                  "/>
    <x v="37"/>
    <x v="34"/>
    <x v="3"/>
    <x v="0"/>
    <x v="0"/>
    <x v="0"/>
    <x v="0"/>
    <x v="0"/>
    <x v="0"/>
    <x v="0"/>
    <m/>
    <m/>
    <m/>
    <m/>
    <m/>
    <m/>
    <m/>
    <m/>
    <m/>
    <m/>
    <m/>
    <x v="0"/>
    <x v="1"/>
    <s v="2019/20"/>
    <m/>
    <m/>
    <m/>
    <m/>
    <m/>
    <m/>
    <m/>
    <m/>
    <m/>
    <n v="0"/>
    <n v="0"/>
    <m/>
    <m/>
    <m/>
    <m/>
    <m/>
    <s v="  "/>
    <m/>
    <m/>
    <m/>
    <m/>
    <m/>
    <m/>
    <m/>
    <m/>
    <m/>
    <m/>
    <m/>
    <m/>
    <m/>
    <m/>
    <m/>
    <m/>
    <m/>
    <m/>
    <m/>
    <m/>
    <m/>
    <m/>
    <m/>
    <m/>
    <m/>
  </r>
  <r>
    <x v="66"/>
    <x v="66"/>
    <x v="42"/>
    <m/>
    <s v="Website Design"/>
    <s v="web design"/>
    <m/>
    <m/>
    <m/>
    <m/>
    <m/>
    <m/>
    <m/>
    <m/>
    <m/>
    <s v="Computer Studies "/>
    <s v="Computer Studies"/>
    <m/>
    <s v="Interactive Media - Web Design "/>
    <x v="11"/>
    <m/>
    <m/>
    <s v="Jaret Wright    "/>
    <x v="17"/>
    <x v="2"/>
    <x v="0"/>
    <x v="0"/>
    <x v="0"/>
    <m/>
    <s v="Alyssa Brown Schevene Singh Shyla Grantmyre Drake Edson                "/>
    <x v="38"/>
    <x v="35"/>
    <x v="29"/>
    <x v="22"/>
    <x v="0"/>
    <x v="0"/>
    <x v="0"/>
    <x v="0"/>
    <x v="0"/>
    <x v="0"/>
    <m/>
    <m/>
    <m/>
    <m/>
    <m/>
    <m/>
    <m/>
    <m/>
    <m/>
    <m/>
    <m/>
    <x v="0"/>
    <x v="3"/>
    <s v="2019/20"/>
    <m/>
    <m/>
    <m/>
    <m/>
    <m/>
    <m/>
    <m/>
    <m/>
    <m/>
    <n v="10000"/>
    <n v="6000"/>
    <n v="5000"/>
    <n v="1000"/>
    <n v="4000"/>
    <m/>
    <m/>
    <s v="OCE CVTA 2019  "/>
    <s v="OCE CVTA 2019"/>
    <m/>
    <m/>
    <m/>
    <m/>
    <m/>
    <m/>
    <m/>
    <m/>
    <m/>
    <m/>
    <m/>
    <m/>
    <m/>
    <m/>
    <m/>
    <m/>
    <m/>
    <m/>
    <m/>
    <m/>
    <m/>
    <m/>
    <m/>
    <m/>
  </r>
  <r>
    <x v="67"/>
    <x v="67"/>
    <x v="43"/>
    <m/>
    <s v="Lake Partners Program and Georgian Bay Sampling"/>
    <m/>
    <m/>
    <m/>
    <m/>
    <m/>
    <m/>
    <m/>
    <m/>
    <m/>
    <m/>
    <s v="Engineering and Environmental Technologies "/>
    <s v="Engineering and Environmental Technologies"/>
    <m/>
    <s v="Environmental technology "/>
    <x v="10"/>
    <m/>
    <m/>
    <s v="Nicole Barbato    "/>
    <x v="10"/>
    <x v="2"/>
    <x v="0"/>
    <x v="0"/>
    <x v="0"/>
    <m/>
    <s v="Steven Holden Marcus Remonde                  "/>
    <x v="39"/>
    <x v="36"/>
    <x v="3"/>
    <x v="0"/>
    <x v="0"/>
    <x v="0"/>
    <x v="0"/>
    <x v="0"/>
    <x v="0"/>
    <x v="0"/>
    <m/>
    <m/>
    <m/>
    <m/>
    <m/>
    <m/>
    <m/>
    <m/>
    <m/>
    <m/>
    <m/>
    <x v="0"/>
    <x v="1"/>
    <s v="2019/20"/>
    <m/>
    <m/>
    <m/>
    <m/>
    <m/>
    <m/>
    <m/>
    <m/>
    <m/>
    <n v="0"/>
    <n v="0"/>
    <m/>
    <m/>
    <m/>
    <m/>
    <m/>
    <s v="  "/>
    <m/>
    <m/>
    <m/>
    <m/>
    <m/>
    <m/>
    <m/>
    <m/>
    <m/>
    <m/>
    <m/>
    <m/>
    <m/>
    <m/>
    <m/>
    <m/>
    <m/>
    <m/>
    <m/>
    <m/>
    <m/>
    <m/>
    <m/>
    <m/>
    <m/>
  </r>
  <r>
    <x v="68"/>
    <x v="68"/>
    <x v="44"/>
    <m/>
    <s v="This research project is identified as an investigation into the Impacts and Trends of Goby Populations within the Lake Simcoe Watershed. It will be completed in tandem with the Lake Simcoe Region Conservation Authority.  The goal of the research is to determine how the Round Goby species has spread through the watershed since 2005 and compare trends involving benthic species, stream condition, land use, water quality, and overall fish population."/>
    <m/>
    <m/>
    <m/>
    <m/>
    <m/>
    <m/>
    <m/>
    <m/>
    <m/>
    <m/>
    <s v="Engineering and Environmental Technologies "/>
    <s v="Engineering and Environmental Technologies"/>
    <m/>
    <s v="Environmental technology "/>
    <x v="10"/>
    <m/>
    <m/>
    <s v="Nicole Barbato    "/>
    <x v="10"/>
    <x v="2"/>
    <x v="0"/>
    <x v="0"/>
    <x v="0"/>
    <m/>
    <s v="Matthew Shannon                   "/>
    <x v="40"/>
    <x v="3"/>
    <x v="3"/>
    <x v="0"/>
    <x v="0"/>
    <x v="0"/>
    <x v="0"/>
    <x v="0"/>
    <x v="0"/>
    <x v="0"/>
    <m/>
    <m/>
    <m/>
    <m/>
    <m/>
    <m/>
    <m/>
    <m/>
    <m/>
    <m/>
    <m/>
    <x v="0"/>
    <x v="1"/>
    <s v="2019/20"/>
    <m/>
    <m/>
    <m/>
    <m/>
    <m/>
    <m/>
    <m/>
    <m/>
    <m/>
    <n v="0"/>
    <n v="0"/>
    <m/>
    <m/>
    <m/>
    <m/>
    <m/>
    <s v="  "/>
    <m/>
    <m/>
    <m/>
    <m/>
    <m/>
    <m/>
    <m/>
    <m/>
    <m/>
    <m/>
    <m/>
    <m/>
    <m/>
    <m/>
    <m/>
    <m/>
    <m/>
    <m/>
    <m/>
    <m/>
    <m/>
    <m/>
    <m/>
    <m/>
    <m/>
  </r>
  <r>
    <x v="69"/>
    <x v="69"/>
    <x v="44"/>
    <m/>
    <s v="The Lake Simcoe Region Conservation Authority (LSRCA) is looking to gather more information on the performance of Low Impact Developments (LID) which are designed to influence the flow of storm water. Low Impact development is a term used to describe a land planning approach to manage storm water runoff by using green infrastructure. The objective of this project is to evaluate the performance of the LID’s and their ability to facilitate infiltration of storm water. The anticipated outcome of this project is LID infiltration functionality and seasonal characterization post implementation, compared to design promise. The data that will be analyzed is provided by the LSRCA and consists of infiltration testing results in areas proposed for the LID features, prior to construction. "/>
    <m/>
    <m/>
    <m/>
    <m/>
    <m/>
    <m/>
    <m/>
    <m/>
    <m/>
    <m/>
    <s v="Engineering and Environmental Technologies "/>
    <s v="Engineering and Environmental Technologies"/>
    <m/>
    <s v="Environmental technology "/>
    <x v="10"/>
    <m/>
    <m/>
    <s v="Nicole Barbato    "/>
    <x v="10"/>
    <x v="2"/>
    <x v="0"/>
    <x v="0"/>
    <x v="0"/>
    <m/>
    <s v="Christian Van Beek                   "/>
    <x v="41"/>
    <x v="3"/>
    <x v="3"/>
    <x v="0"/>
    <x v="0"/>
    <x v="0"/>
    <x v="0"/>
    <x v="0"/>
    <x v="0"/>
    <x v="0"/>
    <m/>
    <m/>
    <m/>
    <m/>
    <m/>
    <m/>
    <m/>
    <m/>
    <m/>
    <m/>
    <m/>
    <x v="0"/>
    <x v="1"/>
    <s v="2019/20"/>
    <m/>
    <m/>
    <m/>
    <m/>
    <m/>
    <m/>
    <m/>
    <m/>
    <m/>
    <n v="0"/>
    <n v="0"/>
    <m/>
    <m/>
    <m/>
    <m/>
    <m/>
    <s v="  "/>
    <m/>
    <m/>
    <m/>
    <m/>
    <m/>
    <m/>
    <m/>
    <m/>
    <m/>
    <m/>
    <m/>
    <m/>
    <m/>
    <m/>
    <m/>
    <m/>
    <m/>
    <m/>
    <m/>
    <m/>
    <m/>
    <m/>
    <m/>
    <m/>
    <m/>
  </r>
  <r>
    <x v="70"/>
    <x v="70"/>
    <x v="45"/>
    <m/>
    <s v="Solar Charging Station.  The objective of the Applied Research Project for the summer semester is to further develop the business that I founded by innovating the current prototype to be fully functional and marketable to the public in a later time.  Programs such as AutoCAD will be used often to generate accurate schematics for the prototype and any changes that is being done to it, this will be useful later on when applying for a US patent."/>
    <m/>
    <m/>
    <m/>
    <m/>
    <m/>
    <m/>
    <m/>
    <m/>
    <m/>
    <m/>
    <s v="Engineering and Environmental Technologies "/>
    <s v="Engineering and Environmental Technologies"/>
    <m/>
    <s v="Environmental technology "/>
    <x v="10"/>
    <m/>
    <m/>
    <s v="Nicole Barbato    "/>
    <x v="10"/>
    <x v="2"/>
    <x v="0"/>
    <x v="0"/>
    <x v="0"/>
    <m/>
    <s v="Matthew Wootten                   "/>
    <x v="42"/>
    <x v="3"/>
    <x v="3"/>
    <x v="0"/>
    <x v="0"/>
    <x v="0"/>
    <x v="0"/>
    <x v="0"/>
    <x v="0"/>
    <x v="0"/>
    <m/>
    <m/>
    <m/>
    <m/>
    <m/>
    <m/>
    <m/>
    <m/>
    <m/>
    <m/>
    <m/>
    <x v="0"/>
    <x v="1"/>
    <s v="2019/20"/>
    <m/>
    <m/>
    <m/>
    <m/>
    <m/>
    <m/>
    <m/>
    <m/>
    <m/>
    <n v="0"/>
    <n v="0"/>
    <m/>
    <m/>
    <m/>
    <m/>
    <m/>
    <s v="  "/>
    <m/>
    <m/>
    <m/>
    <m/>
    <m/>
    <m/>
    <m/>
    <m/>
    <m/>
    <m/>
    <m/>
    <m/>
    <m/>
    <m/>
    <m/>
    <m/>
    <m/>
    <m/>
    <m/>
    <m/>
    <m/>
    <m/>
    <m/>
    <m/>
    <m/>
  </r>
  <r>
    <x v="71"/>
    <x v="71"/>
    <x v="46"/>
    <m/>
    <s v="The Nature Conservancy of Canada and partners have been organizing and running Butterfly and Dragonfly counts in the Minesing Wetlands and Carden Alvar natural areas for more than 2 decades.  Dragonflies and butterflies are good indicators of local habitats (both terrestrial and aquatic) and some have specific habitat requirement. The observations from these counts is important to understand the ecology and distribution of these important species across Ontario. NCC would love to have a student(s) analyze the data for any trends or interesting species introductions or losses to the population over the years. A trend analysis of Monarch butterfly populations over the course of the last 20 years is of particular interest. It would be an expectation that the student(s) interested in this project attend the butterfly and dragonfly counts that will take place in July and August (3 days total, dates TBD) to help collect the 2018 data and present on preliminary findings of the data"/>
    <m/>
    <m/>
    <m/>
    <m/>
    <m/>
    <m/>
    <m/>
    <m/>
    <m/>
    <m/>
    <s v="Engineering and Environmental Technologies "/>
    <s v="Engineering and Environmental Technologies"/>
    <m/>
    <s v="Environmental technology "/>
    <x v="10"/>
    <m/>
    <m/>
    <s v="Nicole Barbato    "/>
    <x v="10"/>
    <x v="2"/>
    <x v="0"/>
    <x v="0"/>
    <x v="0"/>
    <m/>
    <s v="Natisha D'Amato                   "/>
    <x v="43"/>
    <x v="3"/>
    <x v="3"/>
    <x v="0"/>
    <x v="0"/>
    <x v="0"/>
    <x v="0"/>
    <x v="0"/>
    <x v="0"/>
    <x v="0"/>
    <m/>
    <m/>
    <m/>
    <m/>
    <m/>
    <m/>
    <m/>
    <m/>
    <m/>
    <m/>
    <m/>
    <x v="0"/>
    <x v="1"/>
    <s v="2019/20"/>
    <m/>
    <m/>
    <m/>
    <m/>
    <m/>
    <m/>
    <m/>
    <m/>
    <m/>
    <n v="0"/>
    <n v="0"/>
    <m/>
    <m/>
    <m/>
    <m/>
    <m/>
    <s v="  "/>
    <m/>
    <m/>
    <m/>
    <m/>
    <m/>
    <m/>
    <m/>
    <m/>
    <m/>
    <m/>
    <m/>
    <m/>
    <m/>
    <m/>
    <m/>
    <m/>
    <m/>
    <m/>
    <m/>
    <m/>
    <m/>
    <m/>
    <m/>
    <m/>
    <m/>
  </r>
  <r>
    <x v="72"/>
    <x v="72"/>
    <x v="47"/>
    <m/>
    <s v="To design and build an On-line web portal to assist lawyers with business law transactions"/>
    <s v="web design"/>
    <m/>
    <s v="Joanne McPhail "/>
    <s v="jmcphail@barristonlaw.com"/>
    <m/>
    <m/>
    <m/>
    <m/>
    <m/>
    <m/>
    <s v="Computer Studies "/>
    <s v="Computer Studies"/>
    <m/>
    <s v="Interactive Media - Web Design "/>
    <x v="11"/>
    <m/>
    <m/>
    <s v="Jaret Wright    "/>
    <x v="17"/>
    <x v="2"/>
    <x v="0"/>
    <x v="0"/>
    <x v="0"/>
    <m/>
    <s v="Dhruv Patel Drake Esdon_x000a_ Jemin Suvagiya_x000a_ Mehul Shah_x000a_ Dhvanit Merchant Michael Roussel Rinkal Vavadiya             "/>
    <x v="44"/>
    <x v="37"/>
    <x v="30"/>
    <x v="23"/>
    <x v="13"/>
    <x v="3"/>
    <x v="2"/>
    <x v="0"/>
    <x v="0"/>
    <x v="0"/>
    <m/>
    <m/>
    <m/>
    <m/>
    <m/>
    <m/>
    <m/>
    <m/>
    <m/>
    <m/>
    <m/>
    <x v="0"/>
    <x v="3"/>
    <s v="2019/20"/>
    <m/>
    <m/>
    <m/>
    <m/>
    <m/>
    <m/>
    <m/>
    <m/>
    <m/>
    <n v="10000"/>
    <n v="6000"/>
    <n v="5000"/>
    <n v="1000"/>
    <n v="4000"/>
    <m/>
    <m/>
    <s v="  "/>
    <m/>
    <m/>
    <m/>
    <m/>
    <m/>
    <m/>
    <m/>
    <m/>
    <m/>
    <m/>
    <m/>
    <m/>
    <m/>
    <m/>
    <m/>
    <m/>
    <m/>
    <m/>
    <m/>
    <m/>
    <m/>
    <m/>
    <m/>
    <m/>
    <m/>
  </r>
  <r>
    <x v="73"/>
    <x v="73"/>
    <x v="48"/>
    <m/>
    <s v="Track and Trace functionality"/>
    <m/>
    <m/>
    <s v="Stephen Jones"/>
    <s v="Stephen Jones &lt;drsfjones@gmail.com&gt;"/>
    <m/>
    <s v="Agricuture"/>
    <m/>
    <m/>
    <m/>
    <m/>
    <s v="Computer Studies "/>
    <s v="Computer Studies"/>
    <m/>
    <s v="Computer programmer mobile app dev."/>
    <x v="8"/>
    <s v="mobile app dev."/>
    <m/>
    <s v="Markus Wolski Aakash Verma   "/>
    <x v="18"/>
    <x v="8"/>
    <x v="0"/>
    <x v="0"/>
    <x v="0"/>
    <m/>
    <s v="Ravikumar Asodariya Hiroki Iizuka                  "/>
    <x v="45"/>
    <x v="0"/>
    <x v="3"/>
    <x v="0"/>
    <x v="0"/>
    <x v="0"/>
    <x v="0"/>
    <x v="0"/>
    <x v="0"/>
    <x v="0"/>
    <m/>
    <m/>
    <m/>
    <m/>
    <m/>
    <m/>
    <m/>
    <m/>
    <m/>
    <m/>
    <m/>
    <x v="0"/>
    <x v="0"/>
    <s v="2019/20"/>
    <m/>
    <m/>
    <m/>
    <m/>
    <m/>
    <m/>
    <m/>
    <m/>
    <m/>
    <n v="20000"/>
    <n v="12000"/>
    <n v="10000"/>
    <n v="2000"/>
    <n v="8000"/>
    <m/>
    <m/>
    <s v="OCE CSSCTP  "/>
    <s v="OCE CSSCTP"/>
    <m/>
    <m/>
    <m/>
    <m/>
    <m/>
    <m/>
    <m/>
    <m/>
    <m/>
    <m/>
    <m/>
    <m/>
    <m/>
    <m/>
    <m/>
    <m/>
    <m/>
    <m/>
    <m/>
    <m/>
    <m/>
    <m/>
    <m/>
    <m/>
  </r>
  <r>
    <x v="74"/>
    <x v="74"/>
    <x v="49"/>
    <m/>
    <s v="We will be investigating the presence of micro-plastics in Kepenfelt Bay at three different locations:_x000a_ Bunker’s Creek_x000a_ Dyment Creek_x000a_ Waste Plant outfall_x000a_Using a 500µ d-net as well as varying transects across the noted creeks that discharge into Kepenfelt Bay, we will measure the amount of micro-plastics present during precipitation events this summer and we will sample no later than 48 hours after these events. We will also conduct a control sample where we will sample after a five-day period of no rain to ensure we build a true representation of our investigation on the presence of micro-plastics in Kempenfelt Bay._x000a_"/>
    <m/>
    <m/>
    <m/>
    <m/>
    <m/>
    <m/>
    <m/>
    <m/>
    <m/>
    <m/>
    <s v="Engineering and Environmental Technologies "/>
    <s v="Engineering and Environmental Technologies"/>
    <m/>
    <s v="Environmental technology "/>
    <x v="10"/>
    <m/>
    <m/>
    <s v="Nicole Barbato    "/>
    <x v="10"/>
    <x v="2"/>
    <x v="0"/>
    <x v="0"/>
    <x v="0"/>
    <m/>
    <s v="Brad McKinnon Anara Ferguson                   "/>
    <x v="46"/>
    <x v="38"/>
    <x v="3"/>
    <x v="0"/>
    <x v="0"/>
    <x v="0"/>
    <x v="0"/>
    <x v="0"/>
    <x v="0"/>
    <x v="0"/>
    <m/>
    <m/>
    <m/>
    <m/>
    <m/>
    <m/>
    <m/>
    <m/>
    <m/>
    <m/>
    <m/>
    <x v="0"/>
    <x v="1"/>
    <s v="2019/20"/>
    <m/>
    <m/>
    <m/>
    <m/>
    <m/>
    <m/>
    <m/>
    <m/>
    <m/>
    <n v="0"/>
    <n v="0"/>
    <m/>
    <m/>
    <m/>
    <m/>
    <m/>
    <s v="  "/>
    <m/>
    <m/>
    <m/>
    <m/>
    <m/>
    <m/>
    <m/>
    <m/>
    <m/>
    <m/>
    <m/>
    <m/>
    <m/>
    <m/>
    <m/>
    <m/>
    <m/>
    <m/>
    <m/>
    <m/>
    <m/>
    <m/>
    <m/>
    <m/>
    <m/>
  </r>
  <r>
    <x v="75"/>
    <x v="75"/>
    <x v="50"/>
    <m/>
    <s v="video project"/>
    <s v="Video production"/>
    <m/>
    <s v="Sean Cobham"/>
    <s v="sean@mysmartcocoon.com"/>
    <s v="Industry (Incorporated)"/>
    <m/>
    <m/>
    <s v="0-100"/>
    <m/>
    <m/>
    <s v="DVA "/>
    <s v="DVA"/>
    <m/>
    <s v="Digital video "/>
    <x v="12"/>
    <m/>
    <m/>
    <s v="Phillip Daniels    "/>
    <x v="19"/>
    <x v="2"/>
    <x v="0"/>
    <x v="0"/>
    <x v="0"/>
    <m/>
    <s v="Justin Mills                   "/>
    <x v="47"/>
    <x v="3"/>
    <x v="3"/>
    <x v="0"/>
    <x v="0"/>
    <x v="0"/>
    <x v="0"/>
    <x v="0"/>
    <x v="0"/>
    <x v="0"/>
    <m/>
    <m/>
    <m/>
    <m/>
    <m/>
    <m/>
    <m/>
    <m/>
    <m/>
    <m/>
    <m/>
    <x v="0"/>
    <x v="0"/>
    <s v="2019/20"/>
    <m/>
    <m/>
    <m/>
    <m/>
    <m/>
    <m/>
    <m/>
    <m/>
    <m/>
    <n v="4000"/>
    <n v="2500"/>
    <n v="2000"/>
    <n v="500"/>
    <n v="1500"/>
    <m/>
    <m/>
    <s v="OCE CVTA 2019  "/>
    <s v="OCE CVTA 2019"/>
    <m/>
    <m/>
    <m/>
    <m/>
    <m/>
    <m/>
    <m/>
    <m/>
    <m/>
    <m/>
    <m/>
    <m/>
    <m/>
    <m/>
    <m/>
    <m/>
    <m/>
    <m/>
    <m/>
    <m/>
    <m/>
    <m/>
    <m/>
    <m/>
  </r>
  <r>
    <x v="76"/>
    <x v="76"/>
    <x v="0"/>
    <m/>
    <s v="Data Analysis "/>
    <s v="Big data analytics"/>
    <m/>
    <s v="Cathy Labatt"/>
    <s v="cathy@larway.co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77"/>
    <x v="77"/>
    <x v="0"/>
    <m/>
    <s v="Market Research"/>
    <s v="Big data analytics"/>
    <m/>
    <s v="Cathy Labatt"/>
    <s v="cathy@larway.co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78"/>
    <x v="78"/>
    <x v="0"/>
    <m/>
    <s v="Pricing Model"/>
    <s v="Big data analytics"/>
    <s v="GEO 727"/>
    <s v="Cathy Labatt"/>
    <s v="cathy@larway.com"/>
    <m/>
    <m/>
    <m/>
    <m/>
    <m/>
    <m/>
    <s v="Computer Studies "/>
    <s v="Computer Studies"/>
    <m/>
    <s v="Big Data Analytics "/>
    <x v="0"/>
    <m/>
    <m/>
    <s v="Chris Dyck Richard Lambroff   "/>
    <x v="0"/>
    <x v="1"/>
    <x v="0"/>
    <x v="0"/>
    <x v="0"/>
    <m/>
    <s v="Adam Kucukcapraz AbdulKadir Zakin Mehmet Ali Aydin Ufuk Sarac                "/>
    <x v="48"/>
    <x v="39"/>
    <x v="31"/>
    <x v="24"/>
    <x v="0"/>
    <x v="0"/>
    <x v="0"/>
    <x v="0"/>
    <x v="0"/>
    <x v="0"/>
    <m/>
    <m/>
    <m/>
    <m/>
    <m/>
    <m/>
    <m/>
    <m/>
    <m/>
    <m/>
    <m/>
    <x v="0"/>
    <x v="0"/>
    <s v="2019/20"/>
    <m/>
    <m/>
    <m/>
    <m/>
    <m/>
    <m/>
    <m/>
    <m/>
    <m/>
    <n v="1000"/>
    <n v="1000"/>
    <m/>
    <n v="1000"/>
    <m/>
    <m/>
    <m/>
    <s v="self-funded  "/>
    <s v="self-funded"/>
    <m/>
    <m/>
    <m/>
    <m/>
    <m/>
    <m/>
    <m/>
    <m/>
    <m/>
    <m/>
    <m/>
    <m/>
    <m/>
    <m/>
    <m/>
    <m/>
    <m/>
    <m/>
    <m/>
    <m/>
    <m/>
    <m/>
    <m/>
    <m/>
  </r>
  <r>
    <x v="79"/>
    <x v="79"/>
    <x v="0"/>
    <m/>
    <s v="Trip Optimization and Predictive Analysis"/>
    <s v="Big data analytics"/>
    <s v="GEO 729"/>
    <s v="Cathy Labatt"/>
    <s v="cathy@larway.com"/>
    <m/>
    <m/>
    <m/>
    <m/>
    <m/>
    <m/>
    <s v="Computer Studies "/>
    <s v="Computer Studies"/>
    <m/>
    <s v="Big Data Analytics "/>
    <x v="0"/>
    <m/>
    <m/>
    <s v="Chris Dyck Richard Lambroff   "/>
    <x v="0"/>
    <x v="1"/>
    <x v="0"/>
    <x v="0"/>
    <x v="0"/>
    <m/>
    <s v="Chaithan Reddy Sai Bhargavi Kurra Yogesh Vohra Suryadevara Gopala Krishna                "/>
    <x v="49"/>
    <x v="40"/>
    <x v="32"/>
    <x v="25"/>
    <x v="0"/>
    <x v="0"/>
    <x v="0"/>
    <x v="0"/>
    <x v="0"/>
    <x v="0"/>
    <m/>
    <m/>
    <m/>
    <m/>
    <m/>
    <m/>
    <m/>
    <m/>
    <m/>
    <m/>
    <m/>
    <x v="0"/>
    <x v="0"/>
    <s v="2019/20"/>
    <m/>
    <m/>
    <m/>
    <m/>
    <m/>
    <m/>
    <m/>
    <m/>
    <m/>
    <n v="1000"/>
    <n v="1000"/>
    <m/>
    <n v="1000"/>
    <m/>
    <m/>
    <m/>
    <s v="self-funded  "/>
    <s v="self-funded"/>
    <m/>
    <m/>
    <m/>
    <m/>
    <m/>
    <m/>
    <m/>
    <m/>
    <m/>
    <m/>
    <m/>
    <m/>
    <m/>
    <m/>
    <m/>
    <m/>
    <m/>
    <m/>
    <m/>
    <m/>
    <m/>
    <m/>
    <m/>
    <m/>
  </r>
  <r>
    <x v="80"/>
    <x v="80"/>
    <x v="0"/>
    <m/>
    <s v="Website Design"/>
    <s v="Big data analytics"/>
    <s v="GEO 730"/>
    <s v="Cathy Labatt"/>
    <s v="cathy@larway.com"/>
    <m/>
    <m/>
    <m/>
    <m/>
    <m/>
    <m/>
    <s v="Computer Studies "/>
    <s v="Computer Studies"/>
    <m/>
    <s v="Big Data Analytics "/>
    <x v="0"/>
    <m/>
    <m/>
    <s v="Chris Dyck Richard Lambroff   "/>
    <x v="0"/>
    <x v="1"/>
    <x v="0"/>
    <x v="0"/>
    <x v="0"/>
    <m/>
    <s v="Tien Dinh Sakesh Yarra Sushant Nepal Bikalpa Pantha                "/>
    <x v="50"/>
    <x v="41"/>
    <x v="33"/>
    <x v="26"/>
    <x v="0"/>
    <x v="0"/>
    <x v="0"/>
    <x v="0"/>
    <x v="0"/>
    <x v="0"/>
    <m/>
    <m/>
    <m/>
    <m/>
    <m/>
    <m/>
    <m/>
    <m/>
    <m/>
    <m/>
    <m/>
    <x v="0"/>
    <x v="0"/>
    <s v="2019/20"/>
    <m/>
    <m/>
    <m/>
    <m/>
    <m/>
    <m/>
    <m/>
    <m/>
    <m/>
    <n v="1000"/>
    <n v="1000"/>
    <m/>
    <n v="1000"/>
    <m/>
    <m/>
    <m/>
    <s v="self-funded  "/>
    <s v="self-funded"/>
    <m/>
    <m/>
    <m/>
    <m/>
    <m/>
    <m/>
    <m/>
    <m/>
    <m/>
    <m/>
    <m/>
    <m/>
    <m/>
    <m/>
    <m/>
    <m/>
    <m/>
    <m/>
    <m/>
    <m/>
    <m/>
    <m/>
    <m/>
    <m/>
  </r>
  <r>
    <x v="81"/>
    <x v="81"/>
    <x v="4"/>
    <m/>
    <s v="Bioacustics"/>
    <s v="Machine Learrning"/>
    <s v="GEO 735"/>
    <s v="Lyle Wood, MES"/>
    <s v="lwood@nvca.on.ca"/>
    <m/>
    <m/>
    <m/>
    <m/>
    <m/>
    <m/>
    <s v="Computer Studies "/>
    <s v="Computer Studies"/>
    <m/>
    <s v="Big Data Analytics "/>
    <x v="0"/>
    <m/>
    <m/>
    <s v="Chris Dyck Gordon Dyck   "/>
    <x v="0"/>
    <x v="0"/>
    <x v="0"/>
    <x v="0"/>
    <x v="0"/>
    <m/>
    <s v="Jainish Patel Param Jarlwala Supreet Kaur Saini Vishnu Valiyaveettil Anil                "/>
    <x v="51"/>
    <x v="42"/>
    <x v="34"/>
    <x v="27"/>
    <x v="0"/>
    <x v="0"/>
    <x v="0"/>
    <x v="0"/>
    <x v="0"/>
    <x v="0"/>
    <m/>
    <m/>
    <m/>
    <m/>
    <m/>
    <m/>
    <m/>
    <m/>
    <m/>
    <m/>
    <m/>
    <x v="0"/>
    <x v="0"/>
    <s v="2019/20"/>
    <m/>
    <m/>
    <m/>
    <m/>
    <m/>
    <m/>
    <m/>
    <m/>
    <m/>
    <n v="0"/>
    <n v="0"/>
    <m/>
    <m/>
    <m/>
    <m/>
    <m/>
    <s v="  "/>
    <m/>
    <m/>
    <m/>
    <m/>
    <m/>
    <m/>
    <m/>
    <m/>
    <m/>
    <m/>
    <m/>
    <m/>
    <m/>
    <m/>
    <m/>
    <m/>
    <m/>
    <m/>
    <m/>
    <m/>
    <m/>
    <m/>
    <m/>
    <m/>
    <m/>
  </r>
  <r>
    <x v="82"/>
    <x v="82"/>
    <x v="16"/>
    <s v="IT Department"/>
    <s v="Georgian Internet Speed"/>
    <s v="Big data analytics"/>
    <s v="GEO 738"/>
    <m/>
    <m/>
    <m/>
    <m/>
    <m/>
    <m/>
    <m/>
    <m/>
    <s v="Computer Studies "/>
    <s v="Computer Studies"/>
    <m/>
    <s v="Big Data Analytics "/>
    <x v="0"/>
    <m/>
    <m/>
    <s v="Chris Dyck Gordon Dyck   "/>
    <x v="0"/>
    <x v="0"/>
    <x v="0"/>
    <x v="0"/>
    <x v="0"/>
    <m/>
    <s v="Abhilash Koneru Amit Rao Dusi Ravanth Polkampally Vamsi Muppiri Vineeth Potharaju               "/>
    <x v="52"/>
    <x v="43"/>
    <x v="35"/>
    <x v="28"/>
    <x v="14"/>
    <x v="0"/>
    <x v="0"/>
    <x v="0"/>
    <x v="0"/>
    <x v="0"/>
    <m/>
    <m/>
    <m/>
    <m/>
    <m/>
    <m/>
    <m/>
    <m/>
    <m/>
    <m/>
    <m/>
    <x v="0"/>
    <x v="0"/>
    <s v="2019/20"/>
    <m/>
    <m/>
    <m/>
    <m/>
    <m/>
    <m/>
    <m/>
    <m/>
    <m/>
    <n v="0"/>
    <n v="0"/>
    <m/>
    <m/>
    <m/>
    <m/>
    <m/>
    <s v="  "/>
    <m/>
    <m/>
    <m/>
    <m/>
    <m/>
    <m/>
    <m/>
    <m/>
    <m/>
    <m/>
    <m/>
    <m/>
    <m/>
    <m/>
    <m/>
    <m/>
    <m/>
    <m/>
    <m/>
    <m/>
    <m/>
    <m/>
    <m/>
    <m/>
    <m/>
  </r>
  <r>
    <x v="83"/>
    <x v="83"/>
    <x v="8"/>
    <m/>
    <s v="API Development"/>
    <s v="Big data analytics"/>
    <s v="GEO 740"/>
    <m/>
    <m/>
    <m/>
    <m/>
    <m/>
    <m/>
    <m/>
    <m/>
    <s v="Computer Studies "/>
    <s v="Computer Studies"/>
    <m/>
    <s v="Big Data Analytics "/>
    <x v="0"/>
    <m/>
    <m/>
    <s v="Chris Dyck Richard Lambroff   "/>
    <x v="0"/>
    <x v="1"/>
    <x v="0"/>
    <x v="0"/>
    <x v="0"/>
    <m/>
    <s v="Manpreet Kaur Akshay Zacharia Nuthan Peddapurapu Jael Beryl Ruth                "/>
    <x v="53"/>
    <x v="44"/>
    <x v="36"/>
    <x v="29"/>
    <x v="0"/>
    <x v="0"/>
    <x v="0"/>
    <x v="0"/>
    <x v="0"/>
    <x v="0"/>
    <m/>
    <m/>
    <m/>
    <m/>
    <m/>
    <m/>
    <m/>
    <m/>
    <m/>
    <m/>
    <m/>
    <x v="0"/>
    <x v="0"/>
    <s v="2019/20"/>
    <m/>
    <m/>
    <m/>
    <m/>
    <m/>
    <m/>
    <m/>
    <m/>
    <m/>
    <n v="0"/>
    <n v="0"/>
    <m/>
    <m/>
    <m/>
    <m/>
    <m/>
    <s v="  "/>
    <m/>
    <m/>
    <m/>
    <m/>
    <m/>
    <m/>
    <m/>
    <m/>
    <m/>
    <m/>
    <m/>
    <m/>
    <m/>
    <m/>
    <m/>
    <m/>
    <m/>
    <m/>
    <m/>
    <m/>
    <m/>
    <m/>
    <m/>
    <m/>
    <m/>
  </r>
  <r>
    <x v="84"/>
    <x v="84"/>
    <x v="26"/>
    <m/>
    <s v="Defaulted Loan Comparison"/>
    <s v="Big data analytics"/>
    <s v="GEO 766"/>
    <m/>
    <m/>
    <m/>
    <m/>
    <m/>
    <m/>
    <m/>
    <m/>
    <s v="Computer Studies "/>
    <s v="Computer Studies"/>
    <m/>
    <s v="Big Data Analytics "/>
    <x v="0"/>
    <m/>
    <m/>
    <s v="Chris Dyck Gordon Dyck   "/>
    <x v="0"/>
    <x v="0"/>
    <x v="0"/>
    <x v="0"/>
    <x v="0"/>
    <m/>
    <s v="Emil Eldhose Emmanuel Cyriac John Joju Sarat Narendran                "/>
    <x v="54"/>
    <x v="45"/>
    <x v="37"/>
    <x v="30"/>
    <x v="0"/>
    <x v="0"/>
    <x v="0"/>
    <x v="0"/>
    <x v="0"/>
    <x v="0"/>
    <m/>
    <m/>
    <m/>
    <m/>
    <m/>
    <m/>
    <m/>
    <m/>
    <m/>
    <m/>
    <m/>
    <x v="0"/>
    <x v="0"/>
    <s v="2019/20"/>
    <m/>
    <m/>
    <m/>
    <m/>
    <m/>
    <m/>
    <m/>
    <m/>
    <m/>
    <n v="1000"/>
    <n v="1000"/>
    <m/>
    <n v="1000"/>
    <m/>
    <m/>
    <m/>
    <s v="self-funded  "/>
    <s v="self-funded"/>
    <m/>
    <m/>
    <m/>
    <m/>
    <m/>
    <m/>
    <m/>
    <m/>
    <m/>
    <m/>
    <m/>
    <m/>
    <m/>
    <m/>
    <m/>
    <m/>
    <m/>
    <m/>
    <m/>
    <m/>
    <m/>
    <m/>
    <m/>
    <m/>
  </r>
  <r>
    <x v="85"/>
    <x v="85"/>
    <x v="26"/>
    <m/>
    <s v="Regional Comparison of Approvals and Booked Loans"/>
    <s v="Big data analytics"/>
    <s v="GEO 767"/>
    <m/>
    <m/>
    <m/>
    <m/>
    <m/>
    <m/>
    <m/>
    <m/>
    <s v="Computer Studies "/>
    <s v="Computer Studies"/>
    <m/>
    <s v="Big Data Analytics "/>
    <x v="0"/>
    <m/>
    <m/>
    <s v="Chris Dyck Gordon Dyck   "/>
    <x v="0"/>
    <x v="0"/>
    <x v="0"/>
    <x v="0"/>
    <x v="0"/>
    <m/>
    <s v="Amandeep  Arvind Jayachandran Rajat Khanna Roja Priya Jayarman                "/>
    <x v="55"/>
    <x v="46"/>
    <x v="38"/>
    <x v="31"/>
    <x v="0"/>
    <x v="0"/>
    <x v="0"/>
    <x v="0"/>
    <x v="0"/>
    <x v="0"/>
    <m/>
    <m/>
    <m/>
    <m/>
    <m/>
    <m/>
    <m/>
    <m/>
    <m/>
    <m/>
    <m/>
    <x v="0"/>
    <x v="0"/>
    <s v="2019/20"/>
    <m/>
    <m/>
    <m/>
    <m/>
    <m/>
    <m/>
    <m/>
    <m/>
    <m/>
    <n v="1000"/>
    <n v="1000"/>
    <m/>
    <n v="1000"/>
    <m/>
    <m/>
    <m/>
    <s v="self-funded  "/>
    <s v="self-funded"/>
    <m/>
    <m/>
    <m/>
    <m/>
    <m/>
    <m/>
    <m/>
    <m/>
    <m/>
    <m/>
    <m/>
    <m/>
    <m/>
    <m/>
    <m/>
    <m/>
    <m/>
    <m/>
    <m/>
    <m/>
    <m/>
    <m/>
    <m/>
    <m/>
  </r>
  <r>
    <x v="86"/>
    <x v="86"/>
    <x v="26"/>
    <m/>
    <s v="Process Analysis"/>
    <s v="Big data analytics"/>
    <s v="GEO 768"/>
    <m/>
    <m/>
    <m/>
    <m/>
    <m/>
    <m/>
    <m/>
    <m/>
    <s v="Computer Studies "/>
    <s v="Computer Studies"/>
    <m/>
    <s v="Big Data Analytics "/>
    <x v="0"/>
    <m/>
    <m/>
    <s v="Chris Dyck Gordon Dyck   "/>
    <x v="0"/>
    <x v="0"/>
    <x v="0"/>
    <x v="0"/>
    <x v="0"/>
    <m/>
    <s v="Diya Shrestha Olaitan Fagbuyi Sasin Chand Pradhan Yeonhwa Chu                "/>
    <x v="56"/>
    <x v="47"/>
    <x v="39"/>
    <x v="32"/>
    <x v="0"/>
    <x v="0"/>
    <x v="0"/>
    <x v="0"/>
    <x v="0"/>
    <x v="0"/>
    <m/>
    <m/>
    <m/>
    <m/>
    <m/>
    <m/>
    <m/>
    <m/>
    <m/>
    <m/>
    <m/>
    <x v="0"/>
    <x v="0"/>
    <s v="2019/20"/>
    <m/>
    <m/>
    <m/>
    <m/>
    <m/>
    <m/>
    <m/>
    <m/>
    <m/>
    <n v="1000"/>
    <n v="1000"/>
    <m/>
    <n v="1000"/>
    <m/>
    <m/>
    <m/>
    <s v="self-funded  "/>
    <s v="self-funded"/>
    <m/>
    <m/>
    <m/>
    <m/>
    <m/>
    <m/>
    <m/>
    <m/>
    <m/>
    <m/>
    <m/>
    <m/>
    <m/>
    <m/>
    <m/>
    <m/>
    <m/>
    <m/>
    <m/>
    <m/>
    <m/>
    <m/>
    <m/>
    <m/>
  </r>
  <r>
    <x v="87"/>
    <x v="87"/>
    <x v="51"/>
    <m/>
    <s v="TBD"/>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88"/>
    <x v="88"/>
    <x v="52"/>
    <m/>
    <s v="BI tool reporting, S&amp;OP best practices"/>
    <s v="Big data analytics"/>
    <m/>
    <m/>
    <m/>
    <m/>
    <m/>
    <m/>
    <m/>
    <m/>
    <m/>
    <s v="Computer Studies "/>
    <s v="Computer Studies"/>
    <m/>
    <s v="Big Data Analytics "/>
    <x v="0"/>
    <m/>
    <m/>
    <s v="Chris Dyck Richard Lambroff   "/>
    <x v="0"/>
    <x v="1"/>
    <x v="0"/>
    <x v="0"/>
    <x v="0"/>
    <m/>
    <s v="Shivam Masaon Diksha Diksha Manish Saharawat Zishanali Murji                "/>
    <x v="57"/>
    <x v="48"/>
    <x v="40"/>
    <x v="33"/>
    <x v="0"/>
    <x v="0"/>
    <x v="0"/>
    <x v="0"/>
    <x v="0"/>
    <x v="0"/>
    <m/>
    <m/>
    <m/>
    <m/>
    <m/>
    <m/>
    <m/>
    <m/>
    <m/>
    <m/>
    <m/>
    <x v="0"/>
    <x v="0"/>
    <s v="2019/20"/>
    <m/>
    <m/>
    <m/>
    <m/>
    <m/>
    <m/>
    <m/>
    <m/>
    <m/>
    <n v="1000"/>
    <n v="1000"/>
    <m/>
    <n v="1000"/>
    <m/>
    <m/>
    <m/>
    <s v="Self-funded "/>
    <s v="self-funded"/>
    <m/>
    <m/>
    <m/>
    <m/>
    <m/>
    <m/>
    <m/>
    <m/>
    <m/>
    <m/>
    <m/>
    <m/>
    <m/>
    <m/>
    <m/>
    <m/>
    <m/>
    <m/>
    <m/>
    <m/>
    <m/>
    <m/>
    <m/>
    <m/>
  </r>
  <r>
    <x v="89"/>
    <x v="89"/>
    <x v="10"/>
    <m/>
    <s v="TEDRA"/>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90"/>
    <x v="90"/>
    <x v="53"/>
    <m/>
    <s v="Universal reporting system"/>
    <s v="Big data analytics"/>
    <m/>
    <m/>
    <m/>
    <m/>
    <m/>
    <m/>
    <m/>
    <m/>
    <m/>
    <s v="Computer Studies "/>
    <s v="Computer Studies"/>
    <m/>
    <s v="Big Data Analytics "/>
    <x v="0"/>
    <m/>
    <m/>
    <s v="Chris Dyck Richard Lambroff   "/>
    <x v="0"/>
    <x v="1"/>
    <x v="0"/>
    <x v="0"/>
    <x v="0"/>
    <m/>
    <s v="Camilo Acosta Tarulatha Venkatesh Ramya Sivanpunniyam Reyhan Kumluk                "/>
    <x v="58"/>
    <x v="49"/>
    <x v="41"/>
    <x v="34"/>
    <x v="0"/>
    <x v="0"/>
    <x v="0"/>
    <x v="0"/>
    <x v="0"/>
    <x v="0"/>
    <m/>
    <m/>
    <m/>
    <m/>
    <m/>
    <m/>
    <m/>
    <m/>
    <m/>
    <m/>
    <m/>
    <x v="0"/>
    <x v="0"/>
    <s v="2019/20"/>
    <m/>
    <m/>
    <m/>
    <m/>
    <m/>
    <m/>
    <m/>
    <m/>
    <m/>
    <n v="1000"/>
    <n v="1000"/>
    <m/>
    <n v="1000"/>
    <m/>
    <m/>
    <m/>
    <s v="Self-funded "/>
    <s v="self-funded"/>
    <m/>
    <m/>
    <m/>
    <m/>
    <m/>
    <m/>
    <m/>
    <m/>
    <m/>
    <m/>
    <m/>
    <m/>
    <m/>
    <m/>
    <m/>
    <m/>
    <m/>
    <m/>
    <m/>
    <m/>
    <m/>
    <m/>
    <m/>
    <m/>
  </r>
  <r>
    <x v="91"/>
    <x v="91"/>
    <x v="53"/>
    <m/>
    <s v="Pothole detection"/>
    <s v="Big data analytics"/>
    <m/>
    <m/>
    <m/>
    <m/>
    <m/>
    <m/>
    <m/>
    <m/>
    <m/>
    <s v="Computer Studies "/>
    <s v="Computer Studies"/>
    <m/>
    <s v="Big Data Analytics "/>
    <x v="0"/>
    <m/>
    <m/>
    <s v="Chris Dyck Richard Lambroff   "/>
    <x v="0"/>
    <x v="1"/>
    <x v="0"/>
    <x v="0"/>
    <x v="0"/>
    <m/>
    <s v="Pedro Batista Eduardo Aramizu Zhen (Dennis) Li Luis Augusto Dutra Grisolia                "/>
    <x v="59"/>
    <x v="50"/>
    <x v="42"/>
    <x v="35"/>
    <x v="0"/>
    <x v="0"/>
    <x v="0"/>
    <x v="0"/>
    <x v="0"/>
    <x v="0"/>
    <m/>
    <m/>
    <m/>
    <m/>
    <m/>
    <m/>
    <m/>
    <m/>
    <m/>
    <m/>
    <m/>
    <x v="0"/>
    <x v="0"/>
    <s v="2019/20"/>
    <m/>
    <m/>
    <m/>
    <m/>
    <m/>
    <m/>
    <m/>
    <m/>
    <m/>
    <n v="1000"/>
    <n v="1000"/>
    <m/>
    <n v="1000"/>
    <m/>
    <m/>
    <m/>
    <s v="Self-funded "/>
    <s v="self-funded"/>
    <m/>
    <m/>
    <m/>
    <m/>
    <m/>
    <m/>
    <m/>
    <m/>
    <m/>
    <m/>
    <m/>
    <m/>
    <m/>
    <m/>
    <m/>
    <m/>
    <m/>
    <m/>
    <m/>
    <m/>
    <m/>
    <m/>
    <m/>
    <m/>
  </r>
  <r>
    <x v="92"/>
    <x v="92"/>
    <x v="53"/>
    <m/>
    <s v="Private Policing"/>
    <s v="Big data analytics"/>
    <m/>
    <m/>
    <m/>
    <m/>
    <m/>
    <m/>
    <m/>
    <m/>
    <m/>
    <s v="Computer Studies "/>
    <s v="Computer Studies"/>
    <m/>
    <s v="Big Data Analytics "/>
    <x v="0"/>
    <m/>
    <m/>
    <s v="Chris Dyck Richard Lambroff   "/>
    <x v="0"/>
    <x v="1"/>
    <x v="0"/>
    <x v="0"/>
    <x v="0"/>
    <m/>
    <s v="Rajan Tyagi Chitresh Sharma Jigar Patel Sushil Sharma                "/>
    <x v="60"/>
    <x v="51"/>
    <x v="43"/>
    <x v="36"/>
    <x v="0"/>
    <x v="0"/>
    <x v="0"/>
    <x v="0"/>
    <x v="0"/>
    <x v="0"/>
    <m/>
    <m/>
    <m/>
    <m/>
    <m/>
    <m/>
    <m/>
    <m/>
    <m/>
    <m/>
    <m/>
    <x v="0"/>
    <x v="0"/>
    <s v="2019/20"/>
    <m/>
    <m/>
    <m/>
    <m/>
    <m/>
    <m/>
    <m/>
    <m/>
    <m/>
    <n v="1000"/>
    <n v="1000"/>
    <m/>
    <n v="1000"/>
    <m/>
    <m/>
    <m/>
    <s v="Self-funded "/>
    <s v="self-funded"/>
    <m/>
    <m/>
    <m/>
    <m/>
    <m/>
    <m/>
    <m/>
    <m/>
    <m/>
    <m/>
    <m/>
    <m/>
    <m/>
    <m/>
    <m/>
    <m/>
    <m/>
    <m/>
    <m/>
    <m/>
    <m/>
    <m/>
    <m/>
    <m/>
  </r>
  <r>
    <x v="93"/>
    <x v="93"/>
    <x v="54"/>
    <m/>
    <s v="Revamp of student evaluation website"/>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94"/>
    <x v="94"/>
    <x v="55"/>
    <m/>
    <s v="Biomap"/>
    <s v="Big data analytics"/>
    <m/>
    <m/>
    <m/>
    <m/>
    <m/>
    <m/>
    <m/>
    <m/>
    <m/>
    <s v="Computer Studies "/>
    <s v="Computer Studies"/>
    <m/>
    <s v="Big Data Analytics "/>
    <x v="0"/>
    <m/>
    <m/>
    <s v="Chris Dyck Richard Lambroff   "/>
    <x v="0"/>
    <x v="1"/>
    <x v="0"/>
    <x v="0"/>
    <x v="0"/>
    <m/>
    <s v="Mayank Sharma                   "/>
    <x v="61"/>
    <x v="3"/>
    <x v="3"/>
    <x v="0"/>
    <x v="0"/>
    <x v="0"/>
    <x v="0"/>
    <x v="0"/>
    <x v="0"/>
    <x v="0"/>
    <m/>
    <m/>
    <m/>
    <m/>
    <m/>
    <m/>
    <m/>
    <m/>
    <m/>
    <m/>
    <m/>
    <x v="0"/>
    <x v="0"/>
    <s v="2019/20"/>
    <m/>
    <m/>
    <m/>
    <m/>
    <m/>
    <m/>
    <m/>
    <m/>
    <m/>
    <n v="0"/>
    <n v="0"/>
    <m/>
    <m/>
    <m/>
    <m/>
    <m/>
    <s v=" "/>
    <m/>
    <m/>
    <m/>
    <m/>
    <m/>
    <m/>
    <m/>
    <m/>
    <m/>
    <m/>
    <m/>
    <m/>
    <m/>
    <m/>
    <m/>
    <m/>
    <m/>
    <m/>
    <m/>
    <m/>
    <m/>
    <m/>
    <m/>
    <m/>
    <m/>
  </r>
  <r>
    <x v="95"/>
    <x v="95"/>
    <x v="56"/>
    <m/>
    <s v="Smart Factory"/>
    <s v="Big data analytics"/>
    <m/>
    <m/>
    <m/>
    <m/>
    <m/>
    <m/>
    <m/>
    <m/>
    <m/>
    <s v="Computer Studies "/>
    <s v="Computer Studies"/>
    <m/>
    <s v="Big Data Analytics "/>
    <x v="0"/>
    <m/>
    <m/>
    <s v="Chris Dyck Gordon Dyck   "/>
    <x v="0"/>
    <x v="0"/>
    <x v="0"/>
    <x v="0"/>
    <x v="0"/>
    <m/>
    <s v="Erica Borges Teixeira Ibrahim Lanre Akinsanya Sohail Ahmed Kazi Tram Mai Thi Bich                "/>
    <x v="62"/>
    <x v="52"/>
    <x v="44"/>
    <x v="37"/>
    <x v="0"/>
    <x v="0"/>
    <x v="0"/>
    <x v="0"/>
    <x v="0"/>
    <x v="0"/>
    <m/>
    <m/>
    <m/>
    <m/>
    <m/>
    <m/>
    <m/>
    <m/>
    <m/>
    <m/>
    <m/>
    <x v="0"/>
    <x v="0"/>
    <s v="2019/20"/>
    <m/>
    <m/>
    <m/>
    <m/>
    <m/>
    <m/>
    <m/>
    <m/>
    <m/>
    <n v="0"/>
    <n v="0"/>
    <m/>
    <m/>
    <m/>
    <m/>
    <m/>
    <s v=" "/>
    <m/>
    <m/>
    <m/>
    <m/>
    <m/>
    <m/>
    <m/>
    <m/>
    <m/>
    <m/>
    <m/>
    <m/>
    <m/>
    <m/>
    <m/>
    <m/>
    <m/>
    <m/>
    <m/>
    <m/>
    <m/>
    <m/>
    <m/>
    <m/>
    <m/>
  </r>
  <r>
    <x v="96"/>
    <x v="96"/>
    <x v="56"/>
    <m/>
    <s v="Smart Gym"/>
    <s v="Big data analytics"/>
    <m/>
    <m/>
    <m/>
    <m/>
    <m/>
    <m/>
    <m/>
    <m/>
    <m/>
    <s v="Computer Studies "/>
    <s v="Computer Studies"/>
    <m/>
    <s v="Big Data Analytics "/>
    <x v="0"/>
    <m/>
    <m/>
    <s v="Chris Dyck Gordon Dyck   "/>
    <x v="0"/>
    <x v="0"/>
    <x v="0"/>
    <x v="0"/>
    <x v="0"/>
    <m/>
    <s v="Animesh Joshi Dorukhan Çolak Nishank Sitaula Pratik Brajendranath Shukla                "/>
    <x v="63"/>
    <x v="53"/>
    <x v="45"/>
    <x v="38"/>
    <x v="0"/>
    <x v="0"/>
    <x v="0"/>
    <x v="0"/>
    <x v="0"/>
    <x v="0"/>
    <m/>
    <m/>
    <m/>
    <m/>
    <m/>
    <m/>
    <m/>
    <m/>
    <m/>
    <m/>
    <m/>
    <x v="0"/>
    <x v="0"/>
    <s v="2019/20"/>
    <m/>
    <m/>
    <m/>
    <m/>
    <m/>
    <m/>
    <m/>
    <m/>
    <m/>
    <n v="0"/>
    <n v="0"/>
    <m/>
    <m/>
    <m/>
    <m/>
    <m/>
    <s v=" "/>
    <m/>
    <m/>
    <m/>
    <m/>
    <m/>
    <m/>
    <m/>
    <m/>
    <m/>
    <m/>
    <m/>
    <m/>
    <m/>
    <m/>
    <m/>
    <m/>
    <m/>
    <m/>
    <m/>
    <m/>
    <m/>
    <m/>
    <m/>
    <m/>
    <m/>
  </r>
  <r>
    <x v="97"/>
    <x v="97"/>
    <x v="57"/>
    <m/>
    <s v="Contact centre analysis"/>
    <s v="Big data analytics"/>
    <m/>
    <m/>
    <m/>
    <m/>
    <m/>
    <m/>
    <m/>
    <m/>
    <m/>
    <s v="Computer Studies "/>
    <s v="Computer Studies"/>
    <m/>
    <s v="Big Data Analytics "/>
    <x v="0"/>
    <m/>
    <m/>
    <s v="Chris Dyck Richard Lambroff   "/>
    <x v="0"/>
    <x v="1"/>
    <x v="0"/>
    <x v="0"/>
    <x v="0"/>
    <m/>
    <s v="Mayank Sharma Tim Zeng Navjot Kaur Jayoung Kim                "/>
    <x v="61"/>
    <x v="54"/>
    <x v="46"/>
    <x v="39"/>
    <x v="0"/>
    <x v="0"/>
    <x v="0"/>
    <x v="0"/>
    <x v="0"/>
    <x v="0"/>
    <m/>
    <m/>
    <m/>
    <m/>
    <m/>
    <m/>
    <m/>
    <m/>
    <m/>
    <m/>
    <m/>
    <x v="0"/>
    <x v="0"/>
    <s v="2019/20"/>
    <m/>
    <m/>
    <m/>
    <m/>
    <m/>
    <m/>
    <m/>
    <m/>
    <m/>
    <n v="1000"/>
    <n v="1000"/>
    <m/>
    <n v="1000"/>
    <m/>
    <m/>
    <m/>
    <s v="Self-funded "/>
    <s v="self-funded"/>
    <m/>
    <m/>
    <m/>
    <m/>
    <m/>
    <m/>
    <m/>
    <m/>
    <m/>
    <m/>
    <m/>
    <m/>
    <m/>
    <m/>
    <m/>
    <m/>
    <m/>
    <m/>
    <m/>
    <m/>
    <m/>
    <m/>
    <m/>
    <m/>
  </r>
  <r>
    <x v="98"/>
    <x v="98"/>
    <x v="58"/>
    <m/>
    <s v="Project Management tool"/>
    <s v="Big data analytics"/>
    <m/>
    <m/>
    <m/>
    <m/>
    <m/>
    <m/>
    <m/>
    <m/>
    <m/>
    <s v="Computer Studies "/>
    <s v="Computer Studies"/>
    <m/>
    <s v="Big Data Analytics "/>
    <x v="0"/>
    <m/>
    <m/>
    <s v="Chris Dyck Gordon Dyck   "/>
    <x v="0"/>
    <x v="0"/>
    <x v="0"/>
    <x v="0"/>
    <x v="0"/>
    <m/>
    <s v="Simran Dhingra Meltem Ficici Jyoti Adem Can Gülday                "/>
    <x v="64"/>
    <x v="55"/>
    <x v="47"/>
    <x v="40"/>
    <x v="0"/>
    <x v="0"/>
    <x v="0"/>
    <x v="0"/>
    <x v="0"/>
    <x v="0"/>
    <m/>
    <m/>
    <m/>
    <m/>
    <m/>
    <m/>
    <m/>
    <m/>
    <m/>
    <m/>
    <m/>
    <x v="0"/>
    <x v="0"/>
    <s v="2019/20"/>
    <m/>
    <m/>
    <m/>
    <m/>
    <m/>
    <m/>
    <m/>
    <m/>
    <m/>
    <n v="0"/>
    <n v="0"/>
    <m/>
    <m/>
    <m/>
    <m/>
    <m/>
    <s v=" "/>
    <m/>
    <m/>
    <m/>
    <m/>
    <m/>
    <m/>
    <m/>
    <m/>
    <m/>
    <m/>
    <m/>
    <m/>
    <m/>
    <m/>
    <m/>
    <m/>
    <m/>
    <m/>
    <m/>
    <m/>
    <m/>
    <m/>
    <m/>
    <m/>
    <m/>
  </r>
  <r>
    <x v="99"/>
    <x v="99"/>
    <x v="59"/>
    <m/>
    <s v="Website for drug inflicted areas"/>
    <s v="Big data analytics"/>
    <m/>
    <m/>
    <m/>
    <m/>
    <m/>
    <m/>
    <m/>
    <m/>
    <m/>
    <s v=" "/>
    <m/>
    <m/>
    <s v=" "/>
    <x v="6"/>
    <m/>
    <m/>
    <s v="    "/>
    <x v="6"/>
    <x v="2"/>
    <x v="0"/>
    <x v="0"/>
    <x v="0"/>
    <m/>
    <s v="                   "/>
    <x v="3"/>
    <x v="3"/>
    <x v="3"/>
    <x v="0"/>
    <x v="0"/>
    <x v="0"/>
    <x v="0"/>
    <x v="0"/>
    <x v="0"/>
    <x v="0"/>
    <m/>
    <m/>
    <m/>
    <m/>
    <m/>
    <m/>
    <m/>
    <m/>
    <m/>
    <m/>
    <m/>
    <x v="1"/>
    <x v="0"/>
    <s v="2019/20"/>
    <m/>
    <m/>
    <m/>
    <m/>
    <m/>
    <m/>
    <m/>
    <m/>
    <m/>
    <n v="0"/>
    <n v="0"/>
    <m/>
    <m/>
    <m/>
    <m/>
    <m/>
    <s v=" "/>
    <m/>
    <m/>
    <m/>
    <m/>
    <m/>
    <m/>
    <m/>
    <m/>
    <m/>
    <m/>
    <m/>
    <m/>
    <m/>
    <m/>
    <m/>
    <m/>
    <m/>
    <m/>
    <m/>
    <m/>
    <m/>
    <m/>
    <m/>
    <m/>
    <m/>
  </r>
  <r>
    <x v="100"/>
    <x v="100"/>
    <x v="60"/>
    <m/>
    <s v="E commerce portal"/>
    <s v="Big data analytics"/>
    <m/>
    <m/>
    <m/>
    <m/>
    <m/>
    <m/>
    <m/>
    <m/>
    <m/>
    <s v="Computer Studies "/>
    <s v="Computer Studies"/>
    <m/>
    <s v="Big Data Analytics "/>
    <x v="0"/>
    <m/>
    <m/>
    <s v="Chris Dyck Gordon Dyck   "/>
    <x v="0"/>
    <x v="0"/>
    <x v="0"/>
    <x v="0"/>
    <x v="0"/>
    <m/>
    <s v="Hadi Servat Dipal Babubhai Prajapati Ann Maria Reji Aiswarya Mohanan                "/>
    <x v="65"/>
    <x v="56"/>
    <x v="48"/>
    <x v="41"/>
    <x v="0"/>
    <x v="0"/>
    <x v="0"/>
    <x v="0"/>
    <x v="0"/>
    <x v="0"/>
    <m/>
    <m/>
    <m/>
    <m/>
    <m/>
    <m/>
    <m/>
    <m/>
    <m/>
    <m/>
    <m/>
    <x v="0"/>
    <x v="0"/>
    <s v="2019/20"/>
    <m/>
    <m/>
    <m/>
    <m/>
    <m/>
    <m/>
    <m/>
    <m/>
    <m/>
    <n v="1000"/>
    <n v="1000"/>
    <m/>
    <n v="1000"/>
    <m/>
    <m/>
    <m/>
    <s v="Self-funded "/>
    <s v="self-funded"/>
    <m/>
    <m/>
    <m/>
    <m/>
    <m/>
    <m/>
    <m/>
    <m/>
    <m/>
    <m/>
    <m/>
    <m/>
    <m/>
    <m/>
    <m/>
    <m/>
    <m/>
    <m/>
    <m/>
    <m/>
    <m/>
    <m/>
    <m/>
    <m/>
  </r>
  <r>
    <x v="101"/>
    <x v="101"/>
    <x v="16"/>
    <s v="Weather Station "/>
    <s v="(weather station) Rebuild the Arduino software, assess current equipment"/>
    <s v="Big data analytics"/>
    <m/>
    <m/>
    <m/>
    <m/>
    <m/>
    <m/>
    <m/>
    <m/>
    <m/>
    <s v="Computer Studies "/>
    <s v="Computer Studies"/>
    <m/>
    <s v="Big Data Analytics "/>
    <x v="0"/>
    <m/>
    <m/>
    <s v="Chris Dyck Richard Lambroff   "/>
    <x v="0"/>
    <x v="1"/>
    <x v="0"/>
    <x v="0"/>
    <x v="0"/>
    <m/>
    <s v="Darshita Patel Pratik Patel NirmalBhai Patel                 "/>
    <x v="66"/>
    <x v="57"/>
    <x v="49"/>
    <x v="0"/>
    <x v="0"/>
    <x v="0"/>
    <x v="0"/>
    <x v="0"/>
    <x v="0"/>
    <x v="0"/>
    <m/>
    <m/>
    <m/>
    <m/>
    <m/>
    <m/>
    <m/>
    <m/>
    <m/>
    <m/>
    <m/>
    <x v="0"/>
    <x v="0"/>
    <s v="2019/20"/>
    <m/>
    <m/>
    <m/>
    <m/>
    <m/>
    <m/>
    <m/>
    <m/>
    <m/>
    <n v="0"/>
    <n v="0"/>
    <m/>
    <m/>
    <m/>
    <m/>
    <m/>
    <s v=" "/>
    <m/>
    <m/>
    <m/>
    <m/>
    <m/>
    <m/>
    <m/>
    <m/>
    <m/>
    <m/>
    <m/>
    <m/>
    <m/>
    <m/>
    <m/>
    <m/>
    <m/>
    <m/>
    <m/>
    <m/>
    <m/>
    <m/>
    <m/>
    <m/>
    <m/>
  </r>
  <r>
    <x v="102"/>
    <x v="102"/>
    <x v="10"/>
    <m/>
    <s v="Urban Engagement "/>
    <s v="Big data analytics"/>
    <m/>
    <m/>
    <m/>
    <m/>
    <m/>
    <m/>
    <m/>
    <m/>
    <m/>
    <s v=" "/>
    <m/>
    <m/>
    <s v=" "/>
    <x v="6"/>
    <m/>
    <m/>
    <s v="    "/>
    <x v="6"/>
    <x v="2"/>
    <x v="0"/>
    <x v="0"/>
    <x v="0"/>
    <m/>
    <s v="                   "/>
    <x v="3"/>
    <x v="3"/>
    <x v="3"/>
    <x v="0"/>
    <x v="0"/>
    <x v="0"/>
    <x v="0"/>
    <x v="0"/>
    <x v="0"/>
    <x v="0"/>
    <m/>
    <m/>
    <m/>
    <m/>
    <m/>
    <m/>
    <m/>
    <m/>
    <m/>
    <m/>
    <m/>
    <x v="1"/>
    <x v="0"/>
    <s v="2019/20"/>
    <m/>
    <m/>
    <m/>
    <m/>
    <m/>
    <m/>
    <m/>
    <m/>
    <m/>
    <n v="0"/>
    <n v="0"/>
    <m/>
    <m/>
    <m/>
    <m/>
    <m/>
    <s v=" "/>
    <m/>
    <m/>
    <m/>
    <m/>
    <m/>
    <m/>
    <m/>
    <m/>
    <m/>
    <m/>
    <m/>
    <m/>
    <m/>
    <m/>
    <m/>
    <m/>
    <m/>
    <m/>
    <m/>
    <m/>
    <m/>
    <m/>
    <m/>
    <m/>
    <m/>
  </r>
  <r>
    <x v="103"/>
    <x v="103"/>
    <x v="61"/>
    <m/>
    <s v="TBD"/>
    <s v="Big data analytics"/>
    <m/>
    <m/>
    <m/>
    <m/>
    <m/>
    <m/>
    <m/>
    <m/>
    <m/>
    <s v="Computer Studies "/>
    <s v="Computer Studies"/>
    <m/>
    <s v="Big Data Analytics "/>
    <x v="0"/>
    <m/>
    <m/>
    <s v="Chris Dyck    "/>
    <x v="0"/>
    <x v="2"/>
    <x v="0"/>
    <x v="0"/>
    <x v="0"/>
    <m/>
    <s v="                   "/>
    <x v="3"/>
    <x v="3"/>
    <x v="3"/>
    <x v="0"/>
    <x v="0"/>
    <x v="0"/>
    <x v="0"/>
    <x v="0"/>
    <x v="0"/>
    <x v="0"/>
    <m/>
    <m/>
    <m/>
    <m/>
    <m/>
    <m/>
    <m/>
    <m/>
    <m/>
    <m/>
    <m/>
    <x v="1"/>
    <x v="3"/>
    <s v="2019/20"/>
    <m/>
    <m/>
    <m/>
    <m/>
    <m/>
    <m/>
    <m/>
    <s v="Business decided not to pursue project"/>
    <m/>
    <n v="0"/>
    <n v="0"/>
    <m/>
    <m/>
    <m/>
    <m/>
    <m/>
    <s v=" "/>
    <m/>
    <m/>
    <m/>
    <m/>
    <m/>
    <m/>
    <m/>
    <m/>
    <m/>
    <m/>
    <m/>
    <m/>
    <m/>
    <m/>
    <m/>
    <m/>
    <m/>
    <m/>
    <m/>
    <m/>
    <m/>
    <m/>
    <m/>
    <m/>
    <m/>
  </r>
  <r>
    <x v="104"/>
    <x v="104"/>
    <x v="62"/>
    <m/>
    <s v="TBD"/>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105"/>
    <x v="105"/>
    <x v="63"/>
    <m/>
    <s v="TBD"/>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106"/>
    <x v="106"/>
    <x v="64"/>
    <m/>
    <s v="Optimize Website conversion process"/>
    <s v="Big data analytics"/>
    <m/>
    <m/>
    <m/>
    <m/>
    <m/>
    <m/>
    <m/>
    <m/>
    <m/>
    <s v="Computer Studies "/>
    <s v="Computer Studies"/>
    <m/>
    <s v="Big Data Analytics "/>
    <x v="0"/>
    <m/>
    <m/>
    <s v="Chris Dyck    "/>
    <x v="0"/>
    <x v="2"/>
    <x v="0"/>
    <x v="0"/>
    <x v="0"/>
    <m/>
    <s v="                   "/>
    <x v="3"/>
    <x v="3"/>
    <x v="3"/>
    <x v="0"/>
    <x v="0"/>
    <x v="0"/>
    <x v="0"/>
    <x v="0"/>
    <x v="0"/>
    <x v="0"/>
    <m/>
    <m/>
    <m/>
    <m/>
    <m/>
    <m/>
    <m/>
    <m/>
    <m/>
    <m/>
    <m/>
    <x v="1"/>
    <x v="3"/>
    <s v="2019/20"/>
    <m/>
    <m/>
    <m/>
    <m/>
    <m/>
    <m/>
    <m/>
    <s v="Business decided not to pursue project"/>
    <m/>
    <n v="0"/>
    <n v="0"/>
    <m/>
    <m/>
    <m/>
    <m/>
    <m/>
    <s v=" "/>
    <m/>
    <m/>
    <m/>
    <m/>
    <m/>
    <m/>
    <m/>
    <m/>
    <m/>
    <m/>
    <m/>
    <m/>
    <m/>
    <m/>
    <m/>
    <m/>
    <m/>
    <m/>
    <m/>
    <m/>
    <m/>
    <m/>
    <m/>
    <m/>
    <m/>
  </r>
  <r>
    <x v="107"/>
    <x v="107"/>
    <x v="65"/>
    <m/>
    <s v="Capstone project to make a smart walker that senses the obstecles especially at the sides "/>
    <s v="Capstone Project"/>
    <m/>
    <s v="Sarah Fleming"/>
    <s v="sfleming@scdsb.on.ca"/>
    <m/>
    <m/>
    <m/>
    <m/>
    <m/>
    <m/>
    <s v="Engineering and Environmental Technologies "/>
    <s v="Engineering and Environmental Technologies"/>
    <m/>
    <s v="Electrical Engineering Technology "/>
    <x v="4"/>
    <m/>
    <m/>
    <s v="Robert Skinner    "/>
    <x v="21"/>
    <x v="2"/>
    <x v="0"/>
    <x v="0"/>
    <x v="0"/>
    <m/>
    <s v="Evan Hample                   "/>
    <x v="67"/>
    <x v="3"/>
    <x v="3"/>
    <x v="0"/>
    <x v="0"/>
    <x v="0"/>
    <x v="0"/>
    <x v="0"/>
    <x v="0"/>
    <x v="0"/>
    <m/>
    <m/>
    <m/>
    <m/>
    <m/>
    <m/>
    <m/>
    <m/>
    <m/>
    <m/>
    <m/>
    <x v="1"/>
    <x v="0"/>
    <s v="2019/20"/>
    <m/>
    <m/>
    <m/>
    <m/>
    <m/>
    <m/>
    <m/>
    <m/>
    <m/>
    <n v="0"/>
    <n v="0"/>
    <m/>
    <m/>
    <m/>
    <m/>
    <m/>
    <s v=" "/>
    <m/>
    <m/>
    <m/>
    <m/>
    <m/>
    <m/>
    <m/>
    <m/>
    <m/>
    <m/>
    <m/>
    <m/>
    <m/>
    <m/>
    <m/>
    <m/>
    <m/>
    <m/>
    <m/>
    <m/>
    <m/>
    <m/>
    <m/>
    <m/>
    <m/>
  </r>
  <r>
    <x v="108"/>
    <x v="108"/>
    <x v="36"/>
    <m/>
    <s v="Redesign of Bokashi Bin"/>
    <s v="Product development"/>
    <m/>
    <s v="Gary Crowell"/>
    <s v="gary@goodgreenearthco.om"/>
    <s v="Industry (Incorporated)"/>
    <s v="Agriculture, forestry, fishing and hunting"/>
    <s v="composting sysytem"/>
    <s v="0-100"/>
    <s v="Chris Adams"/>
    <m/>
    <s v="Engineering and Environmental Technologies "/>
    <s v="Engineering and Environmental Technologies"/>
    <m/>
    <s v="Mechanical Engineering Technology "/>
    <x v="5"/>
    <m/>
    <m/>
    <s v="Mike Zacharko    "/>
    <x v="22"/>
    <x v="2"/>
    <x v="0"/>
    <x v="0"/>
    <x v="0"/>
    <m/>
    <s v="                   "/>
    <x v="3"/>
    <x v="3"/>
    <x v="3"/>
    <x v="0"/>
    <x v="0"/>
    <x v="0"/>
    <x v="0"/>
    <x v="0"/>
    <x v="0"/>
    <x v="0"/>
    <m/>
    <m/>
    <m/>
    <m/>
    <m/>
    <m/>
    <m/>
    <m/>
    <m/>
    <m/>
    <m/>
    <x v="1"/>
    <x v="0"/>
    <s v="2019/20"/>
    <m/>
    <m/>
    <m/>
    <m/>
    <m/>
    <m/>
    <m/>
    <m/>
    <m/>
    <n v="0"/>
    <n v="0"/>
    <m/>
    <m/>
    <m/>
    <m/>
    <m/>
    <s v=" "/>
    <m/>
    <m/>
    <m/>
    <m/>
    <m/>
    <m/>
    <m/>
    <m/>
    <m/>
    <m/>
    <m/>
    <m/>
    <m/>
    <m/>
    <m/>
    <m/>
    <m/>
    <m/>
    <m/>
    <m/>
    <m/>
    <m/>
    <m/>
    <m/>
    <m/>
  </r>
  <r>
    <x v="109"/>
    <x v="109"/>
    <x v="40"/>
    <s v="Invest Barrie"/>
    <s v="Industry 4.0 Asset Map"/>
    <s v="Product development"/>
    <s v="GEO787 / GEO983"/>
    <m/>
    <m/>
    <m/>
    <m/>
    <m/>
    <m/>
    <m/>
    <m/>
    <s v="Computer Studies "/>
    <s v="Computer Studies"/>
    <m/>
    <s v="Big Data Analytics "/>
    <x v="0"/>
    <m/>
    <m/>
    <s v="Chris Dyck    "/>
    <x v="0"/>
    <x v="2"/>
    <x v="0"/>
    <x v="0"/>
    <x v="0"/>
    <m/>
    <s v="                   "/>
    <x v="3"/>
    <x v="3"/>
    <x v="3"/>
    <x v="0"/>
    <x v="0"/>
    <x v="0"/>
    <x v="0"/>
    <x v="0"/>
    <x v="0"/>
    <x v="0"/>
    <m/>
    <m/>
    <m/>
    <m/>
    <m/>
    <m/>
    <m/>
    <m/>
    <m/>
    <m/>
    <m/>
    <x v="1"/>
    <x v="3"/>
    <s v="2019/20"/>
    <m/>
    <m/>
    <m/>
    <m/>
    <m/>
    <m/>
    <m/>
    <m/>
    <m/>
    <n v="0"/>
    <n v="0"/>
    <m/>
    <m/>
    <m/>
    <m/>
    <m/>
    <s v=" "/>
    <m/>
    <m/>
    <m/>
    <m/>
    <m/>
    <m/>
    <m/>
    <m/>
    <m/>
    <m/>
    <m/>
    <m/>
    <m/>
    <m/>
    <m/>
    <m/>
    <m/>
    <m/>
    <m/>
    <m/>
    <m/>
    <m/>
    <m/>
    <m/>
    <m/>
  </r>
  <r>
    <x v="110"/>
    <x v="110"/>
    <x v="66"/>
    <s v="EDO Office"/>
    <s v="Industry 4.0 Asset Map"/>
    <s v="Product development"/>
    <m/>
    <m/>
    <m/>
    <m/>
    <m/>
    <m/>
    <m/>
    <m/>
    <m/>
    <s v="Computer Studies "/>
    <s v="Computer Studies"/>
    <m/>
    <s v="Big Data Analytics "/>
    <x v="0"/>
    <m/>
    <m/>
    <s v="Chris Dyck    "/>
    <x v="0"/>
    <x v="2"/>
    <x v="0"/>
    <x v="0"/>
    <x v="0"/>
    <m/>
    <s v="                   "/>
    <x v="3"/>
    <x v="3"/>
    <x v="3"/>
    <x v="0"/>
    <x v="0"/>
    <x v="0"/>
    <x v="0"/>
    <x v="0"/>
    <x v="0"/>
    <x v="0"/>
    <m/>
    <m/>
    <m/>
    <m/>
    <m/>
    <m/>
    <m/>
    <m/>
    <m/>
    <m/>
    <m/>
    <x v="2"/>
    <x v="0"/>
    <s v="2019/20"/>
    <m/>
    <m/>
    <m/>
    <m/>
    <m/>
    <m/>
    <m/>
    <m/>
    <m/>
    <n v="0"/>
    <n v="0"/>
    <m/>
    <m/>
    <m/>
    <m/>
    <m/>
    <s v=" "/>
    <m/>
    <m/>
    <m/>
    <m/>
    <m/>
    <m/>
    <m/>
    <m/>
    <m/>
    <m/>
    <m/>
    <m/>
    <m/>
    <m/>
    <m/>
    <m/>
    <m/>
    <m/>
    <m/>
    <m/>
    <m/>
    <m/>
    <m/>
    <m/>
    <m/>
  </r>
  <r>
    <x v="111"/>
    <x v="111"/>
    <x v="34"/>
    <m/>
    <s v="ESC Gateway Appliance (Phase 3)"/>
    <m/>
    <n v="779"/>
    <m/>
    <m/>
    <s v="Industry (Incorporated)"/>
    <m/>
    <m/>
    <m/>
    <m/>
    <m/>
    <s v="Computer Studies "/>
    <s v="Computer Studies"/>
    <m/>
    <s v="Computer programmer "/>
    <x v="8"/>
    <m/>
    <m/>
    <s v="Rich Freeman Ross Bigelow   "/>
    <x v="13"/>
    <x v="5"/>
    <x v="0"/>
    <x v="0"/>
    <x v="0"/>
    <m/>
    <s v="Andre Barker Yachao (Eric) Xiong Noah Wilson Branden Shirriff                "/>
    <x v="33"/>
    <x v="30"/>
    <x v="50"/>
    <x v="42"/>
    <x v="0"/>
    <x v="0"/>
    <x v="0"/>
    <x v="0"/>
    <x v="0"/>
    <x v="0"/>
    <m/>
    <m/>
    <m/>
    <m/>
    <m/>
    <m/>
    <m/>
    <m/>
    <m/>
    <m/>
    <m/>
    <x v="0"/>
    <x v="0"/>
    <s v="2019/20"/>
    <m/>
    <m/>
    <m/>
    <m/>
    <m/>
    <m/>
    <m/>
    <m/>
    <m/>
    <n v="53458"/>
    <n v="33411"/>
    <n v="26729"/>
    <n v="6682"/>
    <n v="20047"/>
    <m/>
    <m/>
    <s v="OCE CSSCTP "/>
    <s v="OCE CSSCTP"/>
    <m/>
    <m/>
    <m/>
    <m/>
    <m/>
    <m/>
    <m/>
    <m/>
    <m/>
    <m/>
    <m/>
    <m/>
    <m/>
    <m/>
    <m/>
    <m/>
    <m/>
    <m/>
    <m/>
    <m/>
    <m/>
    <m/>
    <m/>
    <m/>
  </r>
  <r>
    <x v="112"/>
    <x v="112"/>
    <x v="67"/>
    <m/>
    <s v="Building Data &amp; Analytic Insight Capability @ MediPharm Labs"/>
    <s v="Big data analytics"/>
    <m/>
    <s v="Cristy Gibson"/>
    <s v="cgibson@medipharmlabs.com"/>
    <s v="Industry (Incorporated)"/>
    <m/>
    <m/>
    <m/>
    <m/>
    <m/>
    <s v="Computer Studies "/>
    <s v="Computer Studies"/>
    <m/>
    <s v="Big Data Analytics "/>
    <x v="0"/>
    <m/>
    <m/>
    <s v="Eli Kane    "/>
    <x v="23"/>
    <x v="2"/>
    <x v="0"/>
    <x v="0"/>
    <x v="0"/>
    <m/>
    <s v="Nazimul Islam Syed Vikram Chander Gorrepati                  "/>
    <x v="68"/>
    <x v="58"/>
    <x v="3"/>
    <x v="0"/>
    <x v="0"/>
    <x v="0"/>
    <x v="0"/>
    <x v="0"/>
    <x v="0"/>
    <x v="0"/>
    <m/>
    <m/>
    <m/>
    <m/>
    <m/>
    <m/>
    <m/>
    <m/>
    <m/>
    <m/>
    <m/>
    <x v="0"/>
    <x v="3"/>
    <s v="2019/20"/>
    <m/>
    <m/>
    <m/>
    <m/>
    <m/>
    <m/>
    <m/>
    <m/>
    <m/>
    <n v="46293"/>
    <n v="28933"/>
    <n v="23146"/>
    <n v="5787"/>
    <n v="17360"/>
    <m/>
    <m/>
    <s v="NSERC - Built IE "/>
    <s v="NSERC - Built IE"/>
    <m/>
    <m/>
    <m/>
    <m/>
    <m/>
    <m/>
    <m/>
    <m/>
    <m/>
    <m/>
    <m/>
    <m/>
    <m/>
    <m/>
    <m/>
    <m/>
    <m/>
    <m/>
    <m/>
    <m/>
    <m/>
    <m/>
    <m/>
    <m/>
  </r>
  <r>
    <x v="113"/>
    <x v="113"/>
    <x v="68"/>
    <s v="Phase 2"/>
    <m/>
    <m/>
    <n v="655"/>
    <m/>
    <m/>
    <s v="Industry (Incorporated)"/>
    <m/>
    <m/>
    <m/>
    <m/>
    <m/>
    <s v=" "/>
    <m/>
    <m/>
    <s v=" "/>
    <x v="6"/>
    <m/>
    <m/>
    <s v="    "/>
    <x v="6"/>
    <x v="2"/>
    <x v="0"/>
    <x v="0"/>
    <x v="0"/>
    <m/>
    <s v="                   "/>
    <x v="3"/>
    <x v="3"/>
    <x v="3"/>
    <x v="0"/>
    <x v="0"/>
    <x v="0"/>
    <x v="0"/>
    <x v="0"/>
    <x v="0"/>
    <x v="0"/>
    <m/>
    <m/>
    <m/>
    <m/>
    <m/>
    <m/>
    <m/>
    <m/>
    <m/>
    <m/>
    <m/>
    <x v="1"/>
    <x v="0"/>
    <s v="2019/20"/>
    <m/>
    <m/>
    <m/>
    <m/>
    <m/>
    <m/>
    <m/>
    <m/>
    <m/>
    <n v="0"/>
    <n v="0"/>
    <m/>
    <m/>
    <m/>
    <m/>
    <m/>
    <s v=" "/>
    <m/>
    <m/>
    <m/>
    <m/>
    <m/>
    <m/>
    <m/>
    <m/>
    <m/>
    <m/>
    <m/>
    <m/>
    <m/>
    <m/>
    <m/>
    <m/>
    <m/>
    <m/>
    <m/>
    <m/>
    <m/>
    <m/>
    <m/>
    <m/>
    <m/>
  </r>
  <r>
    <x v="114"/>
    <x v="114"/>
    <x v="69"/>
    <m/>
    <s v="Porch design"/>
    <s v="Product development"/>
    <m/>
    <s v="Joel Javis"/>
    <m/>
    <s v="Industry (Incorporated)"/>
    <m/>
    <m/>
    <m/>
    <m/>
    <m/>
    <s v="Engineering and Environmental Technologies "/>
    <s v="Engineering and Environmental Technologies"/>
    <m/>
    <s v="Mechanical Engineering Technology "/>
    <x v="5"/>
    <m/>
    <m/>
    <s v="Mike Zacharko    "/>
    <x v="22"/>
    <x v="2"/>
    <x v="0"/>
    <x v="0"/>
    <x v="0"/>
    <m/>
    <s v="jared Bergsma Austin Provencal                  "/>
    <x v="26"/>
    <x v="59"/>
    <x v="3"/>
    <x v="0"/>
    <x v="0"/>
    <x v="0"/>
    <x v="0"/>
    <x v="0"/>
    <x v="0"/>
    <x v="0"/>
    <m/>
    <m/>
    <m/>
    <m/>
    <m/>
    <m/>
    <m/>
    <m/>
    <m/>
    <m/>
    <m/>
    <x v="0"/>
    <x v="0"/>
    <s v="2019/20"/>
    <m/>
    <m/>
    <m/>
    <m/>
    <m/>
    <m/>
    <m/>
    <m/>
    <m/>
    <n v="10000"/>
    <n v="6000"/>
    <n v="5000"/>
    <n v="1000"/>
    <n v="4000"/>
    <m/>
    <m/>
    <s v="OCE CVTA 2019 "/>
    <s v="OCE CVTA 2019"/>
    <m/>
    <m/>
    <m/>
    <m/>
    <m/>
    <m/>
    <m/>
    <m/>
    <m/>
    <m/>
    <m/>
    <m/>
    <m/>
    <m/>
    <m/>
    <m/>
    <m/>
    <m/>
    <m/>
    <m/>
    <m/>
    <m/>
    <m/>
    <m/>
  </r>
  <r>
    <x v="115"/>
    <x v="115"/>
    <x v="70"/>
    <m/>
    <s v="Inspection Tool"/>
    <s v="Product development"/>
    <m/>
    <m/>
    <m/>
    <s v="Industry (Incorporated)"/>
    <m/>
    <m/>
    <m/>
    <m/>
    <m/>
    <s v="Engineering and Environmental Technologies "/>
    <s v="Engineering and Environmental Technologies"/>
    <m/>
    <s v="Mechanical Engineering Technology Electrical Engineering"/>
    <x v="5"/>
    <s v="Electrical Engineering"/>
    <m/>
    <s v="Amir Baghaki    "/>
    <x v="4"/>
    <x v="2"/>
    <x v="0"/>
    <x v="0"/>
    <x v="0"/>
    <m/>
    <s v="jared Bergsma                   "/>
    <x v="26"/>
    <x v="3"/>
    <x v="3"/>
    <x v="0"/>
    <x v="0"/>
    <x v="0"/>
    <x v="0"/>
    <x v="0"/>
    <x v="0"/>
    <x v="0"/>
    <m/>
    <m/>
    <m/>
    <m/>
    <m/>
    <m/>
    <m/>
    <m/>
    <m/>
    <m/>
    <m/>
    <x v="1"/>
    <x v="0"/>
    <s v="2019/20"/>
    <m/>
    <m/>
    <m/>
    <m/>
    <m/>
    <m/>
    <m/>
    <m/>
    <m/>
    <n v="0"/>
    <n v="0"/>
    <m/>
    <m/>
    <m/>
    <m/>
    <m/>
    <s v=" "/>
    <m/>
    <m/>
    <m/>
    <m/>
    <m/>
    <m/>
    <m/>
    <m/>
    <m/>
    <m/>
    <m/>
    <m/>
    <m/>
    <m/>
    <m/>
    <m/>
    <m/>
    <m/>
    <m/>
    <m/>
    <m/>
    <m/>
    <m/>
    <m/>
    <m/>
  </r>
  <r>
    <x v="116"/>
    <x v="116"/>
    <x v="71"/>
    <m/>
    <s v="A flexible, scalable and web/cloud based smart software as a service solution "/>
    <s v="App Development"/>
    <m/>
    <s v="amol joshi "/>
    <s v="amol.joshi@cruciallogics.com"/>
    <s v="Industry (Incorporated)"/>
    <m/>
    <m/>
    <m/>
    <m/>
    <m/>
    <s v="Computer Studies "/>
    <s v="Computer Studies"/>
    <m/>
    <s v="Big Data Analytics "/>
    <x v="0"/>
    <m/>
    <m/>
    <s v="Eli Kane    "/>
    <x v="23"/>
    <x v="2"/>
    <x v="0"/>
    <x v="0"/>
    <x v="0"/>
    <m/>
    <s v="Alvira Narshidani  Surya Tammana Vikram Chander Gorrepati Drake Esdon Yachao Xiong Vikram Chander Gorrepati             "/>
    <x v="69"/>
    <x v="3"/>
    <x v="51"/>
    <x v="43"/>
    <x v="15"/>
    <x v="4"/>
    <x v="3"/>
    <x v="0"/>
    <x v="0"/>
    <x v="0"/>
    <m/>
    <m/>
    <m/>
    <m/>
    <m/>
    <m/>
    <m/>
    <m/>
    <m/>
    <m/>
    <s v="Hiroki Iizuka"/>
    <x v="0"/>
    <x v="2"/>
    <s v="2019/20"/>
    <m/>
    <m/>
    <m/>
    <m/>
    <m/>
    <m/>
    <m/>
    <m/>
    <m/>
    <n v="0"/>
    <n v="0"/>
    <m/>
    <m/>
    <m/>
    <m/>
    <m/>
    <s v=" "/>
    <m/>
    <m/>
    <m/>
    <m/>
    <m/>
    <m/>
    <m/>
    <m/>
    <m/>
    <m/>
    <m/>
    <m/>
    <m/>
    <m/>
    <m/>
    <m/>
    <m/>
    <m/>
    <m/>
    <m/>
    <m/>
    <m/>
    <m/>
    <m/>
    <m/>
  </r>
  <r>
    <x v="117"/>
    <x v="117"/>
    <x v="67"/>
    <m/>
    <s v="3D Printing"/>
    <s v="Technical service"/>
    <m/>
    <s v="Saravan Subramaniam"/>
    <s v="ssubramaniam@medipharmlabs.com"/>
    <s v="Industry (Incorporated)"/>
    <m/>
    <m/>
    <m/>
    <m/>
    <m/>
    <s v="Engineering and Environmental Technologies "/>
    <s v="Engineering and Environmental Technologies"/>
    <m/>
    <s v="Mechanical Engineering Technology "/>
    <x v="5"/>
    <m/>
    <m/>
    <s v="    "/>
    <x v="6"/>
    <x v="2"/>
    <x v="0"/>
    <x v="0"/>
    <x v="0"/>
    <m/>
    <s v="                   "/>
    <x v="3"/>
    <x v="3"/>
    <x v="3"/>
    <x v="0"/>
    <x v="0"/>
    <x v="0"/>
    <x v="0"/>
    <x v="0"/>
    <x v="0"/>
    <x v="0"/>
    <m/>
    <m/>
    <m/>
    <m/>
    <m/>
    <m/>
    <m/>
    <m/>
    <m/>
    <m/>
    <m/>
    <x v="1"/>
    <x v="3"/>
    <s v="2019/20"/>
    <m/>
    <m/>
    <m/>
    <m/>
    <m/>
    <m/>
    <m/>
    <m/>
    <m/>
    <n v="0"/>
    <n v="0"/>
    <m/>
    <m/>
    <m/>
    <m/>
    <m/>
    <s v=" "/>
    <m/>
    <m/>
    <m/>
    <m/>
    <m/>
    <m/>
    <m/>
    <m/>
    <m/>
    <m/>
    <m/>
    <m/>
    <m/>
    <m/>
    <m/>
    <m/>
    <m/>
    <m/>
    <m/>
    <m/>
    <m/>
    <m/>
    <m/>
    <m/>
    <m/>
  </r>
  <r>
    <x v="118"/>
    <x v="118"/>
    <x v="72"/>
    <m/>
    <s v="The future of Mainframe"/>
    <s v="Process Improvement"/>
    <m/>
    <s v="Ferriter, Katie"/>
    <s v="Katie.Ferriter@bmo.com"/>
    <m/>
    <m/>
    <m/>
    <m/>
    <m/>
    <m/>
    <s v="Computer Studies "/>
    <s v="Computer Studies"/>
    <m/>
    <s v="Computer programmer "/>
    <x v="8"/>
    <m/>
    <m/>
    <s v="Jonathan Gladstone     "/>
    <x v="24"/>
    <x v="2"/>
    <x v="0"/>
    <x v="0"/>
    <x v="0"/>
    <m/>
    <s v="                   "/>
    <x v="3"/>
    <x v="3"/>
    <x v="3"/>
    <x v="0"/>
    <x v="0"/>
    <x v="0"/>
    <x v="0"/>
    <x v="0"/>
    <x v="0"/>
    <x v="0"/>
    <m/>
    <m/>
    <m/>
    <m/>
    <m/>
    <m/>
    <m/>
    <m/>
    <m/>
    <m/>
    <m/>
    <x v="1"/>
    <x v="3"/>
    <s v="2019/20"/>
    <m/>
    <m/>
    <m/>
    <m/>
    <m/>
    <m/>
    <m/>
    <m/>
    <m/>
    <n v="0"/>
    <n v="0"/>
    <m/>
    <m/>
    <m/>
    <m/>
    <m/>
    <s v=" "/>
    <m/>
    <m/>
    <m/>
    <m/>
    <m/>
    <m/>
    <m/>
    <m/>
    <m/>
    <m/>
    <m/>
    <m/>
    <m/>
    <m/>
    <m/>
    <m/>
    <m/>
    <m/>
    <m/>
    <m/>
    <m/>
    <m/>
    <m/>
    <m/>
    <m/>
  </r>
  <r>
    <x v="119"/>
    <x v="119"/>
    <x v="48"/>
    <m/>
    <s v="Track and Trace functionality (Phase 2)"/>
    <s v="Product development"/>
    <n v="798"/>
    <s v="Stephen Jones"/>
    <s v="Stephen Jones &lt;drsfjones@gmail.com&gt;"/>
    <s v="Industry (Incorporated)"/>
    <s v="Agricuture"/>
    <m/>
    <m/>
    <m/>
    <m/>
    <s v="Computer Studies "/>
    <s v="Computer Studies"/>
    <m/>
    <s v="Computer programmer mobile app dev."/>
    <x v="8"/>
    <s v="Mobil App Development"/>
    <m/>
    <s v="Markus Wolski Aakash Verma   "/>
    <x v="18"/>
    <x v="8"/>
    <x v="0"/>
    <x v="0"/>
    <x v="0"/>
    <m/>
    <s v=" Alvira Narshidani Surya Tammana                 "/>
    <x v="3"/>
    <x v="60"/>
    <x v="51"/>
    <x v="0"/>
    <x v="0"/>
    <x v="0"/>
    <x v="0"/>
    <x v="0"/>
    <x v="0"/>
    <x v="0"/>
    <m/>
    <m/>
    <m/>
    <m/>
    <m/>
    <m/>
    <m/>
    <m/>
    <m/>
    <m/>
    <s v="Ravikumar Asodariya, Hiroki Iizuka"/>
    <x v="0"/>
    <x v="4"/>
    <s v="2019/20"/>
    <m/>
    <m/>
    <m/>
    <m/>
    <m/>
    <m/>
    <m/>
    <m/>
    <m/>
    <n v="48418"/>
    <n v="30449"/>
    <n v="23959"/>
    <n v="6490"/>
    <n v="17969"/>
    <m/>
    <m/>
    <s v="OCE CSSCTP "/>
    <s v="OCE CSSCTP"/>
    <m/>
    <m/>
    <m/>
    <m/>
    <m/>
    <m/>
    <m/>
    <m/>
    <m/>
    <m/>
    <m/>
    <m/>
    <m/>
    <m/>
    <m/>
    <m/>
    <m/>
    <m/>
    <m/>
    <m/>
    <m/>
    <m/>
    <m/>
    <m/>
  </r>
  <r>
    <x v="120"/>
    <x v="120"/>
    <x v="73"/>
    <m/>
    <s v="Data Analysis"/>
    <s v="Big data analytics"/>
    <m/>
    <m/>
    <m/>
    <m/>
    <m/>
    <m/>
    <m/>
    <m/>
    <m/>
    <s v="Computer Studies "/>
    <s v="Computer Studies"/>
    <m/>
    <s v="Big Data Analytics "/>
    <x v="0"/>
    <m/>
    <m/>
    <s v="Gordon Dyck Chris Dyck   "/>
    <x v="20"/>
    <x v="9"/>
    <x v="0"/>
    <x v="0"/>
    <x v="0"/>
    <m/>
    <s v="Bhavna Panwar Kaveesha.Jayawardena Pathiranage Tzu-Chiao Tseng Ann Maria Johnson                "/>
    <x v="70"/>
    <x v="61"/>
    <x v="52"/>
    <x v="44"/>
    <x v="0"/>
    <x v="0"/>
    <x v="0"/>
    <x v="0"/>
    <x v="0"/>
    <x v="0"/>
    <m/>
    <m/>
    <m/>
    <m/>
    <m/>
    <m/>
    <m/>
    <m/>
    <m/>
    <m/>
    <m/>
    <x v="0"/>
    <x v="3"/>
    <s v="2019/20"/>
    <m/>
    <m/>
    <m/>
    <m/>
    <m/>
    <m/>
    <m/>
    <m/>
    <m/>
    <n v="0"/>
    <n v="0"/>
    <m/>
    <m/>
    <m/>
    <m/>
    <m/>
    <s v=" "/>
    <m/>
    <m/>
    <m/>
    <m/>
    <m/>
    <m/>
    <m/>
    <m/>
    <m/>
    <m/>
    <m/>
    <m/>
    <m/>
    <m/>
    <m/>
    <m/>
    <m/>
    <m/>
    <m/>
    <m/>
    <m/>
    <m/>
    <m/>
    <m/>
    <m/>
  </r>
  <r>
    <x v="121"/>
    <x v="121"/>
    <x v="42"/>
    <m/>
    <s v="video project"/>
    <s v="Video production"/>
    <m/>
    <s v="Andy matheson"/>
    <s v="amatheson@accenttool.com"/>
    <s v="Industry (Incorporated)"/>
    <m/>
    <m/>
    <s v="0-100"/>
    <m/>
    <m/>
    <s v="DVA "/>
    <s v="DVA"/>
    <m/>
    <s v="Digital video "/>
    <x v="12"/>
    <m/>
    <m/>
    <s v="Phillip Daniels    "/>
    <x v="19"/>
    <x v="2"/>
    <x v="0"/>
    <x v="0"/>
    <x v="0"/>
    <m/>
    <s v="Sagar Thapa                   "/>
    <x v="71"/>
    <x v="3"/>
    <x v="3"/>
    <x v="0"/>
    <x v="0"/>
    <x v="0"/>
    <x v="0"/>
    <x v="0"/>
    <x v="0"/>
    <x v="0"/>
    <m/>
    <m/>
    <m/>
    <m/>
    <m/>
    <m/>
    <m/>
    <m/>
    <m/>
    <m/>
    <m/>
    <x v="0"/>
    <x v="0"/>
    <s v="2019/20"/>
    <m/>
    <m/>
    <m/>
    <m/>
    <m/>
    <m/>
    <m/>
    <m/>
    <m/>
    <n v="5000"/>
    <n v="3000"/>
    <n v="2500"/>
    <n v="500"/>
    <n v="2000"/>
    <m/>
    <m/>
    <s v="OCE CVTA 2019 "/>
    <s v="OCE CVTA 2019"/>
    <m/>
    <m/>
    <m/>
    <m/>
    <m/>
    <m/>
    <m/>
    <m/>
    <m/>
    <m/>
    <m/>
    <m/>
    <m/>
    <m/>
    <m/>
    <m/>
    <m/>
    <m/>
    <m/>
    <m/>
    <m/>
    <m/>
    <m/>
    <m/>
  </r>
  <r>
    <x v="122"/>
    <x v="122"/>
    <x v="74"/>
    <m/>
    <s v="Phase 1:  Online Platform to gather Points, Offering perks and PunchCards"/>
    <s v="App Development"/>
    <m/>
    <s v="Saber Amini"/>
    <s v="saber.amini@gmail.com"/>
    <s v="Industry (Incorporated)"/>
    <m/>
    <m/>
    <m/>
    <m/>
    <n v="0"/>
    <s v="Computer Studies "/>
    <s v="Computer Studies"/>
    <m/>
    <s v="Big Data Analytics "/>
    <x v="0"/>
    <m/>
    <m/>
    <s v="Saber Amini    "/>
    <x v="25"/>
    <x v="2"/>
    <x v="0"/>
    <x v="0"/>
    <x v="0"/>
    <m/>
    <s v="Anastasiia Nesterenko reva konstantyn Hadi Servat Alvira Narshidani                "/>
    <x v="72"/>
    <x v="62"/>
    <x v="53"/>
    <x v="45"/>
    <x v="0"/>
    <x v="0"/>
    <x v="0"/>
    <x v="0"/>
    <x v="0"/>
    <x v="0"/>
    <m/>
    <m/>
    <m/>
    <m/>
    <m/>
    <m/>
    <m/>
    <m/>
    <m/>
    <m/>
    <m/>
    <x v="0"/>
    <x v="3"/>
    <s v="2019/20"/>
    <m/>
    <m/>
    <m/>
    <m/>
    <m/>
    <m/>
    <m/>
    <m/>
    <m/>
    <n v="46314"/>
    <n v="28946"/>
    <n v="23157"/>
    <n v="5789"/>
    <n v="17368"/>
    <m/>
    <m/>
    <s v="NSERC - Built IE "/>
    <s v="NSERC - Built IE"/>
    <m/>
    <m/>
    <m/>
    <m/>
    <m/>
    <m/>
    <m/>
    <m/>
    <m/>
    <m/>
    <m/>
    <m/>
    <m/>
    <m/>
    <m/>
    <m/>
    <m/>
    <m/>
    <m/>
    <m/>
    <m/>
    <m/>
    <m/>
    <m/>
  </r>
  <r>
    <x v="123"/>
    <x v="123"/>
    <x v="75"/>
    <m/>
    <s v="prototype design "/>
    <s v="Product development"/>
    <m/>
    <s v="Nelson Monteiro "/>
    <m/>
    <s v="Industry (not Incorporated)"/>
    <m/>
    <m/>
    <m/>
    <m/>
    <m/>
    <s v="Engineering and Environmental Technologies "/>
    <s v="Engineering and Environmental Technologies"/>
    <m/>
    <s v="Electrical Engineering Technology "/>
    <x v="4"/>
    <m/>
    <m/>
    <s v="Peter Brown    "/>
    <x v="26"/>
    <x v="2"/>
    <x v="0"/>
    <x v="0"/>
    <x v="0"/>
    <m/>
    <s v="                   "/>
    <x v="3"/>
    <x v="3"/>
    <x v="3"/>
    <x v="0"/>
    <x v="0"/>
    <x v="0"/>
    <x v="0"/>
    <x v="0"/>
    <x v="0"/>
    <x v="0"/>
    <m/>
    <m/>
    <m/>
    <m/>
    <m/>
    <m/>
    <m/>
    <m/>
    <m/>
    <m/>
    <m/>
    <x v="1"/>
    <x v="0"/>
    <s v="2019/20"/>
    <m/>
    <m/>
    <m/>
    <m/>
    <m/>
    <m/>
    <m/>
    <m/>
    <m/>
    <n v="0"/>
    <n v="0"/>
    <m/>
    <m/>
    <m/>
    <m/>
    <m/>
    <s v=" "/>
    <m/>
    <m/>
    <m/>
    <m/>
    <m/>
    <m/>
    <m/>
    <m/>
    <m/>
    <m/>
    <m/>
    <m/>
    <m/>
    <m/>
    <m/>
    <m/>
    <m/>
    <m/>
    <m/>
    <m/>
    <m/>
    <m/>
    <m/>
    <m/>
    <m/>
  </r>
  <r>
    <x v="124"/>
    <x v="124"/>
    <x v="76"/>
    <m/>
    <s v="3D Scanning "/>
    <s v="Product development"/>
    <m/>
    <s v="Lucas Beggs"/>
    <s v="lucas@emccltd.com"/>
    <s v="Industry (Incorporated)"/>
    <m/>
    <m/>
    <m/>
    <m/>
    <m/>
    <s v="Engineering and Environmental Technologies "/>
    <s v="Engineering and Environmental Technologies"/>
    <m/>
    <s v="Mechanical Engineering Technology "/>
    <x v="5"/>
    <m/>
    <m/>
    <s v="N/A    "/>
    <x v="14"/>
    <x v="2"/>
    <x v="0"/>
    <x v="0"/>
    <x v="0"/>
    <m/>
    <s v="Jared Bergsma Austin Provencal                  "/>
    <x v="26"/>
    <x v="59"/>
    <x v="3"/>
    <x v="0"/>
    <x v="0"/>
    <x v="0"/>
    <x v="0"/>
    <x v="0"/>
    <x v="0"/>
    <x v="0"/>
    <m/>
    <m/>
    <m/>
    <m/>
    <m/>
    <m/>
    <m/>
    <m/>
    <m/>
    <m/>
    <m/>
    <x v="0"/>
    <x v="0"/>
    <s v="2019/20"/>
    <m/>
    <m/>
    <m/>
    <m/>
    <m/>
    <m/>
    <m/>
    <m/>
    <m/>
    <n v="0"/>
    <n v="0"/>
    <m/>
    <m/>
    <m/>
    <m/>
    <m/>
    <s v=" "/>
    <m/>
    <m/>
    <m/>
    <m/>
    <m/>
    <m/>
    <m/>
    <m/>
    <m/>
    <m/>
    <m/>
    <m/>
    <m/>
    <m/>
    <m/>
    <m/>
    <m/>
    <m/>
    <m/>
    <m/>
    <m/>
    <m/>
    <m/>
    <m/>
    <m/>
  </r>
  <r>
    <x v="125"/>
    <x v="125"/>
    <x v="77"/>
    <m/>
    <s v="Adding smart features to backvalve"/>
    <s v="Product improvement "/>
    <m/>
    <s v="Keith Campbell"/>
    <s v="Kcampbell@canplas.com"/>
    <s v="Industry (Incorporated)"/>
    <s v="Manufacturing"/>
    <m/>
    <m/>
    <m/>
    <m/>
    <s v="Engineering and Environmental Technologies "/>
    <s v="Engineering and Environmental Technologies"/>
    <m/>
    <s v="Electrical Engineering Technology "/>
    <x v="4"/>
    <m/>
    <m/>
    <s v="Peter Brown    "/>
    <x v="26"/>
    <x v="2"/>
    <x v="0"/>
    <x v="0"/>
    <x v="0"/>
    <m/>
    <s v="Jonathan Letwin Noah Wilson                  "/>
    <x v="73"/>
    <x v="63"/>
    <x v="3"/>
    <x v="0"/>
    <x v="0"/>
    <x v="0"/>
    <x v="0"/>
    <x v="0"/>
    <x v="0"/>
    <x v="0"/>
    <m/>
    <m/>
    <m/>
    <m/>
    <m/>
    <m/>
    <m/>
    <m/>
    <m/>
    <m/>
    <m/>
    <x v="0"/>
    <x v="3"/>
    <s v="2019/20"/>
    <m/>
    <m/>
    <m/>
    <m/>
    <m/>
    <m/>
    <m/>
    <m/>
    <m/>
    <n v="22843"/>
    <n v="14277"/>
    <n v="11422"/>
    <n v="2855"/>
    <n v="8566"/>
    <m/>
    <m/>
    <s v="NSERC - Built IE "/>
    <s v="NSERC - Built IE"/>
    <m/>
    <m/>
    <m/>
    <m/>
    <m/>
    <m/>
    <m/>
    <m/>
    <m/>
    <m/>
    <m/>
    <m/>
    <m/>
    <m/>
    <m/>
    <m/>
    <m/>
    <m/>
    <m/>
    <m/>
    <m/>
    <m/>
    <m/>
    <m/>
  </r>
  <r>
    <x v="126"/>
    <x v="126"/>
    <x v="78"/>
    <m/>
    <s v="part design and mold design of bamboo Lacross stick "/>
    <s v="Product improvement "/>
    <m/>
    <s v="Robert Owner"/>
    <s v="robert@junglewood.ca"/>
    <s v="Industry (Incorporated)"/>
    <m/>
    <m/>
    <m/>
    <m/>
    <m/>
    <s v="Engineering and Environmental Technologies "/>
    <s v="Engineering and Environmental Technologies"/>
    <m/>
    <s v="Mechanical Engineering Technology "/>
    <x v="5"/>
    <m/>
    <m/>
    <s v="Mike Zacharko    "/>
    <x v="22"/>
    <x v="2"/>
    <x v="0"/>
    <x v="0"/>
    <x v="0"/>
    <m/>
    <s v="jared Bergsma Austin Provencal                  "/>
    <x v="26"/>
    <x v="59"/>
    <x v="3"/>
    <x v="0"/>
    <x v="0"/>
    <x v="0"/>
    <x v="0"/>
    <x v="0"/>
    <x v="0"/>
    <x v="0"/>
    <m/>
    <m/>
    <m/>
    <m/>
    <m/>
    <m/>
    <m/>
    <m/>
    <m/>
    <m/>
    <m/>
    <x v="0"/>
    <x v="3"/>
    <s v="2019/20"/>
    <m/>
    <m/>
    <m/>
    <m/>
    <m/>
    <m/>
    <m/>
    <m/>
    <m/>
    <n v="0"/>
    <n v="0"/>
    <m/>
    <m/>
    <m/>
    <m/>
    <m/>
    <s v=" "/>
    <m/>
    <m/>
    <m/>
    <m/>
    <m/>
    <m/>
    <m/>
    <m/>
    <m/>
    <m/>
    <m/>
    <m/>
    <m/>
    <m/>
    <m/>
    <m/>
    <m/>
    <m/>
    <m/>
    <m/>
    <m/>
    <m/>
    <m/>
    <m/>
    <m/>
  </r>
  <r>
    <x v="127"/>
    <x v="127"/>
    <x v="79"/>
    <m/>
    <s v="ESC Gateway Appliance (Phase 4)"/>
    <m/>
    <m/>
    <m/>
    <m/>
    <s v="Industry (Incorporated)"/>
    <m/>
    <m/>
    <m/>
    <m/>
    <m/>
    <s v="Engineering and Environmental Technologies "/>
    <s v="Engineering and Environmental Technologies"/>
    <m/>
    <s v="Computer programmer "/>
    <x v="8"/>
    <m/>
    <m/>
    <s v="Rich Freeman Ross Bigelow   "/>
    <x v="13"/>
    <x v="5"/>
    <x v="0"/>
    <x v="0"/>
    <x v="0"/>
    <m/>
    <s v="Branden Shirriff Yachao Xiong Noah Wilson                 "/>
    <x v="74"/>
    <x v="64"/>
    <x v="50"/>
    <x v="0"/>
    <x v="0"/>
    <x v="0"/>
    <x v="0"/>
    <x v="0"/>
    <x v="0"/>
    <x v="0"/>
    <m/>
    <m/>
    <m/>
    <m/>
    <m/>
    <m/>
    <m/>
    <m/>
    <m/>
    <m/>
    <m/>
    <x v="0"/>
    <x v="3"/>
    <s v="2019/20"/>
    <m/>
    <m/>
    <m/>
    <m/>
    <m/>
    <m/>
    <m/>
    <m/>
    <m/>
    <n v="49254"/>
    <n v="30783"/>
    <n v="24627"/>
    <n v="6156"/>
    <n v="18471"/>
    <m/>
    <m/>
    <s v="NSERC - Built IE "/>
    <s v="NSERC - Built IE"/>
    <m/>
    <m/>
    <m/>
    <m/>
    <m/>
    <m/>
    <m/>
    <m/>
    <m/>
    <m/>
    <m/>
    <m/>
    <m/>
    <m/>
    <m/>
    <m/>
    <m/>
    <m/>
    <m/>
    <m/>
    <m/>
    <m/>
    <m/>
    <m/>
  </r>
  <r>
    <x v="128"/>
    <x v="128"/>
    <x v="33"/>
    <m/>
    <s v="Automation and Robotic solution to increase the productivity of the Automatic plastic Injection Machine"/>
    <s v="Automation"/>
    <m/>
    <s v="David Yeaman"/>
    <s v="dyeaman@mpccomponents.com"/>
    <s v="Industry (Incorporated)"/>
    <m/>
    <m/>
    <m/>
    <m/>
    <m/>
    <s v="Engineering and Environmental Technologies "/>
    <s v="Engineering and Environmental Technologies"/>
    <m/>
    <s v="Mechanical Engineering Technology "/>
    <x v="5"/>
    <m/>
    <m/>
    <s v="Amir Baghaki    "/>
    <x v="4"/>
    <x v="2"/>
    <x v="0"/>
    <x v="0"/>
    <x v="0"/>
    <m/>
    <s v=" Connor Macinnis                  "/>
    <x v="3"/>
    <x v="24"/>
    <x v="3"/>
    <x v="0"/>
    <x v="0"/>
    <x v="0"/>
    <x v="0"/>
    <x v="0"/>
    <x v="0"/>
    <x v="0"/>
    <m/>
    <m/>
    <m/>
    <m/>
    <m/>
    <m/>
    <m/>
    <m/>
    <m/>
    <m/>
    <s v="Hailee piotrowski,Jack vanegdom, Umoboho Oboho, jared Bergsma,Connor Macinnis"/>
    <x v="3"/>
    <x v="4"/>
    <s v="2019/20"/>
    <m/>
    <m/>
    <m/>
    <m/>
    <m/>
    <m/>
    <m/>
    <m/>
    <m/>
    <n v="155836"/>
    <n v="103890"/>
    <n v="77918"/>
    <n v="25972"/>
    <n v="51946"/>
    <m/>
    <m/>
    <s v="OCE CSSCTP NSERC - Built IE"/>
    <s v="OCE CSSCTP"/>
    <s v="NSERC - Built IE"/>
    <m/>
    <m/>
    <m/>
    <m/>
    <m/>
    <m/>
    <m/>
    <m/>
    <m/>
    <m/>
    <m/>
    <m/>
    <m/>
    <m/>
    <m/>
    <m/>
    <m/>
    <m/>
    <m/>
    <m/>
    <m/>
    <m/>
    <m/>
  </r>
  <r>
    <x v="129"/>
    <x v="129"/>
    <x v="53"/>
    <m/>
    <s v=" Private Policing"/>
    <s v="Big data analytics"/>
    <m/>
    <m/>
    <m/>
    <m/>
    <m/>
    <m/>
    <m/>
    <m/>
    <m/>
    <s v="Computer Studies "/>
    <s v="Computer Studies"/>
    <m/>
    <s v="Big Data Analytics "/>
    <x v="0"/>
    <m/>
    <m/>
    <s v="Gordon Dyck Chris Dyck   "/>
    <x v="20"/>
    <x v="9"/>
    <x v="0"/>
    <x v="0"/>
    <x v="0"/>
    <m/>
    <s v="Abin Joy Karthik Suresh Kevin Toms                 "/>
    <x v="75"/>
    <x v="65"/>
    <x v="54"/>
    <x v="0"/>
    <x v="0"/>
    <x v="0"/>
    <x v="0"/>
    <x v="0"/>
    <x v="0"/>
    <x v="0"/>
    <m/>
    <m/>
    <m/>
    <m/>
    <m/>
    <m/>
    <m/>
    <m/>
    <m/>
    <m/>
    <m/>
    <x v="0"/>
    <x v="0"/>
    <s v="2019/20"/>
    <m/>
    <m/>
    <m/>
    <m/>
    <m/>
    <m/>
    <m/>
    <m/>
    <m/>
    <m/>
    <n v="0"/>
    <m/>
    <m/>
    <m/>
    <m/>
    <m/>
    <s v=" "/>
    <m/>
    <m/>
    <m/>
    <m/>
    <m/>
    <m/>
    <m/>
    <m/>
    <m/>
    <m/>
    <m/>
    <m/>
    <m/>
    <m/>
    <m/>
    <m/>
    <m/>
    <m/>
    <m/>
    <m/>
    <m/>
    <m/>
    <m/>
    <m/>
    <m/>
  </r>
  <r>
    <x v="130"/>
    <x v="130"/>
    <x v="53"/>
    <m/>
    <s v="Transportation Service Improvement"/>
    <s v="Big data analytics"/>
    <m/>
    <m/>
    <m/>
    <m/>
    <m/>
    <m/>
    <m/>
    <m/>
    <m/>
    <s v="Computer Studies "/>
    <s v="Computer Studies"/>
    <m/>
    <s v="Big Data Analytics "/>
    <x v="0"/>
    <m/>
    <m/>
    <s v="Gordon Dyck Chris Dyck   "/>
    <x v="20"/>
    <x v="9"/>
    <x v="0"/>
    <x v="0"/>
    <x v="0"/>
    <m/>
    <s v="Chu-Ting Chang Lori Pham Yiping Zou                 "/>
    <x v="76"/>
    <x v="66"/>
    <x v="55"/>
    <x v="0"/>
    <x v="0"/>
    <x v="0"/>
    <x v="0"/>
    <x v="0"/>
    <x v="0"/>
    <x v="0"/>
    <m/>
    <m/>
    <m/>
    <m/>
    <m/>
    <m/>
    <m/>
    <m/>
    <m/>
    <m/>
    <m/>
    <x v="0"/>
    <x v="0"/>
    <s v="2019/20"/>
    <m/>
    <m/>
    <m/>
    <m/>
    <m/>
    <m/>
    <m/>
    <m/>
    <m/>
    <n v="0"/>
    <n v="0"/>
    <m/>
    <m/>
    <m/>
    <m/>
    <m/>
    <s v=" "/>
    <m/>
    <m/>
    <m/>
    <m/>
    <m/>
    <m/>
    <m/>
    <m/>
    <m/>
    <m/>
    <m/>
    <m/>
    <m/>
    <m/>
    <m/>
    <m/>
    <m/>
    <m/>
    <m/>
    <m/>
    <m/>
    <m/>
    <m/>
    <m/>
    <m/>
  </r>
  <r>
    <x v="131"/>
    <x v="131"/>
    <x v="16"/>
    <s v="IT Department"/>
    <s v="Big Data Servers and Data Analysis"/>
    <s v="Big data analytics"/>
    <m/>
    <m/>
    <m/>
    <m/>
    <m/>
    <m/>
    <m/>
    <m/>
    <m/>
    <s v="Computer Studies "/>
    <s v="Computer Studies"/>
    <m/>
    <s v="Big Data Analytics "/>
    <x v="0"/>
    <m/>
    <m/>
    <s v="Gordon Dyck Chris Dyck   "/>
    <x v="20"/>
    <x v="9"/>
    <x v="0"/>
    <x v="0"/>
    <x v="0"/>
    <m/>
    <s v="Caio Gasparine Prathit Desai Paula Arantes Raposo                 "/>
    <x v="77"/>
    <x v="67"/>
    <x v="56"/>
    <x v="0"/>
    <x v="0"/>
    <x v="0"/>
    <x v="0"/>
    <x v="0"/>
    <x v="0"/>
    <x v="0"/>
    <m/>
    <m/>
    <m/>
    <m/>
    <m/>
    <m/>
    <m/>
    <m/>
    <m/>
    <m/>
    <m/>
    <x v="0"/>
    <x v="0"/>
    <s v="2019/20"/>
    <m/>
    <m/>
    <m/>
    <m/>
    <m/>
    <m/>
    <m/>
    <m/>
    <m/>
    <n v="0"/>
    <n v="0"/>
    <m/>
    <m/>
    <m/>
    <m/>
    <m/>
    <s v=" "/>
    <m/>
    <m/>
    <m/>
    <m/>
    <m/>
    <m/>
    <m/>
    <m/>
    <m/>
    <m/>
    <m/>
    <m/>
    <m/>
    <m/>
    <m/>
    <m/>
    <m/>
    <m/>
    <m/>
    <m/>
    <m/>
    <m/>
    <m/>
    <m/>
    <m/>
  </r>
  <r>
    <x v="132"/>
    <x v="132"/>
    <x v="16"/>
    <m/>
    <s v="Depression Evaluation"/>
    <s v="Big data analytics"/>
    <m/>
    <m/>
    <m/>
    <m/>
    <m/>
    <m/>
    <m/>
    <m/>
    <m/>
    <s v="Computer Studies "/>
    <s v="Computer Studies"/>
    <m/>
    <s v="Big Data Analytics "/>
    <x v="0"/>
    <m/>
    <m/>
    <s v="Gordon Dyck Chris Dyck   "/>
    <x v="20"/>
    <x v="9"/>
    <x v="0"/>
    <x v="0"/>
    <x v="0"/>
    <m/>
    <s v="Aashi Ramani Manan Ajitbhai Bhavsar Yaosheng Chen                 "/>
    <x v="78"/>
    <x v="68"/>
    <x v="57"/>
    <x v="0"/>
    <x v="0"/>
    <x v="0"/>
    <x v="0"/>
    <x v="0"/>
    <x v="0"/>
    <x v="0"/>
    <m/>
    <m/>
    <m/>
    <m/>
    <m/>
    <m/>
    <m/>
    <m/>
    <m/>
    <m/>
    <m/>
    <x v="0"/>
    <x v="0"/>
    <s v="2019/20"/>
    <m/>
    <m/>
    <m/>
    <m/>
    <m/>
    <m/>
    <m/>
    <m/>
    <m/>
    <n v="0"/>
    <n v="0"/>
    <m/>
    <m/>
    <m/>
    <m/>
    <m/>
    <s v=" "/>
    <m/>
    <m/>
    <m/>
    <m/>
    <m/>
    <m/>
    <m/>
    <m/>
    <m/>
    <m/>
    <m/>
    <m/>
    <m/>
    <m/>
    <m/>
    <m/>
    <m/>
    <m/>
    <m/>
    <m/>
    <m/>
    <m/>
    <m/>
    <m/>
    <m/>
  </r>
  <r>
    <x v="133"/>
    <x v="133"/>
    <x v="80"/>
    <m/>
    <s v="HBEC – Commuter Train Local Lifestyle Locator"/>
    <s v="Big data analytics"/>
    <m/>
    <m/>
    <m/>
    <m/>
    <m/>
    <m/>
    <m/>
    <m/>
    <m/>
    <s v="Computer Studies "/>
    <s v="Computer Studies"/>
    <m/>
    <s v="Big Data Analytics "/>
    <x v="0"/>
    <m/>
    <m/>
    <s v="Gordon Dyck Chris Dyck   "/>
    <x v="20"/>
    <x v="9"/>
    <x v="0"/>
    <x v="0"/>
    <x v="0"/>
    <m/>
    <s v="Anish Arora Harnishaben Lad Sumitkumar Patel                 "/>
    <x v="79"/>
    <x v="69"/>
    <x v="58"/>
    <x v="0"/>
    <x v="0"/>
    <x v="0"/>
    <x v="0"/>
    <x v="0"/>
    <x v="0"/>
    <x v="0"/>
    <m/>
    <m/>
    <m/>
    <m/>
    <m/>
    <m/>
    <m/>
    <m/>
    <m/>
    <m/>
    <m/>
    <x v="0"/>
    <x v="0"/>
    <s v="2019/20"/>
    <m/>
    <m/>
    <m/>
    <m/>
    <m/>
    <m/>
    <m/>
    <m/>
    <m/>
    <n v="0"/>
    <n v="0"/>
    <m/>
    <m/>
    <m/>
    <m/>
    <m/>
    <s v=" "/>
    <m/>
    <m/>
    <m/>
    <m/>
    <m/>
    <m/>
    <m/>
    <m/>
    <m/>
    <m/>
    <m/>
    <m/>
    <m/>
    <m/>
    <m/>
    <m/>
    <m/>
    <m/>
    <m/>
    <m/>
    <m/>
    <m/>
    <m/>
    <m/>
    <m/>
  </r>
  <r>
    <x v="134"/>
    <x v="134"/>
    <x v="0"/>
    <m/>
    <s v="Predictive Pricing Automation"/>
    <s v="Big data analytics"/>
    <m/>
    <s v="Cathy Labatt"/>
    <s v="cathy@larway.com"/>
    <m/>
    <m/>
    <m/>
    <m/>
    <m/>
    <m/>
    <s v="Computer Studies "/>
    <s v="Computer Studies"/>
    <m/>
    <s v="Big Data Analytics "/>
    <x v="0"/>
    <m/>
    <m/>
    <s v="Gordon Dyck Chris Dyck   "/>
    <x v="20"/>
    <x v="9"/>
    <x v="0"/>
    <x v="0"/>
    <x v="0"/>
    <m/>
    <s v="Abdul Rahman Mohammed Kostandinos Mehilli Rahul Avula Sumit Kumar                "/>
    <x v="80"/>
    <x v="70"/>
    <x v="59"/>
    <x v="46"/>
    <x v="0"/>
    <x v="0"/>
    <x v="0"/>
    <x v="0"/>
    <x v="0"/>
    <x v="0"/>
    <m/>
    <m/>
    <m/>
    <m/>
    <m/>
    <m/>
    <m/>
    <m/>
    <m/>
    <m/>
    <m/>
    <x v="0"/>
    <x v="0"/>
    <s v="2019/20"/>
    <m/>
    <m/>
    <m/>
    <m/>
    <m/>
    <m/>
    <m/>
    <m/>
    <m/>
    <n v="0"/>
    <n v="0"/>
    <m/>
    <m/>
    <m/>
    <m/>
    <m/>
    <s v=" "/>
    <m/>
    <m/>
    <m/>
    <m/>
    <m/>
    <m/>
    <m/>
    <m/>
    <m/>
    <m/>
    <m/>
    <m/>
    <m/>
    <m/>
    <m/>
    <m/>
    <m/>
    <m/>
    <m/>
    <m/>
    <m/>
    <m/>
    <m/>
    <m/>
    <m/>
  </r>
  <r>
    <x v="135"/>
    <x v="135"/>
    <x v="0"/>
    <m/>
    <s v="Trade Research Automation and Market Analysis"/>
    <s v="Big data analytics"/>
    <m/>
    <s v="Cathy Labatt"/>
    <s v="cathy@larway.com"/>
    <m/>
    <m/>
    <m/>
    <m/>
    <m/>
    <m/>
    <s v="Computer Studies "/>
    <s v="Computer Studies"/>
    <m/>
    <s v="Big Data Analytics "/>
    <x v="0"/>
    <m/>
    <m/>
    <s v="Gordon Dyck Chris Dyck   "/>
    <x v="20"/>
    <x v="9"/>
    <x v="0"/>
    <x v="0"/>
    <x v="0"/>
    <m/>
    <s v="Mehul Mukesh Shah Sahil Kumar Grover Piyush Arun Singh                 "/>
    <x v="81"/>
    <x v="71"/>
    <x v="60"/>
    <x v="0"/>
    <x v="0"/>
    <x v="0"/>
    <x v="0"/>
    <x v="0"/>
    <x v="0"/>
    <x v="0"/>
    <m/>
    <m/>
    <m/>
    <m/>
    <m/>
    <m/>
    <m/>
    <m/>
    <m/>
    <m/>
    <m/>
    <x v="0"/>
    <x v="0"/>
    <s v="2019/20"/>
    <m/>
    <m/>
    <m/>
    <m/>
    <m/>
    <m/>
    <m/>
    <m/>
    <m/>
    <n v="0"/>
    <n v="0"/>
    <m/>
    <m/>
    <m/>
    <m/>
    <m/>
    <s v=" "/>
    <m/>
    <m/>
    <m/>
    <m/>
    <m/>
    <m/>
    <m/>
    <m/>
    <m/>
    <m/>
    <m/>
    <m/>
    <m/>
    <m/>
    <m/>
    <m/>
    <m/>
    <m/>
    <m/>
    <m/>
    <m/>
    <m/>
    <m/>
    <m/>
    <m/>
  </r>
  <r>
    <x v="136"/>
    <x v="136"/>
    <x v="81"/>
    <m/>
    <s v="Live-Data Interactive AR Experience"/>
    <s v="Big data analytics"/>
    <m/>
    <m/>
    <m/>
    <m/>
    <m/>
    <m/>
    <m/>
    <m/>
    <m/>
    <s v="Computer Studies "/>
    <s v="Computer Studies"/>
    <m/>
    <s v="Big Data Analytics "/>
    <x v="0"/>
    <m/>
    <m/>
    <s v="Gordon Dyck Chris Dyck   "/>
    <x v="20"/>
    <x v="9"/>
    <x v="0"/>
    <x v="0"/>
    <x v="0"/>
    <m/>
    <s v="Arca Bozdag Aykut Yucegun Nazimul lslam Syed Umutcan Asutlu                "/>
    <x v="82"/>
    <x v="72"/>
    <x v="61"/>
    <x v="47"/>
    <x v="0"/>
    <x v="0"/>
    <x v="0"/>
    <x v="0"/>
    <x v="0"/>
    <x v="0"/>
    <m/>
    <m/>
    <m/>
    <m/>
    <m/>
    <m/>
    <m/>
    <m/>
    <m/>
    <m/>
    <m/>
    <x v="0"/>
    <x v="0"/>
    <s v="2019/20"/>
    <m/>
    <m/>
    <m/>
    <m/>
    <m/>
    <m/>
    <m/>
    <m/>
    <m/>
    <n v="0"/>
    <n v="0"/>
    <m/>
    <m/>
    <m/>
    <m/>
    <m/>
    <s v=" "/>
    <m/>
    <m/>
    <m/>
    <m/>
    <m/>
    <m/>
    <m/>
    <m/>
    <m/>
    <m/>
    <m/>
    <m/>
    <m/>
    <m/>
    <m/>
    <m/>
    <m/>
    <m/>
    <m/>
    <m/>
    <m/>
    <m/>
    <m/>
    <m/>
    <m/>
  </r>
  <r>
    <x v="137"/>
    <x v="137"/>
    <x v="82"/>
    <m/>
    <s v="Associative Patterning and Display"/>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138"/>
    <x v="138"/>
    <x v="82"/>
    <m/>
    <s v="Behavioural Prediction Systems"/>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139"/>
    <x v="139"/>
    <x v="82"/>
    <m/>
    <s v="Personal Data Standardization"/>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140"/>
    <x v="140"/>
    <x v="4"/>
    <m/>
    <s v="Bioacoustics"/>
    <s v="Machine Learrning"/>
    <m/>
    <s v="Lyle Wood, MES"/>
    <s v="lwood@nvca.on.ca"/>
    <m/>
    <m/>
    <m/>
    <m/>
    <m/>
    <m/>
    <s v="Computer Studies "/>
    <s v="Computer Studies"/>
    <m/>
    <s v="Big Data Analytics "/>
    <x v="0"/>
    <m/>
    <m/>
    <s v="Gordon Dyck Chris Dyck   "/>
    <x v="20"/>
    <x v="9"/>
    <x v="0"/>
    <x v="0"/>
    <x v="0"/>
    <m/>
    <s v="Oghenekome Akpogume Valentine Nimahire Vikram Chander Gorrepati                 "/>
    <x v="83"/>
    <x v="73"/>
    <x v="62"/>
    <x v="0"/>
    <x v="0"/>
    <x v="0"/>
    <x v="0"/>
    <x v="0"/>
    <x v="0"/>
    <x v="0"/>
    <m/>
    <m/>
    <m/>
    <m/>
    <m/>
    <m/>
    <m/>
    <m/>
    <m/>
    <m/>
    <m/>
    <x v="0"/>
    <x v="0"/>
    <s v="2019/20"/>
    <m/>
    <m/>
    <m/>
    <m/>
    <m/>
    <m/>
    <m/>
    <m/>
    <m/>
    <n v="0"/>
    <n v="0"/>
    <m/>
    <m/>
    <m/>
    <m/>
    <m/>
    <s v=" "/>
    <m/>
    <m/>
    <m/>
    <m/>
    <m/>
    <m/>
    <m/>
    <m/>
    <m/>
    <m/>
    <m/>
    <m/>
    <m/>
    <m/>
    <m/>
    <m/>
    <m/>
    <m/>
    <m/>
    <m/>
    <m/>
    <m/>
    <m/>
    <m/>
    <m/>
  </r>
  <r>
    <x v="141"/>
    <x v="141"/>
    <x v="83"/>
    <m/>
    <s v="Segmented Survey Analysis"/>
    <s v="Big data analytics"/>
    <m/>
    <m/>
    <m/>
    <m/>
    <m/>
    <m/>
    <m/>
    <m/>
    <m/>
    <s v="Computer Studies "/>
    <s v="Computer Studies"/>
    <m/>
    <s v="Big Data Analytics "/>
    <x v="0"/>
    <m/>
    <m/>
    <s v="Gordon Dyck Chris Dyck   "/>
    <x v="20"/>
    <x v="9"/>
    <x v="0"/>
    <x v="0"/>
    <x v="0"/>
    <m/>
    <s v="Parth Singh Priyangka Ganesan Rashid Ali Maliyakkal Shivansh Gupta                "/>
    <x v="84"/>
    <x v="74"/>
    <x v="63"/>
    <x v="48"/>
    <x v="0"/>
    <x v="0"/>
    <x v="0"/>
    <x v="0"/>
    <x v="0"/>
    <x v="0"/>
    <m/>
    <m/>
    <m/>
    <m/>
    <m/>
    <m/>
    <m/>
    <m/>
    <m/>
    <m/>
    <m/>
    <x v="0"/>
    <x v="0"/>
    <s v="2019/20"/>
    <m/>
    <m/>
    <m/>
    <m/>
    <m/>
    <m/>
    <m/>
    <m/>
    <m/>
    <m/>
    <n v="0"/>
    <m/>
    <m/>
    <m/>
    <m/>
    <m/>
    <s v=" "/>
    <m/>
    <m/>
    <m/>
    <m/>
    <m/>
    <m/>
    <m/>
    <m/>
    <m/>
    <m/>
    <m/>
    <m/>
    <m/>
    <m/>
    <m/>
    <m/>
    <m/>
    <m/>
    <m/>
    <m/>
    <m/>
    <m/>
    <m/>
    <m/>
    <m/>
  </r>
  <r>
    <x v="142"/>
    <x v="142"/>
    <x v="84"/>
    <m/>
    <s v="Opioid Crisis Data Analysis"/>
    <s v="Big data analytics"/>
    <m/>
    <m/>
    <m/>
    <m/>
    <m/>
    <m/>
    <m/>
    <m/>
    <m/>
    <s v="Computer Studies "/>
    <s v="Computer Studies"/>
    <m/>
    <s v="Big Data Analytics "/>
    <x v="0"/>
    <m/>
    <m/>
    <s v="Gordon Dyck Chris Dyck   "/>
    <x v="20"/>
    <x v="9"/>
    <x v="0"/>
    <x v="0"/>
    <x v="0"/>
    <m/>
    <s v="Darp Barot Jordan Carbone Keyhan Teymouri Saeed Amiri Shirin Sajjadi               "/>
    <x v="85"/>
    <x v="75"/>
    <x v="64"/>
    <x v="49"/>
    <x v="16"/>
    <x v="0"/>
    <x v="0"/>
    <x v="0"/>
    <x v="0"/>
    <x v="0"/>
    <m/>
    <m/>
    <m/>
    <m/>
    <m/>
    <m/>
    <m/>
    <m/>
    <m/>
    <m/>
    <m/>
    <x v="0"/>
    <x v="0"/>
    <s v="2019/20"/>
    <m/>
    <m/>
    <m/>
    <m/>
    <m/>
    <m/>
    <m/>
    <m/>
    <m/>
    <m/>
    <n v="0"/>
    <m/>
    <m/>
    <m/>
    <m/>
    <m/>
    <s v=" "/>
    <m/>
    <m/>
    <m/>
    <m/>
    <m/>
    <m/>
    <m/>
    <m/>
    <m/>
    <m/>
    <m/>
    <m/>
    <m/>
    <m/>
    <m/>
    <m/>
    <m/>
    <m/>
    <m/>
    <m/>
    <m/>
    <m/>
    <m/>
    <m/>
    <m/>
  </r>
  <r>
    <x v="143"/>
    <x v="143"/>
    <x v="26"/>
    <m/>
    <s v="Analysis of Early Paid Out Loans"/>
    <s v="Big data analytics"/>
    <m/>
    <m/>
    <m/>
    <m/>
    <m/>
    <m/>
    <m/>
    <m/>
    <m/>
    <s v="Computer Studies "/>
    <s v="Computer Studies"/>
    <m/>
    <s v="Big Data Analytics "/>
    <x v="0"/>
    <m/>
    <m/>
    <s v="Gordon Dyck Chris Dyck   "/>
    <x v="20"/>
    <x v="9"/>
    <x v="0"/>
    <x v="0"/>
    <x v="0"/>
    <m/>
    <s v="Renu Bhandari  Shiwani Rani Shiya Sriharan Sonal Raghuvanshi                "/>
    <x v="86"/>
    <x v="76"/>
    <x v="65"/>
    <x v="50"/>
    <x v="0"/>
    <x v="0"/>
    <x v="0"/>
    <x v="0"/>
    <x v="0"/>
    <x v="0"/>
    <m/>
    <m/>
    <m/>
    <m/>
    <m/>
    <m/>
    <m/>
    <m/>
    <m/>
    <m/>
    <m/>
    <x v="0"/>
    <x v="0"/>
    <s v="2019/20"/>
    <m/>
    <m/>
    <m/>
    <m/>
    <m/>
    <m/>
    <m/>
    <m/>
    <m/>
    <m/>
    <n v="0"/>
    <m/>
    <m/>
    <m/>
    <m/>
    <m/>
    <s v=" "/>
    <m/>
    <m/>
    <m/>
    <m/>
    <m/>
    <m/>
    <m/>
    <m/>
    <m/>
    <m/>
    <m/>
    <m/>
    <m/>
    <m/>
    <m/>
    <m/>
    <m/>
    <m/>
    <m/>
    <m/>
    <m/>
    <m/>
    <m/>
    <m/>
    <m/>
  </r>
  <r>
    <x v="144"/>
    <x v="144"/>
    <x v="26"/>
    <m/>
    <s v="Dealer Scorecard"/>
    <s v="Big data analytics"/>
    <m/>
    <m/>
    <m/>
    <m/>
    <m/>
    <m/>
    <m/>
    <m/>
    <m/>
    <s v="Computer Studies "/>
    <s v="Computer Studies"/>
    <m/>
    <s v="Big Data Analytics "/>
    <x v="0"/>
    <m/>
    <m/>
    <s v="Gordon Dyck Chris Dyck   "/>
    <x v="20"/>
    <x v="9"/>
    <x v="0"/>
    <x v="0"/>
    <x v="0"/>
    <m/>
    <s v="Jungeun Lim Sihui Tao Tanaaz Riyaz Makani                 "/>
    <x v="87"/>
    <x v="77"/>
    <x v="66"/>
    <x v="0"/>
    <x v="0"/>
    <x v="0"/>
    <x v="0"/>
    <x v="0"/>
    <x v="0"/>
    <x v="0"/>
    <m/>
    <m/>
    <m/>
    <m/>
    <m/>
    <m/>
    <m/>
    <m/>
    <m/>
    <m/>
    <m/>
    <x v="0"/>
    <x v="0"/>
    <s v="2019/20"/>
    <m/>
    <m/>
    <m/>
    <m/>
    <m/>
    <m/>
    <m/>
    <m/>
    <m/>
    <m/>
    <n v="0"/>
    <m/>
    <m/>
    <m/>
    <m/>
    <m/>
    <s v=" "/>
    <m/>
    <m/>
    <m/>
    <m/>
    <m/>
    <m/>
    <m/>
    <m/>
    <m/>
    <m/>
    <m/>
    <m/>
    <m/>
    <m/>
    <m/>
    <m/>
    <m/>
    <m/>
    <m/>
    <m/>
    <m/>
    <m/>
    <m/>
    <m/>
    <m/>
  </r>
  <r>
    <x v="145"/>
    <x v="145"/>
    <x v="26"/>
    <m/>
    <s v="Performance Analysis"/>
    <s v="Big data analytics"/>
    <m/>
    <m/>
    <m/>
    <m/>
    <m/>
    <m/>
    <m/>
    <m/>
    <m/>
    <s v="Computer Studies "/>
    <s v="Computer Studies"/>
    <m/>
    <s v="Big Data Analytics "/>
    <x v="0"/>
    <m/>
    <m/>
    <s v="Gordon Dyck Chris Dyck   "/>
    <x v="20"/>
    <x v="9"/>
    <x v="0"/>
    <x v="0"/>
    <x v="0"/>
    <m/>
    <s v="Lihe Zhou Lokesh Yadav Ravi Rana Rotem Shviro-Elfassi                "/>
    <x v="88"/>
    <x v="78"/>
    <x v="67"/>
    <x v="51"/>
    <x v="0"/>
    <x v="0"/>
    <x v="0"/>
    <x v="0"/>
    <x v="0"/>
    <x v="0"/>
    <m/>
    <m/>
    <m/>
    <m/>
    <m/>
    <m/>
    <m/>
    <m/>
    <m/>
    <m/>
    <m/>
    <x v="0"/>
    <x v="0"/>
    <s v="2019/20"/>
    <m/>
    <m/>
    <m/>
    <m/>
    <m/>
    <m/>
    <m/>
    <m/>
    <m/>
    <m/>
    <n v="0"/>
    <m/>
    <m/>
    <m/>
    <m/>
    <m/>
    <s v=" "/>
    <m/>
    <m/>
    <m/>
    <m/>
    <m/>
    <m/>
    <m/>
    <m/>
    <m/>
    <m/>
    <m/>
    <m/>
    <m/>
    <m/>
    <m/>
    <m/>
    <m/>
    <m/>
    <m/>
    <m/>
    <m/>
    <m/>
    <m/>
    <m/>
    <m/>
  </r>
  <r>
    <x v="146"/>
    <x v="146"/>
    <x v="16"/>
    <m/>
    <s v="Mental Health &amp; Well-being"/>
    <s v="Big data analytics"/>
    <m/>
    <m/>
    <m/>
    <m/>
    <m/>
    <m/>
    <m/>
    <m/>
    <m/>
    <s v="Computer Studies "/>
    <s v="Computer Studies"/>
    <m/>
    <s v="Big Data Analytics "/>
    <x v="0"/>
    <m/>
    <m/>
    <s v="Gordon Dyck Chris Dyck   "/>
    <x v="20"/>
    <x v="9"/>
    <x v="0"/>
    <x v="0"/>
    <x v="0"/>
    <m/>
    <s v="Isai Cabral Violante Sereena Kiddoe Satish Karki                 "/>
    <x v="89"/>
    <x v="79"/>
    <x v="68"/>
    <x v="0"/>
    <x v="0"/>
    <x v="0"/>
    <x v="0"/>
    <x v="0"/>
    <x v="0"/>
    <x v="0"/>
    <m/>
    <m/>
    <m/>
    <m/>
    <m/>
    <m/>
    <m/>
    <m/>
    <m/>
    <m/>
    <m/>
    <x v="0"/>
    <x v="0"/>
    <s v="2019/20"/>
    <m/>
    <m/>
    <m/>
    <m/>
    <m/>
    <m/>
    <m/>
    <m/>
    <m/>
    <m/>
    <n v="0"/>
    <m/>
    <m/>
    <m/>
    <m/>
    <m/>
    <s v=" "/>
    <m/>
    <m/>
    <m/>
    <m/>
    <m/>
    <m/>
    <m/>
    <m/>
    <m/>
    <m/>
    <m/>
    <m/>
    <m/>
    <m/>
    <m/>
    <m/>
    <m/>
    <m/>
    <m/>
    <m/>
    <m/>
    <m/>
    <m/>
    <m/>
    <m/>
  </r>
  <r>
    <x v="147"/>
    <x v="147"/>
    <x v="85"/>
    <m/>
    <s v="Weather station"/>
    <s v="Big data analytics"/>
    <m/>
    <m/>
    <m/>
    <m/>
    <m/>
    <m/>
    <m/>
    <m/>
    <m/>
    <s v="Computer Studies "/>
    <s v="Computer Studies"/>
    <m/>
    <s v="Big Data Analytics "/>
    <x v="0"/>
    <m/>
    <m/>
    <s v="Gordon Dyck Chris Dyck   "/>
    <x v="20"/>
    <x v="9"/>
    <x v="0"/>
    <x v="0"/>
    <x v="0"/>
    <m/>
    <s v="Prashant Adhikari Dang Khoa Nguyen Venkata Shanmukh Kancharla                 "/>
    <x v="90"/>
    <x v="80"/>
    <x v="69"/>
    <x v="0"/>
    <x v="0"/>
    <x v="0"/>
    <x v="0"/>
    <x v="0"/>
    <x v="0"/>
    <x v="0"/>
    <m/>
    <m/>
    <m/>
    <m/>
    <m/>
    <m/>
    <m/>
    <m/>
    <m/>
    <m/>
    <m/>
    <x v="0"/>
    <x v="0"/>
    <s v="2019/20"/>
    <m/>
    <m/>
    <m/>
    <m/>
    <m/>
    <m/>
    <m/>
    <m/>
    <m/>
    <m/>
    <n v="0"/>
    <m/>
    <m/>
    <m/>
    <m/>
    <m/>
    <s v=" "/>
    <m/>
    <m/>
    <m/>
    <m/>
    <m/>
    <m/>
    <m/>
    <m/>
    <m/>
    <m/>
    <m/>
    <m/>
    <m/>
    <m/>
    <m/>
    <m/>
    <m/>
    <m/>
    <m/>
    <m/>
    <m/>
    <m/>
    <m/>
    <m/>
    <m/>
  </r>
  <r>
    <x v="148"/>
    <x v="148"/>
    <x v="86"/>
    <s v="Phase 1"/>
    <s v="Phase 2: Training Technologies – J.A.D.I.E. (1)"/>
    <s v="Technical service"/>
    <m/>
    <s v="Jadie Miller"/>
    <s v="jadie.miller@outlook.com "/>
    <m/>
    <m/>
    <m/>
    <m/>
    <m/>
    <m/>
    <s v="Computer Studies "/>
    <s v="Computer Studies"/>
    <m/>
    <s v="Big Data Analytics "/>
    <x v="0"/>
    <m/>
    <m/>
    <s v="Gordon Dyck Chris Dyck   "/>
    <x v="20"/>
    <x v="9"/>
    <x v="0"/>
    <x v="0"/>
    <x v="0"/>
    <m/>
    <s v="Divyaa Shanmugam Priscilla Samson Joseph Dcrus Susmita Das Sumi                 "/>
    <x v="91"/>
    <x v="81"/>
    <x v="70"/>
    <x v="0"/>
    <x v="0"/>
    <x v="0"/>
    <x v="0"/>
    <x v="0"/>
    <x v="0"/>
    <x v="0"/>
    <m/>
    <m/>
    <m/>
    <m/>
    <m/>
    <m/>
    <m/>
    <m/>
    <m/>
    <m/>
    <m/>
    <x v="0"/>
    <x v="0"/>
    <s v="2019/20"/>
    <m/>
    <m/>
    <m/>
    <m/>
    <m/>
    <m/>
    <m/>
    <m/>
    <m/>
    <m/>
    <n v="0"/>
    <m/>
    <m/>
    <m/>
    <m/>
    <m/>
    <s v=" "/>
    <m/>
    <m/>
    <m/>
    <m/>
    <m/>
    <m/>
    <m/>
    <m/>
    <m/>
    <m/>
    <m/>
    <m/>
    <m/>
    <m/>
    <m/>
    <m/>
    <m/>
    <m/>
    <m/>
    <m/>
    <m/>
    <m/>
    <m/>
    <m/>
    <m/>
  </r>
  <r>
    <x v="149"/>
    <x v="149"/>
    <x v="52"/>
    <s v="Sales and Operating Plan"/>
    <s v="Implement Enterprise Executive Sales and Operating Plan for Napoleon Group of companies"/>
    <s v="Process optimization"/>
    <m/>
    <m/>
    <m/>
    <m/>
    <m/>
    <m/>
    <m/>
    <m/>
    <m/>
    <s v="Computer Studies "/>
    <s v="Computer Studies"/>
    <m/>
    <s v="Big Data Analytics "/>
    <x v="0"/>
    <m/>
    <m/>
    <s v="N/A    "/>
    <x v="14"/>
    <x v="2"/>
    <x v="0"/>
    <x v="0"/>
    <x v="0"/>
    <m/>
    <s v="TBD                   "/>
    <x v="92"/>
    <x v="3"/>
    <x v="3"/>
    <x v="0"/>
    <x v="0"/>
    <x v="0"/>
    <x v="0"/>
    <x v="0"/>
    <x v="0"/>
    <x v="0"/>
    <m/>
    <m/>
    <m/>
    <m/>
    <m/>
    <m/>
    <m/>
    <m/>
    <m/>
    <m/>
    <m/>
    <x v="1"/>
    <x v="0"/>
    <s v="2019/20"/>
    <m/>
    <m/>
    <m/>
    <m/>
    <m/>
    <m/>
    <m/>
    <m/>
    <m/>
    <m/>
    <n v="0"/>
    <m/>
    <m/>
    <m/>
    <m/>
    <m/>
    <s v=" "/>
    <m/>
    <m/>
    <m/>
    <m/>
    <m/>
    <m/>
    <m/>
    <m/>
    <m/>
    <m/>
    <m/>
    <m/>
    <m/>
    <m/>
    <m/>
    <m/>
    <m/>
    <m/>
    <m/>
    <m/>
    <m/>
    <m/>
    <m/>
    <m/>
    <m/>
  </r>
  <r>
    <x v="150"/>
    <x v="150"/>
    <x v="87"/>
    <m/>
    <s v="Brand name and logo feedback"/>
    <s v="RAP"/>
    <m/>
    <s v="Lyndon Smith"/>
    <s v="lyndonsmith@rogers.com"/>
    <m/>
    <m/>
    <m/>
    <m/>
    <m/>
    <m/>
    <s v="Computer Studies "/>
    <s v="Computer Studies"/>
    <m/>
    <s v="RAPP "/>
    <x v="3"/>
    <m/>
    <m/>
    <s v="Richard Rinaldo    "/>
    <x v="3"/>
    <x v="2"/>
    <x v="0"/>
    <x v="0"/>
    <x v="0"/>
    <m/>
    <s v="TBD                   "/>
    <x v="92"/>
    <x v="3"/>
    <x v="3"/>
    <x v="0"/>
    <x v="0"/>
    <x v="0"/>
    <x v="0"/>
    <x v="0"/>
    <x v="0"/>
    <x v="0"/>
    <m/>
    <m/>
    <m/>
    <m/>
    <m/>
    <m/>
    <m/>
    <m/>
    <m/>
    <m/>
    <m/>
    <x v="1"/>
    <x v="0"/>
    <s v="2019/20"/>
    <m/>
    <m/>
    <m/>
    <m/>
    <m/>
    <m/>
    <m/>
    <m/>
    <m/>
    <m/>
    <n v="0"/>
    <m/>
    <m/>
    <m/>
    <m/>
    <m/>
    <s v=" "/>
    <m/>
    <m/>
    <m/>
    <m/>
    <m/>
    <m/>
    <m/>
    <m/>
    <m/>
    <m/>
    <m/>
    <m/>
    <m/>
    <m/>
    <m/>
    <m/>
    <m/>
    <m/>
    <m/>
    <m/>
    <m/>
    <m/>
    <m/>
    <m/>
    <m/>
  </r>
  <r>
    <x v="151"/>
    <x v="151"/>
    <x v="88"/>
    <m/>
    <s v="Evaluation of Soil Quality Across LID Features"/>
    <s v="Environmental study"/>
    <m/>
    <m/>
    <m/>
    <m/>
    <m/>
    <m/>
    <m/>
    <m/>
    <m/>
    <s v="Engineering and Environmental Technologies "/>
    <s v="Engineering and Environmental Technologies"/>
    <m/>
    <s v="ENTY "/>
    <x v="13"/>
    <m/>
    <m/>
    <s v="Nicole Barbato    "/>
    <x v="10"/>
    <x v="2"/>
    <x v="0"/>
    <x v="0"/>
    <x v="0"/>
    <m/>
    <s v="Katie Lloyd                   "/>
    <x v="93"/>
    <x v="3"/>
    <x v="3"/>
    <x v="0"/>
    <x v="0"/>
    <x v="0"/>
    <x v="0"/>
    <x v="0"/>
    <x v="0"/>
    <x v="0"/>
    <m/>
    <m/>
    <m/>
    <m/>
    <m/>
    <m/>
    <m/>
    <m/>
    <m/>
    <m/>
    <m/>
    <x v="0"/>
    <x v="0"/>
    <s v="2019/20"/>
    <m/>
    <m/>
    <m/>
    <m/>
    <m/>
    <m/>
    <m/>
    <m/>
    <m/>
    <m/>
    <n v="0"/>
    <m/>
    <m/>
    <m/>
    <m/>
    <m/>
    <s v="Unfunded "/>
    <s v="Unfunded"/>
    <m/>
    <m/>
    <m/>
    <m/>
    <m/>
    <m/>
    <m/>
    <m/>
    <m/>
    <m/>
    <m/>
    <m/>
    <m/>
    <m/>
    <m/>
    <m/>
    <m/>
    <m/>
    <m/>
    <m/>
    <m/>
    <m/>
    <m/>
    <m/>
  </r>
  <r>
    <x v="152"/>
    <x v="152"/>
    <x v="88"/>
    <m/>
    <s v="Analysis of chloride trends in the CVC Watershed"/>
    <s v="Environmental study"/>
    <m/>
    <m/>
    <m/>
    <m/>
    <m/>
    <m/>
    <m/>
    <m/>
    <m/>
    <s v="Engineering and Environmental Technologies "/>
    <s v="Engineering and Environmental Technologies"/>
    <m/>
    <s v="ENTY "/>
    <x v="13"/>
    <m/>
    <m/>
    <s v="Nicole Barbato    "/>
    <x v="10"/>
    <x v="2"/>
    <x v="0"/>
    <x v="0"/>
    <x v="0"/>
    <m/>
    <s v="Jacob Muzzin                   "/>
    <x v="94"/>
    <x v="3"/>
    <x v="3"/>
    <x v="0"/>
    <x v="0"/>
    <x v="0"/>
    <x v="0"/>
    <x v="0"/>
    <x v="0"/>
    <x v="0"/>
    <m/>
    <m/>
    <m/>
    <m/>
    <m/>
    <m/>
    <m/>
    <m/>
    <m/>
    <m/>
    <m/>
    <x v="0"/>
    <x v="0"/>
    <s v="2019/20"/>
    <m/>
    <m/>
    <m/>
    <m/>
    <m/>
    <m/>
    <m/>
    <m/>
    <m/>
    <m/>
    <n v="0"/>
    <m/>
    <m/>
    <m/>
    <m/>
    <m/>
    <s v="Unfunded "/>
    <s v="Unfunded"/>
    <m/>
    <m/>
    <m/>
    <m/>
    <m/>
    <m/>
    <m/>
    <m/>
    <m/>
    <m/>
    <m/>
    <m/>
    <m/>
    <m/>
    <m/>
    <m/>
    <m/>
    <m/>
    <m/>
    <m/>
    <m/>
    <m/>
    <m/>
    <m/>
  </r>
  <r>
    <x v="153"/>
    <x v="153"/>
    <x v="88"/>
    <m/>
    <s v="Analysis of LID Influent and Effluent Particle Size"/>
    <s v="Environmental study"/>
    <m/>
    <m/>
    <m/>
    <m/>
    <m/>
    <m/>
    <m/>
    <m/>
    <m/>
    <s v="Engineering and Environmental Technologies "/>
    <s v="Engineering and Environmental Technologies"/>
    <m/>
    <s v="ENTY "/>
    <x v="13"/>
    <m/>
    <m/>
    <s v="Nicole Barbato    "/>
    <x v="10"/>
    <x v="2"/>
    <x v="0"/>
    <x v="0"/>
    <x v="0"/>
    <m/>
    <s v="Jonathan Wilson                   "/>
    <x v="95"/>
    <x v="3"/>
    <x v="3"/>
    <x v="0"/>
    <x v="0"/>
    <x v="0"/>
    <x v="0"/>
    <x v="0"/>
    <x v="0"/>
    <x v="0"/>
    <m/>
    <m/>
    <m/>
    <m/>
    <m/>
    <m/>
    <m/>
    <m/>
    <m/>
    <m/>
    <m/>
    <x v="0"/>
    <x v="0"/>
    <s v="2019/20"/>
    <m/>
    <m/>
    <m/>
    <m/>
    <m/>
    <m/>
    <m/>
    <m/>
    <m/>
    <m/>
    <n v="0"/>
    <m/>
    <m/>
    <m/>
    <m/>
    <m/>
    <s v="Unfunded "/>
    <s v="Unfunded"/>
    <m/>
    <m/>
    <m/>
    <m/>
    <m/>
    <m/>
    <m/>
    <m/>
    <m/>
    <m/>
    <m/>
    <m/>
    <m/>
    <m/>
    <m/>
    <m/>
    <m/>
    <m/>
    <m/>
    <m/>
    <m/>
    <m/>
    <m/>
    <m/>
  </r>
  <r>
    <x v="154"/>
    <x v="154"/>
    <x v="89"/>
    <m/>
    <s v="Earl Bales Stormwater Pond Water Quality Monitoring project"/>
    <s v="Environmental study"/>
    <m/>
    <m/>
    <m/>
    <m/>
    <m/>
    <m/>
    <m/>
    <m/>
    <m/>
    <s v="Engineering and Environmental Technologies "/>
    <s v="Engineering and Environmental Technologies"/>
    <m/>
    <s v="ENTY "/>
    <x v="13"/>
    <m/>
    <m/>
    <s v="Nicole Barbato    "/>
    <x v="10"/>
    <x v="2"/>
    <x v="0"/>
    <x v="0"/>
    <x v="0"/>
    <m/>
    <s v="Monika Mione                   "/>
    <x v="96"/>
    <x v="3"/>
    <x v="3"/>
    <x v="0"/>
    <x v="0"/>
    <x v="0"/>
    <x v="0"/>
    <x v="0"/>
    <x v="0"/>
    <x v="0"/>
    <m/>
    <m/>
    <m/>
    <m/>
    <m/>
    <m/>
    <m/>
    <m/>
    <m/>
    <m/>
    <m/>
    <x v="0"/>
    <x v="0"/>
    <s v="2019/20"/>
    <m/>
    <m/>
    <m/>
    <m/>
    <m/>
    <m/>
    <m/>
    <m/>
    <m/>
    <m/>
    <n v="0"/>
    <m/>
    <m/>
    <m/>
    <m/>
    <m/>
    <s v="Unfunded "/>
    <s v="Unfunded"/>
    <m/>
    <m/>
    <m/>
    <m/>
    <m/>
    <m/>
    <m/>
    <m/>
    <m/>
    <m/>
    <m/>
    <m/>
    <m/>
    <m/>
    <m/>
    <m/>
    <m/>
    <m/>
    <m/>
    <m/>
    <m/>
    <m/>
    <m/>
    <m/>
  </r>
  <r>
    <x v="155"/>
    <x v="155"/>
    <x v="46"/>
    <m/>
    <s v="Analysis of Vegetation Cover Changes in the Carden Alvar"/>
    <s v="Environmental study"/>
    <m/>
    <m/>
    <m/>
    <m/>
    <m/>
    <m/>
    <m/>
    <m/>
    <m/>
    <s v="Engineering and Environmental Technologies "/>
    <s v="Engineering and Environmental Technologies"/>
    <m/>
    <s v="ENTY "/>
    <x v="13"/>
    <m/>
    <m/>
    <s v="Nicole Barbato    "/>
    <x v="10"/>
    <x v="2"/>
    <x v="0"/>
    <x v="0"/>
    <x v="0"/>
    <m/>
    <s v="Nicole McArthur                   "/>
    <x v="97"/>
    <x v="3"/>
    <x v="3"/>
    <x v="0"/>
    <x v="0"/>
    <x v="0"/>
    <x v="0"/>
    <x v="0"/>
    <x v="0"/>
    <x v="0"/>
    <m/>
    <m/>
    <m/>
    <m/>
    <m/>
    <m/>
    <m/>
    <m/>
    <m/>
    <m/>
    <m/>
    <x v="0"/>
    <x v="0"/>
    <s v="2019/20"/>
    <m/>
    <m/>
    <m/>
    <m/>
    <m/>
    <m/>
    <m/>
    <m/>
    <m/>
    <m/>
    <n v="0"/>
    <m/>
    <m/>
    <m/>
    <m/>
    <m/>
    <s v="Unfunded "/>
    <s v="Unfunded"/>
    <m/>
    <m/>
    <m/>
    <m/>
    <m/>
    <m/>
    <m/>
    <m/>
    <m/>
    <m/>
    <m/>
    <m/>
    <m/>
    <m/>
    <m/>
    <m/>
    <m/>
    <m/>
    <m/>
    <m/>
    <m/>
    <m/>
    <m/>
    <m/>
  </r>
  <r>
    <x v="156"/>
    <x v="156"/>
    <x v="90"/>
    <m/>
    <s v="Dougall Canal (Orillia) Water Quality Assessment (Davis Dr. Orillia)"/>
    <s v="Environmental study"/>
    <m/>
    <m/>
    <m/>
    <m/>
    <m/>
    <m/>
    <m/>
    <m/>
    <m/>
    <s v="Engineering and Environmental Technologies "/>
    <s v="Engineering and Environmental Technologies"/>
    <m/>
    <s v="ENTY "/>
    <x v="13"/>
    <m/>
    <m/>
    <s v="Nicole Barbato    "/>
    <x v="10"/>
    <x v="2"/>
    <x v="0"/>
    <x v="0"/>
    <x v="0"/>
    <m/>
    <s v="Alexandra Vergados                   "/>
    <x v="98"/>
    <x v="3"/>
    <x v="3"/>
    <x v="0"/>
    <x v="0"/>
    <x v="0"/>
    <x v="0"/>
    <x v="0"/>
    <x v="0"/>
    <x v="0"/>
    <m/>
    <m/>
    <m/>
    <m/>
    <m/>
    <m/>
    <m/>
    <m/>
    <m/>
    <m/>
    <m/>
    <x v="0"/>
    <x v="0"/>
    <s v="2019/20"/>
    <m/>
    <m/>
    <m/>
    <m/>
    <m/>
    <m/>
    <m/>
    <m/>
    <m/>
    <m/>
    <n v="0"/>
    <m/>
    <m/>
    <m/>
    <m/>
    <m/>
    <s v="Unfunded "/>
    <s v="Unfunded"/>
    <m/>
    <m/>
    <m/>
    <m/>
    <m/>
    <m/>
    <m/>
    <m/>
    <m/>
    <m/>
    <m/>
    <m/>
    <m/>
    <m/>
    <m/>
    <m/>
    <m/>
    <m/>
    <m/>
    <m/>
    <m/>
    <m/>
    <m/>
    <m/>
  </r>
  <r>
    <x v="157"/>
    <x v="157"/>
    <x v="43"/>
    <m/>
    <s v="Characterization of microplastics in Severn Sound"/>
    <s v="Environmental study"/>
    <m/>
    <m/>
    <m/>
    <m/>
    <m/>
    <m/>
    <m/>
    <m/>
    <m/>
    <s v="Engineering and Environmental Technologies "/>
    <s v="Engineering and Environmental Technologies"/>
    <m/>
    <s v="ENTY "/>
    <x v="13"/>
    <m/>
    <m/>
    <s v="Nicole Barbato    "/>
    <x v="10"/>
    <x v="2"/>
    <x v="0"/>
    <x v="0"/>
    <x v="0"/>
    <m/>
    <s v="Alyssa McPherson                   "/>
    <x v="99"/>
    <x v="3"/>
    <x v="3"/>
    <x v="0"/>
    <x v="0"/>
    <x v="0"/>
    <x v="0"/>
    <x v="0"/>
    <x v="0"/>
    <x v="0"/>
    <m/>
    <m/>
    <m/>
    <m/>
    <m/>
    <m/>
    <m/>
    <m/>
    <m/>
    <m/>
    <m/>
    <x v="0"/>
    <x v="0"/>
    <s v="2019/20"/>
    <m/>
    <m/>
    <m/>
    <m/>
    <m/>
    <m/>
    <m/>
    <m/>
    <m/>
    <m/>
    <n v="0"/>
    <m/>
    <m/>
    <m/>
    <m/>
    <m/>
    <s v="Unfunded "/>
    <s v="Unfunded"/>
    <m/>
    <m/>
    <m/>
    <m/>
    <m/>
    <m/>
    <m/>
    <m/>
    <m/>
    <m/>
    <m/>
    <m/>
    <m/>
    <m/>
    <m/>
    <m/>
    <m/>
    <m/>
    <m/>
    <m/>
    <m/>
    <m/>
    <m/>
    <m/>
  </r>
  <r>
    <x v="158"/>
    <x v="158"/>
    <x v="43"/>
    <m/>
    <s v="Provincial Water Quality Monitoring Network Analysis."/>
    <s v="Environmental study"/>
    <m/>
    <m/>
    <m/>
    <m/>
    <m/>
    <m/>
    <m/>
    <m/>
    <m/>
    <s v="Engineering and Environmental Technologies "/>
    <s v="Engineering and Environmental Technologies"/>
    <m/>
    <s v="ENTY "/>
    <x v="13"/>
    <m/>
    <m/>
    <s v="Nicole Barbato    "/>
    <x v="10"/>
    <x v="2"/>
    <x v="0"/>
    <x v="0"/>
    <x v="0"/>
    <m/>
    <s v="Amelia Dolsen                   "/>
    <x v="100"/>
    <x v="3"/>
    <x v="3"/>
    <x v="0"/>
    <x v="0"/>
    <x v="0"/>
    <x v="0"/>
    <x v="0"/>
    <x v="0"/>
    <x v="0"/>
    <m/>
    <m/>
    <m/>
    <m/>
    <m/>
    <m/>
    <m/>
    <m/>
    <m/>
    <m/>
    <m/>
    <x v="0"/>
    <x v="0"/>
    <s v="2019/20"/>
    <m/>
    <m/>
    <m/>
    <m/>
    <m/>
    <m/>
    <m/>
    <m/>
    <m/>
    <m/>
    <n v="0"/>
    <m/>
    <m/>
    <m/>
    <m/>
    <m/>
    <s v="Unfunded "/>
    <s v="Unfunded"/>
    <m/>
    <m/>
    <m/>
    <m/>
    <m/>
    <m/>
    <m/>
    <m/>
    <m/>
    <m/>
    <m/>
    <m/>
    <m/>
    <m/>
    <m/>
    <m/>
    <m/>
    <m/>
    <m/>
    <m/>
    <m/>
    <m/>
    <m/>
    <m/>
  </r>
  <r>
    <x v="159"/>
    <x v="159"/>
    <x v="4"/>
    <m/>
    <s v="Evaluation of surface water quality trends in a slowly urbanizing subwatershed"/>
    <s v="Environmental study"/>
    <m/>
    <m/>
    <m/>
    <m/>
    <m/>
    <m/>
    <m/>
    <m/>
    <m/>
    <s v="Engineering and Environmental Technologies "/>
    <s v="Engineering and Environmental Technologies"/>
    <m/>
    <s v="ENTY "/>
    <x v="13"/>
    <m/>
    <m/>
    <s v="Nicole Barbato    "/>
    <x v="10"/>
    <x v="2"/>
    <x v="0"/>
    <x v="0"/>
    <x v="0"/>
    <m/>
    <s v="Amanda Miller                   "/>
    <x v="101"/>
    <x v="3"/>
    <x v="3"/>
    <x v="0"/>
    <x v="0"/>
    <x v="0"/>
    <x v="0"/>
    <x v="0"/>
    <x v="0"/>
    <x v="0"/>
    <m/>
    <m/>
    <m/>
    <m/>
    <m/>
    <m/>
    <m/>
    <m/>
    <m/>
    <m/>
    <m/>
    <x v="0"/>
    <x v="0"/>
    <s v="2019/20"/>
    <m/>
    <m/>
    <m/>
    <m/>
    <m/>
    <m/>
    <m/>
    <m/>
    <m/>
    <m/>
    <n v="0"/>
    <m/>
    <m/>
    <m/>
    <m/>
    <m/>
    <s v="Unfunded "/>
    <s v="Unfunded"/>
    <m/>
    <m/>
    <m/>
    <m/>
    <m/>
    <m/>
    <m/>
    <m/>
    <m/>
    <m/>
    <m/>
    <m/>
    <m/>
    <m/>
    <m/>
    <m/>
    <m/>
    <m/>
    <m/>
    <m/>
    <m/>
    <m/>
    <m/>
    <m/>
  </r>
  <r>
    <x v="160"/>
    <x v="160"/>
    <x v="91"/>
    <s v="Waste Audit"/>
    <s v="Town of Innisfil Waste Audit"/>
    <s v="Waste/Wastewater Audit"/>
    <m/>
    <m/>
    <m/>
    <m/>
    <m/>
    <m/>
    <m/>
    <m/>
    <m/>
    <s v="Engineering and Environmental Technologies "/>
    <s v="Engineering and Environmental Technologies"/>
    <m/>
    <s v="ENTY "/>
    <x v="13"/>
    <m/>
    <m/>
    <s v="Nicole Barbato    "/>
    <x v="10"/>
    <x v="2"/>
    <x v="0"/>
    <x v="0"/>
    <x v="0"/>
    <m/>
    <s v="Isabelle Parker                   "/>
    <x v="102"/>
    <x v="3"/>
    <x v="3"/>
    <x v="0"/>
    <x v="0"/>
    <x v="0"/>
    <x v="0"/>
    <x v="0"/>
    <x v="0"/>
    <x v="0"/>
    <m/>
    <m/>
    <m/>
    <m/>
    <m/>
    <m/>
    <m/>
    <m/>
    <m/>
    <m/>
    <m/>
    <x v="0"/>
    <x v="0"/>
    <s v="2019/20"/>
    <m/>
    <m/>
    <m/>
    <m/>
    <m/>
    <m/>
    <m/>
    <m/>
    <m/>
    <m/>
    <n v="0"/>
    <m/>
    <m/>
    <m/>
    <m/>
    <m/>
    <s v="Unfunded "/>
    <s v="Unfunded"/>
    <m/>
    <m/>
    <m/>
    <m/>
    <m/>
    <m/>
    <m/>
    <m/>
    <m/>
    <m/>
    <m/>
    <m/>
    <m/>
    <m/>
    <m/>
    <m/>
    <m/>
    <m/>
    <m/>
    <m/>
    <m/>
    <m/>
    <m/>
    <m/>
  </r>
  <r>
    <x v="161"/>
    <x v="161"/>
    <x v="40"/>
    <s v="Wastewater Department"/>
    <s v="Stormwater Events and Municipal Wastewater Infrastructure"/>
    <s v="Environmental study"/>
    <m/>
    <m/>
    <m/>
    <m/>
    <m/>
    <m/>
    <m/>
    <m/>
    <m/>
    <s v="Engineering and Environmental Technologies "/>
    <s v="Engineering and Environmental Technologies"/>
    <m/>
    <s v="ENTY "/>
    <x v="13"/>
    <m/>
    <m/>
    <s v="Nicole Barbato    "/>
    <x v="10"/>
    <x v="2"/>
    <x v="0"/>
    <x v="0"/>
    <x v="0"/>
    <m/>
    <s v="Isabelle Parker                   "/>
    <x v="102"/>
    <x v="3"/>
    <x v="3"/>
    <x v="0"/>
    <x v="0"/>
    <x v="0"/>
    <x v="0"/>
    <x v="0"/>
    <x v="0"/>
    <x v="0"/>
    <m/>
    <m/>
    <m/>
    <m/>
    <m/>
    <m/>
    <m/>
    <m/>
    <m/>
    <m/>
    <m/>
    <x v="0"/>
    <x v="0"/>
    <s v="2019/20"/>
    <m/>
    <m/>
    <m/>
    <m/>
    <m/>
    <m/>
    <m/>
    <m/>
    <m/>
    <m/>
    <n v="0"/>
    <m/>
    <m/>
    <m/>
    <m/>
    <m/>
    <s v="Unfunded "/>
    <s v="Unfunded"/>
    <m/>
    <m/>
    <m/>
    <m/>
    <m/>
    <m/>
    <m/>
    <m/>
    <m/>
    <m/>
    <m/>
    <m/>
    <m/>
    <m/>
    <m/>
    <m/>
    <m/>
    <m/>
    <m/>
    <m/>
    <m/>
    <m/>
    <m/>
    <m/>
  </r>
  <r>
    <x v="162"/>
    <x v="162"/>
    <x v="28"/>
    <m/>
    <s v="Cannabis Wastewater Solutions"/>
    <s v="Waste/Wastewater Audit"/>
    <m/>
    <m/>
    <m/>
    <m/>
    <m/>
    <m/>
    <m/>
    <m/>
    <m/>
    <s v="Engineering and Environmental Technologies "/>
    <s v="Engineering and Environmental Technologies"/>
    <m/>
    <s v="ENTY "/>
    <x v="13"/>
    <m/>
    <m/>
    <s v="Nicole Barbato    "/>
    <x v="10"/>
    <x v="2"/>
    <x v="0"/>
    <x v="0"/>
    <x v="0"/>
    <m/>
    <s v="Megan Monahan                   "/>
    <x v="31"/>
    <x v="3"/>
    <x v="3"/>
    <x v="0"/>
    <x v="0"/>
    <x v="0"/>
    <x v="0"/>
    <x v="0"/>
    <x v="0"/>
    <x v="0"/>
    <m/>
    <m/>
    <m/>
    <m/>
    <m/>
    <m/>
    <m/>
    <m/>
    <m/>
    <m/>
    <m/>
    <x v="0"/>
    <x v="0"/>
    <s v="2019/20"/>
    <m/>
    <m/>
    <m/>
    <m/>
    <m/>
    <m/>
    <m/>
    <m/>
    <m/>
    <m/>
    <n v="0"/>
    <m/>
    <m/>
    <m/>
    <m/>
    <m/>
    <s v="Unfunded "/>
    <s v="Unfunded"/>
    <m/>
    <m/>
    <m/>
    <m/>
    <m/>
    <m/>
    <m/>
    <m/>
    <m/>
    <m/>
    <m/>
    <m/>
    <m/>
    <m/>
    <m/>
    <m/>
    <m/>
    <m/>
    <m/>
    <m/>
    <m/>
    <m/>
    <m/>
    <m/>
  </r>
  <r>
    <x v="163"/>
    <x v="163"/>
    <x v="87"/>
    <m/>
    <s v="Literature review of copper properties for product development"/>
    <s v="Literature Review"/>
    <m/>
    <m/>
    <m/>
    <m/>
    <m/>
    <m/>
    <m/>
    <m/>
    <m/>
    <s v="HWS "/>
    <s v="HWS"/>
    <m/>
    <s v="Biotechnology "/>
    <x v="14"/>
    <m/>
    <m/>
    <s v="Sean Medorin    "/>
    <x v="27"/>
    <x v="2"/>
    <x v="0"/>
    <x v="0"/>
    <x v="0"/>
    <m/>
    <s v="                   "/>
    <x v="3"/>
    <x v="3"/>
    <x v="3"/>
    <x v="0"/>
    <x v="0"/>
    <x v="0"/>
    <x v="0"/>
    <x v="0"/>
    <x v="0"/>
    <x v="0"/>
    <m/>
    <m/>
    <m/>
    <m/>
    <m/>
    <m/>
    <m/>
    <m/>
    <m/>
    <m/>
    <m/>
    <x v="1"/>
    <x v="2"/>
    <s v="2019/20"/>
    <m/>
    <m/>
    <m/>
    <m/>
    <m/>
    <m/>
    <m/>
    <m/>
    <m/>
    <m/>
    <n v="0"/>
    <m/>
    <m/>
    <m/>
    <m/>
    <m/>
    <s v=" "/>
    <m/>
    <m/>
    <m/>
    <m/>
    <m/>
    <m/>
    <m/>
    <m/>
    <m/>
    <m/>
    <m/>
    <m/>
    <m/>
    <m/>
    <m/>
    <m/>
    <m/>
    <m/>
    <m/>
    <m/>
    <m/>
    <m/>
    <m/>
    <m/>
    <m/>
  </r>
  <r>
    <x v="164"/>
    <x v="164"/>
    <x v="92"/>
    <m/>
    <s v="Power scissors for cannabis bud cutting"/>
    <s v="Product development"/>
    <m/>
    <m/>
    <m/>
    <m/>
    <m/>
    <m/>
    <m/>
    <m/>
    <m/>
    <s v="Engineering and Environmental Technologies "/>
    <s v="Engineering and Environmental Technologies"/>
    <m/>
    <s v="Mechanical Engineering Technology "/>
    <x v="5"/>
    <m/>
    <m/>
    <s v="    "/>
    <x v="6"/>
    <x v="2"/>
    <x v="0"/>
    <x v="0"/>
    <x v="0"/>
    <m/>
    <s v="                   "/>
    <x v="3"/>
    <x v="3"/>
    <x v="3"/>
    <x v="0"/>
    <x v="0"/>
    <x v="0"/>
    <x v="0"/>
    <x v="0"/>
    <x v="0"/>
    <x v="0"/>
    <m/>
    <m/>
    <m/>
    <m/>
    <m/>
    <m/>
    <m/>
    <m/>
    <m/>
    <m/>
    <m/>
    <x v="4"/>
    <x v="3"/>
    <s v="2019/20"/>
    <m/>
    <m/>
    <m/>
    <m/>
    <m/>
    <m/>
    <m/>
    <m/>
    <m/>
    <m/>
    <n v="0"/>
    <m/>
    <m/>
    <m/>
    <m/>
    <m/>
    <s v=" "/>
    <m/>
    <m/>
    <m/>
    <m/>
    <m/>
    <m/>
    <m/>
    <m/>
    <m/>
    <m/>
    <m/>
    <m/>
    <m/>
    <m/>
    <m/>
    <m/>
    <m/>
    <m/>
    <m/>
    <m/>
    <m/>
    <m/>
    <m/>
    <m/>
    <m/>
  </r>
  <r>
    <x v="165"/>
    <x v="165"/>
    <x v="93"/>
    <m/>
    <s v="Investigate what API supports"/>
    <s v="Technical service"/>
    <m/>
    <s v="Hailey Land"/>
    <s v="care.with.knowme@gmail.com"/>
    <s v="KnowMe"/>
    <s v="Health"/>
    <m/>
    <m/>
    <m/>
    <m/>
    <s v="Computer Studies "/>
    <s v="Computer Studies"/>
    <m/>
    <s v="Big Data Analytics "/>
    <x v="0"/>
    <m/>
    <m/>
    <s v="Gordon Dyck Chris Dyck   "/>
    <x v="20"/>
    <x v="9"/>
    <x v="0"/>
    <x v="0"/>
    <x v="0"/>
    <m/>
    <s v="Bala Prathima Gade Manpreet Kaur Pranav Sharma                 "/>
    <x v="103"/>
    <x v="82"/>
    <x v="71"/>
    <x v="0"/>
    <x v="0"/>
    <x v="0"/>
    <x v="0"/>
    <x v="0"/>
    <x v="0"/>
    <x v="0"/>
    <m/>
    <m/>
    <m/>
    <m/>
    <m/>
    <m/>
    <m/>
    <m/>
    <m/>
    <m/>
    <m/>
    <x v="0"/>
    <x v="3"/>
    <s v="2019/20"/>
    <m/>
    <m/>
    <m/>
    <m/>
    <m/>
    <m/>
    <m/>
    <m/>
    <m/>
    <m/>
    <n v="1000"/>
    <m/>
    <n v="1000"/>
    <m/>
    <m/>
    <m/>
    <s v="Self-funded "/>
    <s v="self-funded"/>
    <m/>
    <m/>
    <m/>
    <m/>
    <s v="Invoice request sent to Fran on Aug, 17th - waiting confirmation "/>
    <m/>
    <m/>
    <m/>
    <m/>
    <m/>
    <m/>
    <m/>
    <m/>
    <m/>
    <m/>
    <m/>
    <m/>
    <m/>
    <m/>
    <m/>
    <s v="Sent to Fran"/>
    <m/>
    <m/>
    <m/>
  </r>
  <r>
    <x v="166"/>
    <x v="166"/>
    <x v="94"/>
    <m/>
    <s v="Refining data collection and communication"/>
    <s v="Technical service"/>
    <m/>
    <s v="Doug A Mochrie"/>
    <s v="doug@airo.life "/>
    <m/>
    <m/>
    <m/>
    <m/>
    <m/>
    <m/>
    <s v="Computer Studies "/>
    <s v="Computer Studies"/>
    <m/>
    <s v="Big Data Analytics "/>
    <x v="0"/>
    <m/>
    <m/>
    <s v="Chris Dyck Gordon Dyck   "/>
    <x v="0"/>
    <x v="0"/>
    <x v="0"/>
    <x v="0"/>
    <x v="0"/>
    <m/>
    <s v="Gurminder Singh Kaviraj Singh Jon Kavya Methill                 "/>
    <x v="104"/>
    <x v="83"/>
    <x v="72"/>
    <x v="0"/>
    <x v="0"/>
    <x v="0"/>
    <x v="0"/>
    <x v="0"/>
    <x v="0"/>
    <x v="0"/>
    <m/>
    <m/>
    <m/>
    <m/>
    <m/>
    <m/>
    <m/>
    <m/>
    <m/>
    <m/>
    <m/>
    <x v="0"/>
    <x v="3"/>
    <s v="2019/20"/>
    <m/>
    <m/>
    <m/>
    <m/>
    <m/>
    <m/>
    <m/>
    <m/>
    <m/>
    <m/>
    <n v="1000"/>
    <m/>
    <n v="1000"/>
    <m/>
    <m/>
    <m/>
    <s v="Self-funded "/>
    <s v="self-funded"/>
    <m/>
    <m/>
    <m/>
    <m/>
    <s v="Invoice request sent to Fran on Aug, 17th - waiting confirmation "/>
    <m/>
    <m/>
    <m/>
    <m/>
    <m/>
    <m/>
    <m/>
    <m/>
    <m/>
    <m/>
    <m/>
    <m/>
    <s v="Signed"/>
    <m/>
    <s v="Signed"/>
    <s v="Sent to Fran"/>
    <m/>
    <m/>
    <m/>
  </r>
  <r>
    <x v="167"/>
    <x v="167"/>
    <x v="95"/>
    <m/>
    <s v="HVAC Simulation"/>
    <m/>
    <m/>
    <m/>
    <m/>
    <m/>
    <m/>
    <m/>
    <m/>
    <m/>
    <m/>
    <s v="Engineering and Environmental Technologies "/>
    <s v="Engineering and Environmental Technologies"/>
    <m/>
    <s v="Mechanical Engineering Technology "/>
    <x v="5"/>
    <m/>
    <m/>
    <s v="Hamid Dehkordi    "/>
    <x v="28"/>
    <x v="2"/>
    <x v="0"/>
    <x v="0"/>
    <x v="0"/>
    <m/>
    <s v="                   "/>
    <x v="3"/>
    <x v="3"/>
    <x v="3"/>
    <x v="0"/>
    <x v="0"/>
    <x v="0"/>
    <x v="0"/>
    <x v="0"/>
    <x v="0"/>
    <x v="0"/>
    <m/>
    <m/>
    <m/>
    <m/>
    <m/>
    <m/>
    <m/>
    <m/>
    <m/>
    <m/>
    <m/>
    <x v="1"/>
    <x v="3"/>
    <s v="2019/20"/>
    <m/>
    <m/>
    <m/>
    <m/>
    <m/>
    <m/>
    <m/>
    <m/>
    <m/>
    <m/>
    <n v="0"/>
    <m/>
    <m/>
    <m/>
    <m/>
    <m/>
    <s v=" "/>
    <m/>
    <m/>
    <m/>
    <m/>
    <m/>
    <m/>
    <m/>
    <m/>
    <m/>
    <m/>
    <m/>
    <m/>
    <m/>
    <m/>
    <m/>
    <m/>
    <m/>
    <m/>
    <m/>
    <m/>
    <m/>
    <m/>
    <m/>
    <m/>
    <m/>
  </r>
  <r>
    <x v="168"/>
    <x v="168"/>
    <x v="35"/>
    <m/>
    <s v="Guy Wire testing"/>
    <s v="Technical service"/>
    <m/>
    <s v="Dan Ritchie"/>
    <m/>
    <m/>
    <m/>
    <m/>
    <m/>
    <m/>
    <m/>
    <s v="Engineering and Environmental Technologies "/>
    <s v="Engineering and Environmental Technologies"/>
    <m/>
    <s v="Mechanical Engineering Technology "/>
    <x v="5"/>
    <m/>
    <m/>
    <s v="Mike Zacharko    "/>
    <x v="22"/>
    <x v="2"/>
    <x v="0"/>
    <x v="0"/>
    <x v="0"/>
    <m/>
    <s v="jared Bergsma                   "/>
    <x v="26"/>
    <x v="3"/>
    <x v="3"/>
    <x v="0"/>
    <x v="0"/>
    <x v="0"/>
    <x v="0"/>
    <x v="0"/>
    <x v="0"/>
    <x v="0"/>
    <m/>
    <m/>
    <m/>
    <m/>
    <m/>
    <m/>
    <m/>
    <m/>
    <m/>
    <m/>
    <m/>
    <x v="1"/>
    <x v="0"/>
    <s v="2018/19"/>
    <m/>
    <m/>
    <m/>
    <m/>
    <m/>
    <m/>
    <m/>
    <m/>
    <m/>
    <n v="0"/>
    <n v="0"/>
    <m/>
    <m/>
    <m/>
    <m/>
    <m/>
    <s v=" "/>
    <m/>
    <m/>
    <m/>
    <m/>
    <m/>
    <m/>
    <m/>
    <m/>
    <m/>
    <m/>
    <m/>
    <m/>
    <m/>
    <m/>
    <m/>
    <m/>
    <m/>
    <m/>
    <m/>
    <m/>
    <m/>
    <m/>
    <m/>
    <m/>
    <m/>
  </r>
  <r>
    <x v="169"/>
    <x v="169"/>
    <x v="96"/>
    <m/>
    <s v="Machine Learning and AI"/>
    <s v="Technical service"/>
    <m/>
    <s v="Mark Ginzburg"/>
    <s v="mark@ecotechwindows.ca"/>
    <m/>
    <m/>
    <m/>
    <m/>
    <m/>
    <m/>
    <s v="Computer Studies "/>
    <s v="Computer Studies"/>
    <m/>
    <s v="Big Data Analytics "/>
    <x v="0"/>
    <m/>
    <m/>
    <s v="Chris Dyck Gordon Dyck   "/>
    <x v="0"/>
    <x v="0"/>
    <x v="0"/>
    <x v="0"/>
    <x v="0"/>
    <m/>
    <s v="Kalyan Lakshman Samavedam Kanav Arora Prerna Sharma Tarun Kumar Punna                "/>
    <x v="105"/>
    <x v="84"/>
    <x v="73"/>
    <x v="52"/>
    <x v="0"/>
    <x v="0"/>
    <x v="0"/>
    <x v="0"/>
    <x v="0"/>
    <x v="0"/>
    <m/>
    <m/>
    <m/>
    <m/>
    <m/>
    <m/>
    <m/>
    <m/>
    <m/>
    <m/>
    <m/>
    <x v="0"/>
    <x v="3"/>
    <s v="2019/20"/>
    <m/>
    <m/>
    <m/>
    <m/>
    <m/>
    <m/>
    <m/>
    <m/>
    <m/>
    <m/>
    <n v="1000"/>
    <m/>
    <n v="1000"/>
    <m/>
    <m/>
    <m/>
    <s v="Self-funded "/>
    <s v="self-funded"/>
    <m/>
    <m/>
    <m/>
    <m/>
    <s v="Waiting signed documents - another follow up made with the client - no answer "/>
    <m/>
    <m/>
    <m/>
    <m/>
    <m/>
    <m/>
    <m/>
    <m/>
    <m/>
    <m/>
    <m/>
    <m/>
    <m/>
    <m/>
    <m/>
    <m/>
    <m/>
    <m/>
    <m/>
  </r>
  <r>
    <x v="170"/>
    <x v="170"/>
    <x v="96"/>
    <m/>
    <s v="Market Analysis"/>
    <s v="Technical service"/>
    <m/>
    <s v="Mark Ginzburg"/>
    <s v="mark@ecotechwindows.ca"/>
    <m/>
    <m/>
    <m/>
    <m/>
    <m/>
    <m/>
    <s v="Computer Studies "/>
    <s v="Computer Studies"/>
    <m/>
    <s v="Big Data Analytics "/>
    <x v="0"/>
    <m/>
    <m/>
    <s v="Gordon Dyck Chris Dyck   "/>
    <x v="20"/>
    <x v="9"/>
    <x v="0"/>
    <x v="0"/>
    <x v="0"/>
    <m/>
    <s v="Harmanjot Kaur Jagpreet Singh Alisese Arzoo Gurudatta_x000a_ Jose Cesar Ozaki                 "/>
    <x v="106"/>
    <x v="85"/>
    <x v="74"/>
    <x v="0"/>
    <x v="0"/>
    <x v="0"/>
    <x v="0"/>
    <x v="0"/>
    <x v="0"/>
    <x v="0"/>
    <m/>
    <m/>
    <m/>
    <m/>
    <m/>
    <m/>
    <m/>
    <m/>
    <m/>
    <m/>
    <m/>
    <x v="0"/>
    <x v="3"/>
    <s v="2019/20"/>
    <m/>
    <m/>
    <m/>
    <m/>
    <m/>
    <m/>
    <m/>
    <m/>
    <m/>
    <m/>
    <n v="1000"/>
    <m/>
    <n v="1000"/>
    <m/>
    <m/>
    <m/>
    <s v="Self-funded "/>
    <s v="self-funded"/>
    <m/>
    <m/>
    <m/>
    <m/>
    <s v="Waiting signed documents - another follow up made with the client - no answer "/>
    <m/>
    <m/>
    <m/>
    <m/>
    <m/>
    <m/>
    <m/>
    <m/>
    <m/>
    <m/>
    <m/>
    <m/>
    <m/>
    <m/>
    <m/>
    <m/>
    <m/>
    <m/>
    <m/>
  </r>
  <r>
    <x v="171"/>
    <x v="171"/>
    <x v="97"/>
    <m/>
    <s v="Data Analysis"/>
    <s v="Technical service"/>
    <m/>
    <s v="Joe Provost"/>
    <s v="jprovost@sticonveyor.com"/>
    <m/>
    <m/>
    <m/>
    <m/>
    <m/>
    <m/>
    <s v="Computer Studies "/>
    <s v="Computer Studies"/>
    <m/>
    <s v="Big Data Analytics "/>
    <x v="0"/>
    <m/>
    <m/>
    <s v="Gordon Dyck Chris Dyck   "/>
    <x v="20"/>
    <x v="9"/>
    <x v="0"/>
    <x v="0"/>
    <x v="0"/>
    <m/>
    <s v="Akhil Das Pradeep Kumar Sargun Singh Walia Tuğrul Göktaş                 "/>
    <x v="107"/>
    <x v="86"/>
    <x v="75"/>
    <x v="0"/>
    <x v="0"/>
    <x v="0"/>
    <x v="0"/>
    <x v="0"/>
    <x v="0"/>
    <x v="0"/>
    <m/>
    <m/>
    <m/>
    <m/>
    <m/>
    <m/>
    <m/>
    <m/>
    <m/>
    <m/>
    <m/>
    <x v="0"/>
    <x v="3"/>
    <s v="2019/20"/>
    <m/>
    <m/>
    <m/>
    <m/>
    <m/>
    <m/>
    <m/>
    <m/>
    <m/>
    <m/>
    <n v="1000"/>
    <m/>
    <n v="1000"/>
    <m/>
    <m/>
    <m/>
    <s v="Self-funded "/>
    <s v="self-funded"/>
    <m/>
    <m/>
    <m/>
    <m/>
    <s v="Invoice request sent to Fran on Aug, 17th - waiting confirmation "/>
    <m/>
    <m/>
    <m/>
    <m/>
    <m/>
    <m/>
    <m/>
    <m/>
    <m/>
    <m/>
    <m/>
    <m/>
    <m/>
    <m/>
    <m/>
    <s v="Sent to Fran"/>
    <m/>
    <m/>
    <m/>
  </r>
  <r>
    <x v="172"/>
    <x v="172"/>
    <x v="98"/>
    <m/>
    <s v="Construct database"/>
    <s v="Technical service"/>
    <m/>
    <s v="Audrey Bayens"/>
    <s v="audreybayens@greenlikeus.life"/>
    <m/>
    <m/>
    <m/>
    <m/>
    <m/>
    <m/>
    <s v="Computer Studies "/>
    <s v="Computer Studies"/>
    <m/>
    <s v="Big Data Analytics "/>
    <x v="0"/>
    <m/>
    <m/>
    <s v="Gordon Dyck Chris Dyck   "/>
    <x v="20"/>
    <x v="9"/>
    <x v="0"/>
    <x v="0"/>
    <x v="0"/>
    <m/>
    <s v="Shaik Meeran Semiyan Farook Ali Sofiya Raju Srishti Bhatia                 "/>
    <x v="108"/>
    <x v="87"/>
    <x v="76"/>
    <x v="0"/>
    <x v="0"/>
    <x v="0"/>
    <x v="0"/>
    <x v="0"/>
    <x v="0"/>
    <x v="0"/>
    <m/>
    <m/>
    <m/>
    <m/>
    <m/>
    <m/>
    <m/>
    <m/>
    <m/>
    <m/>
    <m/>
    <x v="0"/>
    <x v="3"/>
    <s v="2019/20"/>
    <m/>
    <m/>
    <m/>
    <m/>
    <m/>
    <m/>
    <m/>
    <m/>
    <m/>
    <m/>
    <n v="1000"/>
    <m/>
    <n v="1000"/>
    <m/>
    <m/>
    <m/>
    <s v="Self-funded "/>
    <s v="self-funded"/>
    <m/>
    <m/>
    <m/>
    <m/>
    <m/>
    <m/>
    <m/>
    <m/>
    <m/>
    <m/>
    <m/>
    <m/>
    <m/>
    <m/>
    <m/>
    <m/>
    <m/>
    <m/>
    <m/>
    <m/>
    <s v="Awaiting confirmation client can still pay "/>
    <m/>
    <m/>
    <m/>
  </r>
  <r>
    <x v="173"/>
    <x v="173"/>
    <x v="99"/>
    <m/>
    <s v="Data Analysis"/>
    <s v="Big data analytics"/>
    <m/>
    <m/>
    <m/>
    <m/>
    <m/>
    <m/>
    <m/>
    <m/>
    <m/>
    <s v="Computer Studies "/>
    <s v="Computer Studies"/>
    <m/>
    <s v="Big Data Analytics "/>
    <x v="0"/>
    <m/>
    <m/>
    <s v="Gordon Dyck Chris Dyck   "/>
    <x v="20"/>
    <x v="9"/>
    <x v="0"/>
    <x v="0"/>
    <x v="0"/>
    <m/>
    <s v="                   "/>
    <x v="3"/>
    <x v="3"/>
    <x v="3"/>
    <x v="0"/>
    <x v="0"/>
    <x v="0"/>
    <x v="0"/>
    <x v="0"/>
    <x v="0"/>
    <x v="0"/>
    <m/>
    <m/>
    <m/>
    <m/>
    <m/>
    <m/>
    <m/>
    <m/>
    <m/>
    <m/>
    <m/>
    <x v="1"/>
    <x v="3"/>
    <s v="2019/20"/>
    <m/>
    <m/>
    <m/>
    <m/>
    <m/>
    <m/>
    <m/>
    <s v="Business decided not to pursue project"/>
    <m/>
    <m/>
    <n v="0"/>
    <m/>
    <m/>
    <m/>
    <m/>
    <m/>
    <s v=" "/>
    <m/>
    <m/>
    <m/>
    <m/>
    <m/>
    <m/>
    <m/>
    <m/>
    <m/>
    <m/>
    <m/>
    <m/>
    <m/>
    <m/>
    <m/>
    <m/>
    <m/>
    <m/>
    <m/>
    <m/>
    <m/>
    <m/>
    <m/>
    <m/>
    <m/>
  </r>
  <r>
    <x v="174"/>
    <x v="174"/>
    <x v="100"/>
    <s v="(1) Film, TV and Screen Resource Library"/>
    <s v="To build a knowledge library of resources that support the growth of film, TV and screen-based production in the province of Ontario."/>
    <s v="Technical service"/>
    <m/>
    <s v="Gordon Dyck "/>
    <s v="Gordon.Dyck@GeorgianCollege.ca"/>
    <m/>
    <m/>
    <m/>
    <m/>
    <m/>
    <m/>
    <s v="Computer Studies "/>
    <s v="Computer Studies"/>
    <m/>
    <s v="Big Data Analytics "/>
    <x v="0"/>
    <m/>
    <m/>
    <s v="Gordon Dyck Chris Dyck   "/>
    <x v="20"/>
    <x v="9"/>
    <x v="0"/>
    <x v="0"/>
    <x v="0"/>
    <m/>
    <s v="Aditi Sharma  Ankiti Sharma Prajwal Acharya                 "/>
    <x v="109"/>
    <x v="88"/>
    <x v="77"/>
    <x v="0"/>
    <x v="0"/>
    <x v="0"/>
    <x v="0"/>
    <x v="0"/>
    <x v="0"/>
    <x v="0"/>
    <m/>
    <m/>
    <m/>
    <m/>
    <m/>
    <m/>
    <m/>
    <m/>
    <m/>
    <m/>
    <m/>
    <x v="0"/>
    <x v="3"/>
    <s v="2019/20"/>
    <m/>
    <m/>
    <m/>
    <m/>
    <m/>
    <m/>
    <m/>
    <m/>
    <m/>
    <m/>
    <n v="0"/>
    <m/>
    <m/>
    <m/>
    <m/>
    <m/>
    <s v=" "/>
    <m/>
    <m/>
    <m/>
    <m/>
    <m/>
    <m/>
    <m/>
    <m/>
    <m/>
    <m/>
    <m/>
    <m/>
    <m/>
    <m/>
    <m/>
    <m/>
    <m/>
    <m/>
    <m/>
    <m/>
    <m/>
    <m/>
    <m/>
    <m/>
    <m/>
  </r>
  <r>
    <x v="175"/>
    <x v="175"/>
    <x v="101"/>
    <m/>
    <s v="Voice Calendar"/>
    <s v="Technical service"/>
    <m/>
    <m/>
    <m/>
    <m/>
    <m/>
    <m/>
    <m/>
    <m/>
    <m/>
    <s v="Computer Studies "/>
    <s v="Computer Studies"/>
    <m/>
    <s v="Big Data Analytics "/>
    <x v="0"/>
    <m/>
    <m/>
    <s v="Gordon Dyck Chris Dyck   "/>
    <x v="20"/>
    <x v="9"/>
    <x v="0"/>
    <x v="0"/>
    <x v="0"/>
    <m/>
    <s v="Aditya Pidikiti Nilok Dhimal Prakash Gurung Rupesh KC                "/>
    <x v="110"/>
    <x v="89"/>
    <x v="78"/>
    <x v="53"/>
    <x v="0"/>
    <x v="0"/>
    <x v="0"/>
    <x v="0"/>
    <x v="0"/>
    <x v="0"/>
    <m/>
    <m/>
    <m/>
    <m/>
    <m/>
    <m/>
    <m/>
    <m/>
    <m/>
    <m/>
    <m/>
    <x v="0"/>
    <x v="3"/>
    <s v="2019/20"/>
    <m/>
    <m/>
    <m/>
    <m/>
    <m/>
    <m/>
    <m/>
    <m/>
    <m/>
    <m/>
    <n v="0"/>
    <m/>
    <m/>
    <m/>
    <m/>
    <m/>
    <s v=" "/>
    <m/>
    <m/>
    <m/>
    <m/>
    <m/>
    <m/>
    <m/>
    <m/>
    <m/>
    <m/>
    <m/>
    <m/>
    <m/>
    <m/>
    <m/>
    <m/>
    <m/>
    <m/>
    <m/>
    <m/>
    <m/>
    <m/>
    <m/>
    <m/>
    <m/>
  </r>
  <r>
    <x v="176"/>
    <x v="176"/>
    <x v="101"/>
    <m/>
    <s v="Watch App"/>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m/>
    <n v="0"/>
    <m/>
    <m/>
    <m/>
    <m/>
    <m/>
    <s v=" "/>
    <m/>
    <m/>
    <m/>
    <m/>
    <m/>
    <m/>
    <m/>
    <m/>
    <m/>
    <m/>
    <m/>
    <m/>
    <m/>
    <m/>
    <m/>
    <m/>
    <m/>
    <m/>
    <m/>
    <m/>
    <m/>
    <m/>
    <m/>
    <m/>
    <m/>
  </r>
  <r>
    <x v="177"/>
    <x v="177"/>
    <x v="102"/>
    <m/>
    <s v="Predicting delivery delays"/>
    <s v="Technical service"/>
    <m/>
    <s v="EDDIE David(DW) - BRUCE POWER"/>
    <s v="David.EDDIE@brucepower.com"/>
    <m/>
    <m/>
    <m/>
    <m/>
    <m/>
    <m/>
    <s v="Computer Studies "/>
    <s v="Computer Studies"/>
    <m/>
    <s v="Big Data Analytics "/>
    <x v="0"/>
    <m/>
    <m/>
    <s v="Gordon Dyck Chris Dyck   "/>
    <x v="20"/>
    <x v="9"/>
    <x v="0"/>
    <x v="0"/>
    <x v="0"/>
    <m/>
    <s v="Rodrigo Navarro Argentin Albin Baby Deep Bhatt Jay Kalal Samantha Bagg               "/>
    <x v="111"/>
    <x v="90"/>
    <x v="79"/>
    <x v="54"/>
    <x v="17"/>
    <x v="0"/>
    <x v="0"/>
    <x v="0"/>
    <x v="0"/>
    <x v="0"/>
    <m/>
    <m/>
    <m/>
    <m/>
    <m/>
    <m/>
    <m/>
    <m/>
    <m/>
    <m/>
    <m/>
    <x v="0"/>
    <x v="3"/>
    <s v="2019/20"/>
    <m/>
    <m/>
    <m/>
    <m/>
    <m/>
    <m/>
    <m/>
    <m/>
    <m/>
    <m/>
    <n v="0"/>
    <m/>
    <n v="0"/>
    <m/>
    <m/>
    <m/>
    <s v=" "/>
    <m/>
    <m/>
    <m/>
    <m/>
    <m/>
    <m/>
    <m/>
    <m/>
    <m/>
    <m/>
    <m/>
    <m/>
    <m/>
    <m/>
    <m/>
    <m/>
    <m/>
    <m/>
    <m/>
    <m/>
    <m/>
    <m/>
    <m/>
    <m/>
    <m/>
  </r>
  <r>
    <x v="178"/>
    <x v="178"/>
    <x v="40"/>
    <m/>
    <s v="Green bin usage study"/>
    <m/>
    <m/>
    <m/>
    <m/>
    <m/>
    <m/>
    <m/>
    <m/>
    <m/>
    <s v="W2020"/>
    <s v="Computer Studies "/>
    <s v="Computer Studies"/>
    <m/>
    <s v="RAPP "/>
    <x v="3"/>
    <m/>
    <m/>
    <s v="Richard Rinaldo    "/>
    <x v="3"/>
    <x v="2"/>
    <x v="0"/>
    <x v="0"/>
    <x v="0"/>
    <m/>
    <s v="Madison Charman Hyoryung Lee Hayden Nichol                 "/>
    <x v="112"/>
    <x v="25"/>
    <x v="80"/>
    <x v="0"/>
    <x v="0"/>
    <x v="0"/>
    <x v="0"/>
    <x v="0"/>
    <x v="0"/>
    <x v="0"/>
    <m/>
    <m/>
    <m/>
    <m/>
    <m/>
    <m/>
    <m/>
    <m/>
    <m/>
    <m/>
    <m/>
    <x v="0"/>
    <x v="3"/>
    <s v="2019/20"/>
    <m/>
    <m/>
    <m/>
    <m/>
    <m/>
    <m/>
    <m/>
    <m/>
    <m/>
    <m/>
    <n v="0"/>
    <m/>
    <m/>
    <m/>
    <m/>
    <m/>
    <s v=" "/>
    <m/>
    <m/>
    <m/>
    <m/>
    <m/>
    <m/>
    <m/>
    <m/>
    <m/>
    <m/>
    <m/>
    <m/>
    <m/>
    <m/>
    <m/>
    <m/>
    <m/>
    <m/>
    <m/>
    <m/>
    <m/>
    <m/>
    <m/>
    <m/>
    <m/>
  </r>
  <r>
    <x v="179"/>
    <x v="179"/>
    <x v="103"/>
    <m/>
    <s v="Employee engagement study"/>
    <m/>
    <m/>
    <m/>
    <m/>
    <m/>
    <m/>
    <m/>
    <m/>
    <m/>
    <s v="W2020"/>
    <s v="Computer Studies "/>
    <s v="Computer Studies"/>
    <m/>
    <s v="RAPP "/>
    <x v="3"/>
    <m/>
    <m/>
    <s v="Richard Rinaldo    "/>
    <x v="3"/>
    <x v="2"/>
    <x v="0"/>
    <x v="0"/>
    <x v="0"/>
    <m/>
    <s v="Chin Tsun Chou Kesha Doshi Max Greenaway Johanna Simpson                "/>
    <x v="113"/>
    <x v="91"/>
    <x v="81"/>
    <x v="55"/>
    <x v="0"/>
    <x v="0"/>
    <x v="0"/>
    <x v="0"/>
    <x v="0"/>
    <x v="0"/>
    <m/>
    <m/>
    <m/>
    <m/>
    <m/>
    <m/>
    <m/>
    <m/>
    <m/>
    <m/>
    <m/>
    <x v="0"/>
    <x v="3"/>
    <s v="2019/20"/>
    <m/>
    <m/>
    <m/>
    <m/>
    <m/>
    <m/>
    <m/>
    <m/>
    <m/>
    <m/>
    <n v="0"/>
    <m/>
    <m/>
    <m/>
    <m/>
    <m/>
    <s v=" "/>
    <m/>
    <m/>
    <m/>
    <m/>
    <m/>
    <m/>
    <m/>
    <m/>
    <m/>
    <m/>
    <m/>
    <m/>
    <m/>
    <m/>
    <m/>
    <m/>
    <m/>
    <m/>
    <m/>
    <m/>
    <m/>
    <m/>
    <m/>
    <m/>
    <m/>
  </r>
  <r>
    <x v="180"/>
    <x v="180"/>
    <x v="16"/>
    <m/>
    <s v="Program evaluation"/>
    <m/>
    <m/>
    <m/>
    <m/>
    <m/>
    <m/>
    <m/>
    <m/>
    <m/>
    <s v="W2020"/>
    <s v="Computer Studies "/>
    <s v="Computer Studies"/>
    <m/>
    <s v="RAPP "/>
    <x v="3"/>
    <m/>
    <m/>
    <s v="Richard Rinaldo    "/>
    <x v="3"/>
    <x v="2"/>
    <x v="0"/>
    <x v="0"/>
    <x v="0"/>
    <m/>
    <s v="Graeme Cannon Stephen Ly Gurjit singh Padmava Tibentahelram Chandavani                "/>
    <x v="114"/>
    <x v="92"/>
    <x v="5"/>
    <x v="56"/>
    <x v="0"/>
    <x v="0"/>
    <x v="0"/>
    <x v="0"/>
    <x v="0"/>
    <x v="0"/>
    <m/>
    <m/>
    <m/>
    <m/>
    <m/>
    <m/>
    <m/>
    <m/>
    <m/>
    <m/>
    <m/>
    <x v="0"/>
    <x v="3"/>
    <s v="2019/20"/>
    <m/>
    <m/>
    <m/>
    <m/>
    <m/>
    <m/>
    <m/>
    <m/>
    <m/>
    <m/>
    <n v="0"/>
    <m/>
    <m/>
    <m/>
    <m/>
    <m/>
    <s v=" "/>
    <m/>
    <m/>
    <m/>
    <m/>
    <m/>
    <m/>
    <m/>
    <m/>
    <m/>
    <m/>
    <m/>
    <m/>
    <m/>
    <m/>
    <m/>
    <m/>
    <m/>
    <m/>
    <m/>
    <m/>
    <m/>
    <m/>
    <m/>
    <m/>
    <m/>
  </r>
  <r>
    <x v="181"/>
    <x v="181"/>
    <x v="16"/>
    <m/>
    <s v="Evaluation of utilization of eye tracking equipment and running of eye tracking study"/>
    <m/>
    <m/>
    <m/>
    <m/>
    <m/>
    <m/>
    <m/>
    <m/>
    <m/>
    <m/>
    <s v="Computer Studies "/>
    <s v="Computer Studies"/>
    <m/>
    <s v="RAPP "/>
    <x v="3"/>
    <m/>
    <m/>
    <s v="Richard Rinaldo    "/>
    <x v="3"/>
    <x v="2"/>
    <x v="0"/>
    <x v="0"/>
    <x v="0"/>
    <m/>
    <s v="                   "/>
    <x v="3"/>
    <x v="3"/>
    <x v="3"/>
    <x v="0"/>
    <x v="0"/>
    <x v="0"/>
    <x v="0"/>
    <x v="0"/>
    <x v="0"/>
    <x v="0"/>
    <m/>
    <m/>
    <m/>
    <m/>
    <m/>
    <m/>
    <m/>
    <m/>
    <m/>
    <m/>
    <m/>
    <x v="1"/>
    <x v="0"/>
    <s v="2019/20"/>
    <m/>
    <m/>
    <m/>
    <m/>
    <m/>
    <m/>
    <m/>
    <m/>
    <m/>
    <m/>
    <n v="0"/>
    <m/>
    <m/>
    <m/>
    <m/>
    <m/>
    <s v=" "/>
    <m/>
    <m/>
    <m/>
    <m/>
    <m/>
    <m/>
    <m/>
    <m/>
    <m/>
    <m/>
    <m/>
    <m/>
    <m/>
    <m/>
    <m/>
    <m/>
    <m/>
    <m/>
    <m/>
    <m/>
    <m/>
    <m/>
    <m/>
    <m/>
    <m/>
  </r>
  <r>
    <x v="182"/>
    <x v="182"/>
    <x v="83"/>
    <m/>
    <s v="Physician wellness study"/>
    <m/>
    <m/>
    <m/>
    <m/>
    <m/>
    <m/>
    <m/>
    <m/>
    <m/>
    <m/>
    <s v="Computer Studies "/>
    <s v="Computer Studies"/>
    <m/>
    <s v="RAPP "/>
    <x v="3"/>
    <m/>
    <m/>
    <s v="Richard Rinaldo    "/>
    <x v="3"/>
    <x v="2"/>
    <x v="0"/>
    <x v="0"/>
    <x v="0"/>
    <m/>
    <s v="                   "/>
    <x v="3"/>
    <x v="3"/>
    <x v="3"/>
    <x v="0"/>
    <x v="0"/>
    <x v="0"/>
    <x v="0"/>
    <x v="0"/>
    <x v="0"/>
    <x v="0"/>
    <m/>
    <m/>
    <m/>
    <m/>
    <m/>
    <m/>
    <m/>
    <m/>
    <m/>
    <m/>
    <m/>
    <x v="1"/>
    <x v="0"/>
    <s v="2019/20"/>
    <m/>
    <m/>
    <m/>
    <m/>
    <m/>
    <m/>
    <m/>
    <m/>
    <m/>
    <m/>
    <n v="0"/>
    <m/>
    <m/>
    <m/>
    <m/>
    <m/>
    <s v=" "/>
    <m/>
    <m/>
    <m/>
    <m/>
    <m/>
    <m/>
    <m/>
    <m/>
    <m/>
    <m/>
    <m/>
    <m/>
    <m/>
    <m/>
    <m/>
    <m/>
    <m/>
    <m/>
    <m/>
    <m/>
    <m/>
    <m/>
    <m/>
    <m/>
    <m/>
  </r>
  <r>
    <x v="183"/>
    <x v="183"/>
    <x v="65"/>
    <m/>
    <s v="Evaluation of ESL program"/>
    <m/>
    <m/>
    <m/>
    <m/>
    <m/>
    <m/>
    <m/>
    <m/>
    <m/>
    <s v="W2020"/>
    <s v="Computer Studies "/>
    <s v="Computer Studies"/>
    <m/>
    <s v="RAPP "/>
    <x v="3"/>
    <m/>
    <m/>
    <s v="Richard Rinaldo    "/>
    <x v="3"/>
    <x v="2"/>
    <x v="0"/>
    <x v="0"/>
    <x v="0"/>
    <m/>
    <s v="Justin Doran Jacinta Francis Gonsalves_x000a_ Clare Mitchell                 "/>
    <x v="115"/>
    <x v="93"/>
    <x v="82"/>
    <x v="0"/>
    <x v="0"/>
    <x v="0"/>
    <x v="0"/>
    <x v="0"/>
    <x v="0"/>
    <x v="0"/>
    <m/>
    <m/>
    <m/>
    <m/>
    <m/>
    <m/>
    <m/>
    <m/>
    <m/>
    <m/>
    <m/>
    <x v="0"/>
    <x v="3"/>
    <s v="2019/20"/>
    <m/>
    <m/>
    <m/>
    <m/>
    <m/>
    <m/>
    <m/>
    <m/>
    <m/>
    <m/>
    <n v="0"/>
    <m/>
    <m/>
    <m/>
    <m/>
    <m/>
    <s v=" "/>
    <m/>
    <m/>
    <m/>
    <m/>
    <m/>
    <m/>
    <m/>
    <m/>
    <m/>
    <m/>
    <m/>
    <m/>
    <m/>
    <m/>
    <m/>
    <m/>
    <m/>
    <m/>
    <m/>
    <m/>
    <m/>
    <m/>
    <m/>
    <m/>
    <m/>
  </r>
  <r>
    <x v="184"/>
    <x v="184"/>
    <x v="104"/>
    <m/>
    <s v="Evaluation of experience of program's comedian coaches"/>
    <m/>
    <m/>
    <m/>
    <m/>
    <m/>
    <m/>
    <m/>
    <m/>
    <m/>
    <m/>
    <s v="Computer Studies "/>
    <s v="Computer Studies"/>
    <m/>
    <s v="RAPP "/>
    <x v="3"/>
    <m/>
    <m/>
    <s v="Richard Rinaldo    "/>
    <x v="3"/>
    <x v="2"/>
    <x v="0"/>
    <x v="0"/>
    <x v="0"/>
    <m/>
    <s v="                   "/>
    <x v="3"/>
    <x v="3"/>
    <x v="3"/>
    <x v="0"/>
    <x v="0"/>
    <x v="0"/>
    <x v="0"/>
    <x v="0"/>
    <x v="0"/>
    <x v="0"/>
    <m/>
    <m/>
    <m/>
    <m/>
    <m/>
    <m/>
    <m/>
    <m/>
    <m/>
    <m/>
    <m/>
    <x v="1"/>
    <x v="0"/>
    <s v="2019/20"/>
    <m/>
    <m/>
    <m/>
    <m/>
    <m/>
    <m/>
    <m/>
    <m/>
    <m/>
    <m/>
    <n v="0"/>
    <m/>
    <m/>
    <m/>
    <m/>
    <m/>
    <s v=" "/>
    <m/>
    <m/>
    <m/>
    <m/>
    <m/>
    <m/>
    <m/>
    <m/>
    <m/>
    <m/>
    <m/>
    <m/>
    <m/>
    <m/>
    <m/>
    <m/>
    <m/>
    <m/>
    <m/>
    <m/>
    <m/>
    <m/>
    <m/>
    <m/>
    <m/>
  </r>
  <r>
    <x v="185"/>
    <x v="185"/>
    <x v="105"/>
    <s v="Youth Homelessness and Effects on Mental Health"/>
    <s v="Program evaluation"/>
    <m/>
    <m/>
    <m/>
    <m/>
    <m/>
    <m/>
    <m/>
    <m/>
    <m/>
    <s v="S2020"/>
    <s v="Computer Studies "/>
    <s v="Computer Studies"/>
    <m/>
    <s v="RAPP "/>
    <x v="3"/>
    <m/>
    <m/>
    <s v="Richard Rinaldo    "/>
    <x v="3"/>
    <x v="2"/>
    <x v="0"/>
    <x v="0"/>
    <x v="0"/>
    <m/>
    <s v="Michael Monopoli Palak Pandya Taylor Borwn Niharika Devli Kanchan Rani               "/>
    <x v="116"/>
    <x v="94"/>
    <x v="83"/>
    <x v="57"/>
    <x v="18"/>
    <x v="0"/>
    <x v="0"/>
    <x v="0"/>
    <x v="0"/>
    <x v="0"/>
    <m/>
    <m/>
    <m/>
    <m/>
    <m/>
    <m/>
    <m/>
    <m/>
    <m/>
    <m/>
    <m/>
    <x v="0"/>
    <x v="3"/>
    <s v="2019/20"/>
    <m/>
    <m/>
    <m/>
    <m/>
    <m/>
    <m/>
    <m/>
    <m/>
    <m/>
    <m/>
    <n v="0"/>
    <m/>
    <m/>
    <m/>
    <m/>
    <m/>
    <s v=" "/>
    <m/>
    <m/>
    <m/>
    <m/>
    <m/>
    <m/>
    <m/>
    <m/>
    <m/>
    <m/>
    <m/>
    <m/>
    <m/>
    <m/>
    <m/>
    <m/>
    <m/>
    <m/>
    <m/>
    <m/>
    <m/>
    <m/>
    <m/>
    <m/>
    <m/>
  </r>
  <r>
    <x v="186"/>
    <x v="186"/>
    <x v="106"/>
    <m/>
    <s v="Evaluation of experience survey"/>
    <m/>
    <m/>
    <m/>
    <m/>
    <m/>
    <m/>
    <m/>
    <m/>
    <m/>
    <m/>
    <s v="Computer Studies "/>
    <s v="Computer Studies"/>
    <m/>
    <s v="RAPP "/>
    <x v="3"/>
    <m/>
    <m/>
    <s v="Richard Rinaldo    "/>
    <x v="3"/>
    <x v="2"/>
    <x v="0"/>
    <x v="0"/>
    <x v="0"/>
    <m/>
    <s v="Sagar Thapa Surabhi Rawat Shea Moothedath Babu                 "/>
    <x v="71"/>
    <x v="95"/>
    <x v="84"/>
    <x v="0"/>
    <x v="0"/>
    <x v="0"/>
    <x v="0"/>
    <x v="0"/>
    <x v="0"/>
    <x v="0"/>
    <m/>
    <m/>
    <m/>
    <m/>
    <m/>
    <m/>
    <m/>
    <m/>
    <m/>
    <m/>
    <m/>
    <x v="1"/>
    <x v="3"/>
    <s v="2019/20"/>
    <m/>
    <m/>
    <m/>
    <m/>
    <m/>
    <m/>
    <m/>
    <m/>
    <m/>
    <m/>
    <n v="0"/>
    <m/>
    <m/>
    <m/>
    <m/>
    <m/>
    <s v=" "/>
    <m/>
    <m/>
    <m/>
    <m/>
    <m/>
    <m/>
    <m/>
    <m/>
    <m/>
    <m/>
    <m/>
    <m/>
    <m/>
    <m/>
    <m/>
    <m/>
    <m/>
    <m/>
    <m/>
    <m/>
    <m/>
    <m/>
    <m/>
    <m/>
    <m/>
  </r>
  <r>
    <x v="187"/>
    <x v="187"/>
    <x v="16"/>
    <s v="Paramedic Program"/>
    <s v="Eye tracking study"/>
    <m/>
    <m/>
    <m/>
    <m/>
    <m/>
    <m/>
    <m/>
    <m/>
    <m/>
    <m/>
    <s v="Computer Studies "/>
    <s v="Computer Studies"/>
    <m/>
    <s v="RAPP "/>
    <x v="3"/>
    <m/>
    <m/>
    <s v="Richard Rinaldo    "/>
    <x v="3"/>
    <x v="2"/>
    <x v="0"/>
    <x v="0"/>
    <x v="0"/>
    <m/>
    <s v="                   "/>
    <x v="3"/>
    <x v="3"/>
    <x v="3"/>
    <x v="0"/>
    <x v="0"/>
    <x v="0"/>
    <x v="0"/>
    <x v="0"/>
    <x v="0"/>
    <x v="0"/>
    <m/>
    <m/>
    <m/>
    <m/>
    <m/>
    <m/>
    <m/>
    <m/>
    <m/>
    <m/>
    <m/>
    <x v="1"/>
    <x v="0"/>
    <s v="2019/20"/>
    <m/>
    <m/>
    <m/>
    <m/>
    <m/>
    <m/>
    <m/>
    <m/>
    <m/>
    <m/>
    <n v="0"/>
    <m/>
    <m/>
    <m/>
    <m/>
    <m/>
    <s v=" "/>
    <m/>
    <m/>
    <m/>
    <m/>
    <m/>
    <m/>
    <m/>
    <m/>
    <m/>
    <m/>
    <m/>
    <m/>
    <m/>
    <m/>
    <m/>
    <m/>
    <m/>
    <m/>
    <m/>
    <m/>
    <m/>
    <m/>
    <m/>
    <m/>
    <m/>
  </r>
  <r>
    <x v="188"/>
    <x v="188"/>
    <x v="107"/>
    <m/>
    <s v="Program evaluation"/>
    <m/>
    <m/>
    <m/>
    <m/>
    <m/>
    <m/>
    <m/>
    <m/>
    <m/>
    <m/>
    <s v="Computer Studies "/>
    <s v="Computer Studies"/>
    <m/>
    <s v="RAPP "/>
    <x v="3"/>
    <m/>
    <m/>
    <s v="Richard Rinaldo    "/>
    <x v="3"/>
    <x v="2"/>
    <x v="0"/>
    <x v="0"/>
    <x v="0"/>
    <m/>
    <s v="Aishwarya Parmar Vineeth Potharaju Karan Rana Megan Nahuis                "/>
    <x v="117"/>
    <x v="96"/>
    <x v="85"/>
    <x v="58"/>
    <x v="0"/>
    <x v="0"/>
    <x v="0"/>
    <x v="0"/>
    <x v="0"/>
    <x v="0"/>
    <m/>
    <m/>
    <m/>
    <m/>
    <m/>
    <m/>
    <m/>
    <m/>
    <m/>
    <m/>
    <m/>
    <x v="1"/>
    <x v="3"/>
    <s v="2019/20"/>
    <m/>
    <m/>
    <m/>
    <m/>
    <m/>
    <m/>
    <m/>
    <m/>
    <m/>
    <m/>
    <n v="0"/>
    <m/>
    <m/>
    <m/>
    <m/>
    <m/>
    <s v=" "/>
    <m/>
    <m/>
    <m/>
    <m/>
    <m/>
    <m/>
    <m/>
    <m/>
    <m/>
    <m/>
    <m/>
    <m/>
    <m/>
    <m/>
    <m/>
    <m/>
    <m/>
    <m/>
    <m/>
    <m/>
    <m/>
    <m/>
    <m/>
    <m/>
    <m/>
  </r>
  <r>
    <x v="189"/>
    <x v="189"/>
    <x v="108"/>
    <m/>
    <s v="Evaluate effectivity of meeting needs of northern Ontario members"/>
    <m/>
    <m/>
    <m/>
    <m/>
    <m/>
    <m/>
    <m/>
    <m/>
    <m/>
    <m/>
    <s v="Computer Studies "/>
    <s v="Computer Studies"/>
    <m/>
    <s v="RAPP "/>
    <x v="3"/>
    <m/>
    <m/>
    <s v="Richard Rinaldo    "/>
    <x v="3"/>
    <x v="2"/>
    <x v="0"/>
    <x v="0"/>
    <x v="0"/>
    <m/>
    <s v="                   "/>
    <x v="3"/>
    <x v="3"/>
    <x v="3"/>
    <x v="0"/>
    <x v="0"/>
    <x v="0"/>
    <x v="0"/>
    <x v="0"/>
    <x v="0"/>
    <x v="0"/>
    <m/>
    <m/>
    <m/>
    <m/>
    <m/>
    <m/>
    <m/>
    <m/>
    <m/>
    <m/>
    <m/>
    <x v="1"/>
    <x v="0"/>
    <s v="2019/20"/>
    <m/>
    <m/>
    <m/>
    <m/>
    <m/>
    <m/>
    <m/>
    <m/>
    <m/>
    <m/>
    <n v="0"/>
    <m/>
    <m/>
    <m/>
    <m/>
    <m/>
    <s v=" "/>
    <m/>
    <m/>
    <m/>
    <m/>
    <m/>
    <m/>
    <m/>
    <m/>
    <m/>
    <m/>
    <m/>
    <m/>
    <m/>
    <m/>
    <m/>
    <m/>
    <m/>
    <m/>
    <m/>
    <m/>
    <m/>
    <m/>
    <m/>
    <m/>
    <m/>
  </r>
  <r>
    <x v="190"/>
    <x v="190"/>
    <x v="104"/>
    <m/>
    <s v="Assess camp experience of children"/>
    <m/>
    <m/>
    <m/>
    <m/>
    <m/>
    <m/>
    <m/>
    <m/>
    <m/>
    <m/>
    <s v="Computer Studies "/>
    <s v="Computer Studies"/>
    <m/>
    <s v="RAPP "/>
    <x v="3"/>
    <m/>
    <m/>
    <s v="Richard Rinaldo    "/>
    <x v="3"/>
    <x v="2"/>
    <x v="0"/>
    <x v="0"/>
    <x v="0"/>
    <m/>
    <s v="Arun Praseetha Vijay Saumya Paliwal Tajinder Kaur Abhilash Koneru                "/>
    <x v="118"/>
    <x v="97"/>
    <x v="86"/>
    <x v="59"/>
    <x v="0"/>
    <x v="0"/>
    <x v="0"/>
    <x v="0"/>
    <x v="0"/>
    <x v="0"/>
    <m/>
    <m/>
    <m/>
    <m/>
    <m/>
    <m/>
    <m/>
    <m/>
    <m/>
    <m/>
    <m/>
    <x v="1"/>
    <x v="3"/>
    <s v="2019/20"/>
    <m/>
    <m/>
    <m/>
    <m/>
    <m/>
    <m/>
    <m/>
    <m/>
    <m/>
    <m/>
    <n v="0"/>
    <m/>
    <m/>
    <m/>
    <m/>
    <m/>
    <s v=" "/>
    <m/>
    <m/>
    <m/>
    <m/>
    <m/>
    <m/>
    <m/>
    <m/>
    <m/>
    <m/>
    <m/>
    <m/>
    <m/>
    <m/>
    <m/>
    <m/>
    <m/>
    <m/>
    <m/>
    <m/>
    <m/>
    <m/>
    <m/>
    <m/>
    <m/>
  </r>
  <r>
    <x v="191"/>
    <x v="191"/>
    <x v="109"/>
    <s v="Evaluation of Sweet Charity Medical Assistance Dog and Personal Support Dog Programs"/>
    <s v="Evaluate effectiveness of program"/>
    <m/>
    <m/>
    <m/>
    <m/>
    <m/>
    <m/>
    <m/>
    <m/>
    <m/>
    <s v="S2020"/>
    <s v="Computer Studies "/>
    <s v="Computer Studies"/>
    <m/>
    <s v="RAPP "/>
    <x v="3"/>
    <m/>
    <m/>
    <s v="Richard Rinaldo Amanda Clare   "/>
    <x v="3"/>
    <x v="10"/>
    <x v="0"/>
    <x v="0"/>
    <x v="0"/>
    <m/>
    <s v="Apurva Abhang Venkat Mynepalli Kajalben Patel Yoga Galhenage                "/>
    <x v="119"/>
    <x v="98"/>
    <x v="87"/>
    <x v="60"/>
    <x v="0"/>
    <x v="0"/>
    <x v="0"/>
    <x v="0"/>
    <x v="0"/>
    <x v="0"/>
    <m/>
    <m/>
    <m/>
    <m/>
    <m/>
    <m/>
    <m/>
    <m/>
    <m/>
    <m/>
    <m/>
    <x v="0"/>
    <x v="3"/>
    <s v="2019/20"/>
    <m/>
    <m/>
    <m/>
    <m/>
    <m/>
    <m/>
    <m/>
    <m/>
    <m/>
    <m/>
    <n v="0"/>
    <m/>
    <m/>
    <m/>
    <m/>
    <m/>
    <s v=" "/>
    <m/>
    <m/>
    <m/>
    <m/>
    <m/>
    <m/>
    <m/>
    <m/>
    <m/>
    <m/>
    <m/>
    <m/>
    <m/>
    <m/>
    <m/>
    <m/>
    <m/>
    <m/>
    <m/>
    <m/>
    <m/>
    <m/>
    <m/>
    <m/>
    <m/>
  </r>
  <r>
    <x v="192"/>
    <x v="192"/>
    <x v="16"/>
    <s v="RAP"/>
    <s v="Assess student experience"/>
    <m/>
    <m/>
    <m/>
    <m/>
    <m/>
    <m/>
    <m/>
    <m/>
    <m/>
    <m/>
    <s v="Computer Studies "/>
    <s v="Computer Studies"/>
    <m/>
    <s v="RAPP "/>
    <x v="3"/>
    <m/>
    <m/>
    <s v="Richard Rinaldo Amanda Clare   "/>
    <x v="3"/>
    <x v="10"/>
    <x v="0"/>
    <x v="0"/>
    <x v="0"/>
    <m/>
    <s v="Amisha Kazani Arya Babu Revanth Polkampally Dikshanta Raj Baral Sara Khodayari               "/>
    <x v="120"/>
    <x v="99"/>
    <x v="88"/>
    <x v="20"/>
    <x v="19"/>
    <x v="0"/>
    <x v="0"/>
    <x v="0"/>
    <x v="0"/>
    <x v="0"/>
    <m/>
    <m/>
    <m/>
    <m/>
    <m/>
    <m/>
    <m/>
    <m/>
    <m/>
    <m/>
    <m/>
    <x v="1"/>
    <x v="3"/>
    <s v="2019/20"/>
    <m/>
    <m/>
    <m/>
    <m/>
    <m/>
    <m/>
    <m/>
    <m/>
    <m/>
    <m/>
    <n v="0"/>
    <m/>
    <m/>
    <m/>
    <m/>
    <m/>
    <s v=" "/>
    <m/>
    <m/>
    <m/>
    <m/>
    <m/>
    <m/>
    <m/>
    <m/>
    <m/>
    <m/>
    <m/>
    <m/>
    <m/>
    <m/>
    <m/>
    <m/>
    <m/>
    <m/>
    <m/>
    <m/>
    <m/>
    <m/>
    <m/>
    <m/>
    <m/>
  </r>
  <r>
    <x v="193"/>
    <x v="193"/>
    <x v="110"/>
    <m/>
    <s v="Data insights and dashboards"/>
    <s v="Technical service"/>
    <m/>
    <s v="Sue Cook"/>
    <s v="sue@familytlc.ca"/>
    <m/>
    <m/>
    <m/>
    <m/>
    <m/>
    <m/>
    <s v="Computer Studies "/>
    <s v="Computer Studies"/>
    <m/>
    <s v="Big Data Analytics "/>
    <x v="0"/>
    <m/>
    <m/>
    <s v="Gordon Dyck Chris Dyck   "/>
    <x v="20"/>
    <x v="9"/>
    <x v="0"/>
    <x v="0"/>
    <x v="0"/>
    <m/>
    <s v="Rajat Arora Mary Jaddu Harish Ankala Sharvil Solanki                "/>
    <x v="121"/>
    <x v="100"/>
    <x v="89"/>
    <x v="61"/>
    <x v="0"/>
    <x v="0"/>
    <x v="0"/>
    <x v="0"/>
    <x v="0"/>
    <x v="0"/>
    <m/>
    <m/>
    <m/>
    <m/>
    <m/>
    <m/>
    <m/>
    <m/>
    <m/>
    <m/>
    <m/>
    <x v="0"/>
    <x v="3"/>
    <s v="2019/20"/>
    <m/>
    <m/>
    <m/>
    <m/>
    <m/>
    <m/>
    <m/>
    <m/>
    <m/>
    <m/>
    <n v="1000"/>
    <m/>
    <n v="1000"/>
    <m/>
    <m/>
    <m/>
    <s v="Self-funded "/>
    <s v="self-funded"/>
    <m/>
    <m/>
    <m/>
    <m/>
    <s v="Invoice request sent to Fran on Aug, 17th - waiting confirmation "/>
    <m/>
    <m/>
    <m/>
    <m/>
    <m/>
    <m/>
    <m/>
    <m/>
    <m/>
    <m/>
    <m/>
    <m/>
    <m/>
    <m/>
    <m/>
    <s v="Sent to Fran"/>
    <m/>
    <m/>
    <m/>
  </r>
  <r>
    <x v="194"/>
    <x v="194"/>
    <x v="16"/>
    <s v="RIS F - #2019/20-042.2 (study amendment)"/>
    <s v="How can leadership strategies enhance the use of real time location system data and enhance professional practice?"/>
    <s v="Internal Research Project"/>
    <m/>
    <s v="Jacqueline Limoges "/>
    <s v="Jacqueline.Limoges@GeorgianCollege.ca"/>
    <m/>
    <m/>
    <m/>
    <m/>
    <m/>
    <m/>
    <s v="HWS "/>
    <s v="HWS"/>
    <m/>
    <s v="Nursing "/>
    <x v="1"/>
    <m/>
    <m/>
    <s v="Jacqueline Limoges Sara Lankshear   "/>
    <x v="29"/>
    <x v="11"/>
    <x v="0"/>
    <x v="0"/>
    <x v="0"/>
    <m/>
    <s v="                   "/>
    <x v="3"/>
    <x v="3"/>
    <x v="3"/>
    <x v="0"/>
    <x v="0"/>
    <x v="0"/>
    <x v="0"/>
    <x v="0"/>
    <x v="0"/>
    <x v="0"/>
    <m/>
    <m/>
    <m/>
    <m/>
    <m/>
    <m/>
    <m/>
    <m/>
    <m/>
    <m/>
    <m/>
    <x v="1"/>
    <x v="3"/>
    <s v="2019/20"/>
    <m/>
    <m/>
    <m/>
    <m/>
    <m/>
    <m/>
    <m/>
    <m/>
    <m/>
    <n v="7140"/>
    <n v="0"/>
    <m/>
    <m/>
    <m/>
    <n v="7140"/>
    <m/>
    <s v="  "/>
    <m/>
    <m/>
    <m/>
    <m/>
    <d v="2020-10-14T00:00:00"/>
    <s v="Jacqueline Limoges -&gt; The funding for this project starts in January. However, I have been having meetings with people at RVH as we need to make a study amendment given Covid._x000a_My hope is that in the next week or two, I will have a revised research protocol and that this will be ready to submit to research ethics. We need to undergo ethics review at both Georgian and RVH for this study. _x000a_Project is progressing in Winter2021."/>
    <m/>
    <m/>
    <m/>
    <m/>
    <m/>
    <m/>
    <m/>
    <m/>
    <m/>
    <m/>
    <m/>
    <m/>
    <m/>
    <m/>
    <m/>
    <m/>
    <m/>
    <m/>
    <m/>
  </r>
  <r>
    <x v="195"/>
    <x v="195"/>
    <x v="16"/>
    <s v="RIS F"/>
    <s v="Effectiveness of a virtual asynchronous debriefing method to support clinical decision making"/>
    <s v="Internal Research Project"/>
    <m/>
    <s v="Stephanie Atthil"/>
    <m/>
    <m/>
    <m/>
    <m/>
    <m/>
    <m/>
    <m/>
    <s v="HWS "/>
    <s v="HWS"/>
    <m/>
    <s v="Nursing "/>
    <x v="1"/>
    <m/>
    <m/>
    <s v="Stephanie Atthil Deb Witmer   "/>
    <x v="30"/>
    <x v="12"/>
    <x v="0"/>
    <x v="0"/>
    <x v="0"/>
    <m/>
    <s v="Jodi Richards                    "/>
    <x v="122"/>
    <x v="3"/>
    <x v="3"/>
    <x v="0"/>
    <x v="0"/>
    <x v="0"/>
    <x v="0"/>
    <x v="0"/>
    <x v="0"/>
    <x v="0"/>
    <m/>
    <m/>
    <m/>
    <m/>
    <m/>
    <m/>
    <m/>
    <m/>
    <m/>
    <m/>
    <s v="Jodi Richards"/>
    <x v="0"/>
    <x v="3"/>
    <s v="2019/20"/>
    <m/>
    <m/>
    <m/>
    <m/>
    <m/>
    <m/>
    <m/>
    <m/>
    <m/>
    <n v="0"/>
    <n v="0"/>
    <m/>
    <m/>
    <m/>
    <m/>
    <m/>
    <s v="  "/>
    <m/>
    <m/>
    <m/>
    <m/>
    <d v="2020-10-14T00:00:00"/>
    <s v="Stephanie Atthill -&gt; Currently we have no students working on the project.  Their work ended in the Spring.  _x000a_We currently have published our research funding and have submitted an abstract to present at a Georgian Lunch and Learn which will have no cost.  Given the current climate we have no plans to present further.  So technically I would suggest we have completed our research using the RISE grant. confirm with Ndine."/>
    <m/>
    <m/>
    <m/>
    <m/>
    <m/>
    <m/>
    <m/>
    <m/>
    <m/>
    <m/>
    <m/>
    <m/>
    <m/>
    <m/>
    <m/>
    <m/>
    <m/>
    <m/>
    <m/>
  </r>
  <r>
    <x v="196"/>
    <x v="196"/>
    <x v="16"/>
    <s v="RIS F"/>
    <s v="Empathy training at Georgian College: A review of curriculum and teaching approaches"/>
    <s v="Internal Research Project"/>
    <m/>
    <m/>
    <m/>
    <m/>
    <m/>
    <m/>
    <m/>
    <m/>
    <m/>
    <s v="Human Services and Community Safety "/>
    <s v="Human Services and Community Safety"/>
    <m/>
    <s v="Social Service worker "/>
    <x v="15"/>
    <m/>
    <m/>
    <s v="Adam Stibbards    "/>
    <x v="31"/>
    <x v="2"/>
    <x v="0"/>
    <x v="0"/>
    <x v="0"/>
    <m/>
    <s v="                   "/>
    <x v="3"/>
    <x v="3"/>
    <x v="3"/>
    <x v="0"/>
    <x v="0"/>
    <x v="0"/>
    <x v="0"/>
    <x v="0"/>
    <x v="0"/>
    <x v="0"/>
    <m/>
    <m/>
    <m/>
    <m/>
    <m/>
    <m/>
    <m/>
    <m/>
    <m/>
    <m/>
    <m/>
    <x v="0"/>
    <x v="3"/>
    <s v="2019/20"/>
    <m/>
    <m/>
    <m/>
    <m/>
    <m/>
    <m/>
    <m/>
    <m/>
    <m/>
    <n v="0"/>
    <n v="0"/>
    <m/>
    <m/>
    <m/>
    <m/>
    <m/>
    <s v="  "/>
    <m/>
    <m/>
    <m/>
    <m/>
    <d v="2020-10-14T00:00:00"/>
    <s v="Adam Stibbards -&gt; Sorry, I thought RIS knew that this project was complete. I sent the final research paper to Mira several weeks ago, and was told in the summer that remaining funds had been pulled back (there was only enough left for a poster, I think) to contribute to budget cutting measures as a result of Covid-19."/>
    <m/>
    <m/>
    <m/>
    <m/>
    <m/>
    <m/>
    <m/>
    <m/>
    <m/>
    <m/>
    <m/>
    <m/>
    <m/>
    <m/>
    <m/>
    <m/>
    <m/>
    <m/>
    <m/>
  </r>
  <r>
    <x v="197"/>
    <x v="197"/>
    <x v="16"/>
    <s v="RIS F"/>
    <s v="Stress, coping strategies, anxiety and depression among first-year college students: Gaining insighs into Georgian Colege's student population"/>
    <s v="Internal Research Project"/>
    <m/>
    <s v="Isabelle Deschamps "/>
    <s v="Isabelle.Deschamps@GeorgianCollege.ca"/>
    <m/>
    <m/>
    <m/>
    <m/>
    <m/>
    <m/>
    <s v="Human Services and Community Safety "/>
    <s v="Human Services and Community Safety"/>
    <m/>
    <s v="Early Childhood Education "/>
    <x v="16"/>
    <m/>
    <m/>
    <s v="Isabelle Deschamps    "/>
    <x v="32"/>
    <x v="2"/>
    <x v="0"/>
    <x v="0"/>
    <x v="0"/>
    <m/>
    <s v="Shivawn Moorman                    "/>
    <x v="123"/>
    <x v="3"/>
    <x v="3"/>
    <x v="0"/>
    <x v="0"/>
    <x v="0"/>
    <x v="0"/>
    <x v="0"/>
    <x v="0"/>
    <x v="0"/>
    <m/>
    <m/>
    <m/>
    <m/>
    <m/>
    <m/>
    <m/>
    <m/>
    <m/>
    <m/>
    <s v="Shivawn Moorman"/>
    <x v="0"/>
    <x v="3"/>
    <s v="2019/20"/>
    <m/>
    <m/>
    <m/>
    <m/>
    <m/>
    <m/>
    <m/>
    <m/>
    <m/>
    <n v="0"/>
    <n v="0"/>
    <m/>
    <m/>
    <m/>
    <m/>
    <m/>
    <s v="  "/>
    <m/>
    <m/>
    <m/>
    <m/>
    <d v="2020-10-14T00:00:00"/>
    <s v="Isabelle Deschamps -&gt; The project is now terminated because COVID stopped data collection (unfortunately). It started last September (2019) and ended in August this year (2020). I no longer have a student working on this project."/>
    <m/>
    <m/>
    <m/>
    <m/>
    <m/>
    <m/>
    <m/>
    <m/>
    <m/>
    <m/>
    <m/>
    <m/>
    <m/>
    <m/>
    <m/>
    <m/>
    <m/>
    <m/>
    <m/>
  </r>
  <r>
    <x v="198"/>
    <x v="198"/>
    <x v="16"/>
    <s v="RIS F"/>
    <s v="Social inclusion of students with intellectual/developmental disabilities through a supported community engagement experience"/>
    <s v="Internal Research Project"/>
    <m/>
    <s v="Megan Jordan"/>
    <m/>
    <m/>
    <m/>
    <m/>
    <m/>
    <m/>
    <m/>
    <s v="Liberal arts "/>
    <s v="Liberal arts"/>
    <m/>
    <s v="Community Integration Through Co-operative Education "/>
    <x v="17"/>
    <m/>
    <m/>
    <s v="Megan Jordan Molly Zariwny   "/>
    <x v="33"/>
    <x v="13"/>
    <x v="0"/>
    <x v="0"/>
    <x v="0"/>
    <m/>
    <s v="                   "/>
    <x v="3"/>
    <x v="3"/>
    <x v="3"/>
    <x v="0"/>
    <x v="0"/>
    <x v="0"/>
    <x v="0"/>
    <x v="0"/>
    <x v="0"/>
    <x v="0"/>
    <m/>
    <m/>
    <m/>
    <m/>
    <m/>
    <m/>
    <m/>
    <m/>
    <m/>
    <m/>
    <m/>
    <x v="1"/>
    <x v="3"/>
    <s v="2019/20"/>
    <m/>
    <m/>
    <m/>
    <m/>
    <m/>
    <m/>
    <m/>
    <m/>
    <m/>
    <n v="0"/>
    <n v="0"/>
    <m/>
    <m/>
    <m/>
    <m/>
    <m/>
    <s v="  "/>
    <m/>
    <m/>
    <m/>
    <m/>
    <d v="2020-10-21T00:00:00"/>
    <s v="No funding consunption - until last report "/>
    <m/>
    <m/>
    <m/>
    <m/>
    <m/>
    <m/>
    <m/>
    <m/>
    <m/>
    <m/>
    <m/>
    <m/>
    <m/>
    <m/>
    <m/>
    <m/>
    <m/>
    <m/>
    <m/>
  </r>
  <r>
    <x v="199"/>
    <x v="199"/>
    <x v="111"/>
    <m/>
    <m/>
    <s v="Technical service"/>
    <m/>
    <s v="Kim Parnell "/>
    <s v="kim@truebase.com "/>
    <m/>
    <m/>
    <m/>
    <m/>
    <m/>
    <m/>
    <s v="Computer Studies "/>
    <s v="Computer Studies"/>
    <m/>
    <s v="Big Data Analytics "/>
    <x v="0"/>
    <m/>
    <m/>
    <s v="Gordon Dyck Chris Dyck   "/>
    <x v="20"/>
    <x v="9"/>
    <x v="0"/>
    <x v="0"/>
    <x v="0"/>
    <m/>
    <s v="Deena Jose Mostafizur Rahman Sathish Sulur Parthasarathi Sukanya Culliparambil Mohanan                "/>
    <x v="124"/>
    <x v="101"/>
    <x v="90"/>
    <x v="62"/>
    <x v="0"/>
    <x v="0"/>
    <x v="0"/>
    <x v="0"/>
    <x v="0"/>
    <x v="0"/>
    <m/>
    <m/>
    <m/>
    <m/>
    <m/>
    <m/>
    <m/>
    <m/>
    <m/>
    <m/>
    <m/>
    <x v="0"/>
    <x v="3"/>
    <s v="2019/20"/>
    <m/>
    <m/>
    <m/>
    <m/>
    <m/>
    <m/>
    <m/>
    <m/>
    <m/>
    <m/>
    <n v="0"/>
    <m/>
    <m/>
    <m/>
    <m/>
    <m/>
    <s v=" "/>
    <m/>
    <m/>
    <m/>
    <m/>
    <m/>
    <m/>
    <m/>
    <m/>
    <m/>
    <m/>
    <m/>
    <m/>
    <m/>
    <m/>
    <m/>
    <m/>
    <m/>
    <m/>
    <m/>
    <m/>
    <m/>
    <m/>
    <m/>
    <m/>
    <m/>
  </r>
  <r>
    <x v="200"/>
    <x v="200"/>
    <x v="86"/>
    <s v="Phase 2"/>
    <s v="Phase 2: Training Technologies – J.A.D.I.E. (2)"/>
    <s v="Technical service"/>
    <m/>
    <s v="Jadie Miller"/>
    <s v="jadie.miller@outlook.com "/>
    <m/>
    <m/>
    <m/>
    <m/>
    <m/>
    <m/>
    <s v="Computer Studies "/>
    <s v="Computer Studies"/>
    <m/>
    <s v="Big Data Analytics "/>
    <x v="0"/>
    <m/>
    <m/>
    <s v="Gordon Dyck Chris Dyck   "/>
    <x v="20"/>
    <x v="9"/>
    <x v="0"/>
    <x v="0"/>
    <x v="0"/>
    <m/>
    <s v="Robert Routledge Ankita Singh Dayal Vijayan                 "/>
    <x v="125"/>
    <x v="102"/>
    <x v="91"/>
    <x v="0"/>
    <x v="0"/>
    <x v="0"/>
    <x v="0"/>
    <x v="0"/>
    <x v="0"/>
    <x v="0"/>
    <m/>
    <m/>
    <m/>
    <m/>
    <m/>
    <m/>
    <m/>
    <m/>
    <m/>
    <m/>
    <m/>
    <x v="0"/>
    <x v="3"/>
    <s v="2019/20"/>
    <m/>
    <m/>
    <m/>
    <m/>
    <m/>
    <m/>
    <m/>
    <m/>
    <m/>
    <m/>
    <n v="1000"/>
    <m/>
    <n v="1000"/>
    <m/>
    <m/>
    <m/>
    <s v="Self-funded "/>
    <s v="self-funded"/>
    <m/>
    <m/>
    <m/>
    <m/>
    <m/>
    <m/>
    <m/>
    <m/>
    <m/>
    <m/>
    <m/>
    <m/>
    <m/>
    <m/>
    <m/>
    <m/>
    <m/>
    <m/>
    <m/>
    <m/>
    <s v="Awaiting confirmation client can still pay "/>
    <m/>
    <m/>
    <m/>
  </r>
  <r>
    <x v="201"/>
    <x v="201"/>
    <x v="112"/>
    <m/>
    <s v="Ridings Likely to Elect a GPO MPP"/>
    <s v="Technical service"/>
    <m/>
    <s v="Becky Smit "/>
    <s v="beckysmit@gpo.ca"/>
    <m/>
    <m/>
    <m/>
    <m/>
    <m/>
    <m/>
    <s v="Computer Studies "/>
    <s v="Computer Studies"/>
    <m/>
    <s v="Big Data Analytics "/>
    <x v="0"/>
    <m/>
    <m/>
    <s v="Gordon Dyck Chris Dyck   "/>
    <x v="20"/>
    <x v="9"/>
    <x v="0"/>
    <x v="0"/>
    <x v="0"/>
    <m/>
    <s v="Harshitha Reddy Dunthula Nikhil Patel Varaprudhvi Kandala Vijay Kumar Sanapala                "/>
    <x v="126"/>
    <x v="103"/>
    <x v="92"/>
    <x v="63"/>
    <x v="0"/>
    <x v="0"/>
    <x v="0"/>
    <x v="0"/>
    <x v="0"/>
    <x v="0"/>
    <m/>
    <m/>
    <m/>
    <m/>
    <m/>
    <m/>
    <m/>
    <m/>
    <m/>
    <m/>
    <m/>
    <x v="0"/>
    <x v="3"/>
    <s v="2019/20"/>
    <m/>
    <m/>
    <m/>
    <m/>
    <m/>
    <m/>
    <m/>
    <m/>
    <m/>
    <m/>
    <n v="0"/>
    <m/>
    <m/>
    <m/>
    <m/>
    <m/>
    <s v=" "/>
    <m/>
    <m/>
    <m/>
    <m/>
    <m/>
    <m/>
    <m/>
    <m/>
    <m/>
    <m/>
    <m/>
    <m/>
    <m/>
    <m/>
    <m/>
    <m/>
    <m/>
    <m/>
    <m/>
    <m/>
    <m/>
    <m/>
    <m/>
    <m/>
    <m/>
  </r>
  <r>
    <x v="202"/>
    <x v="202"/>
    <x v="112"/>
    <m/>
    <s v="Persuasions to Vote GPO"/>
    <s v="Technical service"/>
    <m/>
    <s v="Becky Smit "/>
    <s v="beckysmit@gpo.ca"/>
    <m/>
    <m/>
    <m/>
    <m/>
    <m/>
    <m/>
    <s v="Computer Studies "/>
    <s v="Computer Studies"/>
    <m/>
    <s v="Big Data Analytics "/>
    <x v="0"/>
    <m/>
    <m/>
    <s v="Gordon Dyck Chris Dyck   "/>
    <x v="20"/>
    <x v="9"/>
    <x v="0"/>
    <x v="0"/>
    <x v="0"/>
    <m/>
    <s v="Aadya Agrawal Bisina Kalarikkal Varghese Elton Lionel Monteiro Shakeeb Sharief Syed                "/>
    <x v="127"/>
    <x v="104"/>
    <x v="93"/>
    <x v="64"/>
    <x v="0"/>
    <x v="0"/>
    <x v="0"/>
    <x v="0"/>
    <x v="0"/>
    <x v="0"/>
    <m/>
    <m/>
    <m/>
    <m/>
    <m/>
    <m/>
    <m/>
    <m/>
    <m/>
    <m/>
    <m/>
    <x v="0"/>
    <x v="3"/>
    <s v="2019/20"/>
    <m/>
    <m/>
    <m/>
    <m/>
    <m/>
    <m/>
    <m/>
    <m/>
    <m/>
    <m/>
    <n v="0"/>
    <m/>
    <m/>
    <m/>
    <m/>
    <m/>
    <s v=" "/>
    <m/>
    <m/>
    <m/>
    <m/>
    <m/>
    <m/>
    <m/>
    <m/>
    <m/>
    <m/>
    <m/>
    <m/>
    <m/>
    <m/>
    <m/>
    <m/>
    <m/>
    <m/>
    <m/>
    <m/>
    <m/>
    <m/>
    <m/>
    <m/>
    <m/>
  </r>
  <r>
    <x v="203"/>
    <x v="203"/>
    <x v="16"/>
    <s v="Weather Station "/>
    <s v="Phase 3"/>
    <s v="Technical service"/>
    <m/>
    <s v="Chris Dyck"/>
    <s v="Chris.Dyck@GeorgianCollege.ca"/>
    <m/>
    <m/>
    <m/>
    <m/>
    <m/>
    <m/>
    <s v="Computer Studies "/>
    <s v="Computer Studies"/>
    <m/>
    <s v="Big Data Analytics "/>
    <x v="0"/>
    <m/>
    <m/>
    <s v="Gordon Dyck Chris Dyck   "/>
    <x v="20"/>
    <x v="9"/>
    <x v="0"/>
    <x v="0"/>
    <x v="0"/>
    <m/>
    <s v="Bruno Andrade Pinto Simões Pedro Athayde Filho Prajwal Katuwal                 "/>
    <x v="128"/>
    <x v="105"/>
    <x v="94"/>
    <x v="0"/>
    <x v="0"/>
    <x v="0"/>
    <x v="0"/>
    <x v="0"/>
    <x v="0"/>
    <x v="0"/>
    <m/>
    <m/>
    <m/>
    <m/>
    <m/>
    <m/>
    <m/>
    <m/>
    <m/>
    <m/>
    <m/>
    <x v="0"/>
    <x v="3"/>
    <s v="2019/20"/>
    <m/>
    <m/>
    <m/>
    <m/>
    <m/>
    <m/>
    <m/>
    <m/>
    <m/>
    <m/>
    <n v="0"/>
    <m/>
    <m/>
    <m/>
    <m/>
    <m/>
    <s v=" "/>
    <m/>
    <m/>
    <m/>
    <m/>
    <m/>
    <m/>
    <m/>
    <m/>
    <m/>
    <m/>
    <m/>
    <m/>
    <m/>
    <m/>
    <m/>
    <m/>
    <m/>
    <m/>
    <m/>
    <m/>
    <m/>
    <m/>
    <m/>
    <m/>
    <m/>
  </r>
  <r>
    <x v="204"/>
    <x v="204"/>
    <x v="16"/>
    <s v="IT Department"/>
    <s v="Big Data Cluster and Data Analysis "/>
    <s v="Technical service"/>
    <m/>
    <s v="Chris Dyck"/>
    <s v="Chris.Dyck@GeorgianCollege.ca"/>
    <m/>
    <m/>
    <m/>
    <m/>
    <m/>
    <m/>
    <s v="Computer Studies "/>
    <s v="Computer Studies"/>
    <m/>
    <s v="Big Data Analytics "/>
    <x v="0"/>
    <m/>
    <m/>
    <s v="Gordon Dyck Chris Dyck   "/>
    <x v="20"/>
    <x v="9"/>
    <x v="0"/>
    <x v="0"/>
    <x v="0"/>
    <m/>
    <s v="Jaskaran Singh Junseob Noh Priyanka Garg                 "/>
    <x v="5"/>
    <x v="106"/>
    <x v="95"/>
    <x v="0"/>
    <x v="0"/>
    <x v="0"/>
    <x v="0"/>
    <x v="0"/>
    <x v="0"/>
    <x v="0"/>
    <m/>
    <m/>
    <m/>
    <m/>
    <m/>
    <m/>
    <m/>
    <m/>
    <m/>
    <m/>
    <m/>
    <x v="0"/>
    <x v="3"/>
    <s v="2019/20"/>
    <m/>
    <m/>
    <m/>
    <m/>
    <m/>
    <m/>
    <m/>
    <m/>
    <m/>
    <m/>
    <n v="0"/>
    <m/>
    <m/>
    <m/>
    <m/>
    <m/>
    <s v=" "/>
    <m/>
    <m/>
    <m/>
    <m/>
    <m/>
    <m/>
    <m/>
    <m/>
    <m/>
    <m/>
    <m/>
    <m/>
    <m/>
    <m/>
    <m/>
    <m/>
    <m/>
    <m/>
    <m/>
    <m/>
    <m/>
    <m/>
    <m/>
    <m/>
    <m/>
  </r>
  <r>
    <x v="205"/>
    <x v="205"/>
    <x v="4"/>
    <m/>
    <s v="Bioacoustics (Phase 4)"/>
    <s v="Machine Learrning"/>
    <m/>
    <s v="Lyle Wood, MES"/>
    <s v="lwood@nvca.on.ca"/>
    <m/>
    <m/>
    <m/>
    <m/>
    <m/>
    <m/>
    <s v="Computer Studies "/>
    <s v="Computer Studies"/>
    <m/>
    <s v="Big Data Analytics "/>
    <x v="0"/>
    <m/>
    <m/>
    <s v="Gordon Dyck Chris Dyck   "/>
    <x v="20"/>
    <x v="9"/>
    <x v="0"/>
    <x v="0"/>
    <x v="0"/>
    <m/>
    <s v="Althaf Muhammed Edathara Sony Varghese Krishnapriya Sarojam Sreelakshmi Babulal                "/>
    <x v="129"/>
    <x v="107"/>
    <x v="96"/>
    <x v="65"/>
    <x v="0"/>
    <x v="0"/>
    <x v="0"/>
    <x v="0"/>
    <x v="0"/>
    <x v="0"/>
    <m/>
    <m/>
    <m/>
    <m/>
    <m/>
    <m/>
    <m/>
    <m/>
    <m/>
    <m/>
    <m/>
    <x v="0"/>
    <x v="3"/>
    <s v="2019/20"/>
    <m/>
    <m/>
    <m/>
    <m/>
    <m/>
    <m/>
    <m/>
    <m/>
    <m/>
    <m/>
    <n v="0"/>
    <m/>
    <m/>
    <m/>
    <m/>
    <m/>
    <s v=" "/>
    <m/>
    <m/>
    <m/>
    <m/>
    <m/>
    <m/>
    <m/>
    <m/>
    <m/>
    <m/>
    <m/>
    <m/>
    <m/>
    <m/>
    <m/>
    <m/>
    <m/>
    <m/>
    <m/>
    <m/>
    <m/>
    <m/>
    <m/>
    <m/>
    <m/>
  </r>
  <r>
    <x v="206"/>
    <x v="206"/>
    <x v="4"/>
    <m/>
    <s v="The purpose of the research is to determine salt usage in the winter in the Nottawasaga Watershed. The area is experiencing heavy growth and an increase in impervious surfaces which means an increase in salt application. Salt application can negatively affect the environment so it is important to determine how much is being used and where it is being applied."/>
    <s v="Technical service"/>
    <m/>
    <s v="Lyle Wood, MES"/>
    <s v="lwood@nvca.on.ca"/>
    <m/>
    <m/>
    <m/>
    <m/>
    <m/>
    <m/>
    <s v="Computer Studies "/>
    <s v="Computer Studies"/>
    <m/>
    <s v="Big Data Analytics "/>
    <x v="0"/>
    <m/>
    <m/>
    <s v="Gordon Dyck Chris Dyck   "/>
    <x v="20"/>
    <x v="9"/>
    <x v="0"/>
    <x v="0"/>
    <x v="0"/>
    <m/>
    <s v="Chanchal Pareek Sreelakshmi Babulal Abdelrahman Tealab                 "/>
    <x v="130"/>
    <x v="108"/>
    <x v="97"/>
    <x v="0"/>
    <x v="0"/>
    <x v="0"/>
    <x v="0"/>
    <x v="0"/>
    <x v="0"/>
    <x v="0"/>
    <m/>
    <m/>
    <m/>
    <m/>
    <m/>
    <m/>
    <m/>
    <m/>
    <m/>
    <m/>
    <m/>
    <x v="0"/>
    <x v="3"/>
    <s v="2019/20"/>
    <m/>
    <m/>
    <m/>
    <m/>
    <m/>
    <m/>
    <m/>
    <m/>
    <m/>
    <m/>
    <n v="0"/>
    <m/>
    <m/>
    <m/>
    <m/>
    <m/>
    <s v=" "/>
    <m/>
    <m/>
    <m/>
    <m/>
    <m/>
    <m/>
    <m/>
    <m/>
    <m/>
    <m/>
    <m/>
    <m/>
    <m/>
    <m/>
    <m/>
    <m/>
    <m/>
    <m/>
    <m/>
    <m/>
    <m/>
    <m/>
    <m/>
    <m/>
    <m/>
  </r>
  <r>
    <x v="207"/>
    <x v="207"/>
    <x v="16"/>
    <s v="International Centre "/>
    <s v="Excel Files Automated Update"/>
    <s v="Technical service"/>
    <m/>
    <m/>
    <m/>
    <m/>
    <m/>
    <m/>
    <m/>
    <m/>
    <m/>
    <s v="Computer Studies "/>
    <s v="Computer Studies"/>
    <m/>
    <s v="Big Data Analytics "/>
    <x v="0"/>
    <m/>
    <m/>
    <s v="Gordon Dyck Chris Dyck   "/>
    <x v="20"/>
    <x v="9"/>
    <x v="0"/>
    <x v="0"/>
    <x v="0"/>
    <m/>
    <s v="Ashish Sehgal Hitanshu Puri Pasupulati Srihitha Shivani Panchal                "/>
    <x v="131"/>
    <x v="109"/>
    <x v="98"/>
    <x v="66"/>
    <x v="0"/>
    <x v="0"/>
    <x v="0"/>
    <x v="0"/>
    <x v="0"/>
    <x v="0"/>
    <m/>
    <m/>
    <m/>
    <m/>
    <m/>
    <m/>
    <m/>
    <m/>
    <m/>
    <m/>
    <m/>
    <x v="0"/>
    <x v="3"/>
    <s v="2019/20"/>
    <m/>
    <m/>
    <m/>
    <m/>
    <m/>
    <m/>
    <m/>
    <m/>
    <m/>
    <m/>
    <n v="0"/>
    <m/>
    <m/>
    <m/>
    <m/>
    <m/>
    <s v=" "/>
    <m/>
    <m/>
    <m/>
    <m/>
    <m/>
    <m/>
    <m/>
    <m/>
    <m/>
    <m/>
    <m/>
    <m/>
    <m/>
    <m/>
    <m/>
    <m/>
    <m/>
    <m/>
    <m/>
    <m/>
    <m/>
    <m/>
    <m/>
    <m/>
    <m/>
  </r>
  <r>
    <x v="208"/>
    <x v="208"/>
    <x v="113"/>
    <m/>
    <s v="Automated Application &amp; Lending Decision"/>
    <s v="Technical service"/>
    <m/>
    <s v="Russel Inspektor "/>
    <s v="Russel@corfinancialcorp.com"/>
    <m/>
    <m/>
    <m/>
    <m/>
    <m/>
    <m/>
    <s v="Computer Studies "/>
    <s v="Computer Studies"/>
    <m/>
    <s v="Big Data Analytics "/>
    <x v="0"/>
    <m/>
    <m/>
    <s v="Gordon Dyck Chris Dyck   "/>
    <x v="20"/>
    <x v="9"/>
    <x v="0"/>
    <x v="0"/>
    <x v="0"/>
    <m/>
    <s v="Nannu Elizabeth Joseph Ansu Augustine Loknath Pokarel Minta Thomas                "/>
    <x v="132"/>
    <x v="110"/>
    <x v="99"/>
    <x v="67"/>
    <x v="0"/>
    <x v="0"/>
    <x v="0"/>
    <x v="0"/>
    <x v="0"/>
    <x v="0"/>
    <m/>
    <m/>
    <m/>
    <m/>
    <m/>
    <m/>
    <m/>
    <m/>
    <m/>
    <m/>
    <m/>
    <x v="0"/>
    <x v="3"/>
    <s v="2019/20"/>
    <m/>
    <m/>
    <m/>
    <m/>
    <m/>
    <m/>
    <m/>
    <m/>
    <m/>
    <m/>
    <n v="1000"/>
    <m/>
    <n v="1000"/>
    <m/>
    <m/>
    <m/>
    <s v="Self-funded "/>
    <s v="self-funded"/>
    <m/>
    <m/>
    <m/>
    <m/>
    <s v="Invoice request sent to Fran on Aug, 17th - waiting confirmation "/>
    <m/>
    <m/>
    <m/>
    <m/>
    <m/>
    <m/>
    <m/>
    <m/>
    <m/>
    <m/>
    <m/>
    <m/>
    <m/>
    <m/>
    <m/>
    <s v="Sent to Fran"/>
    <m/>
    <m/>
    <m/>
  </r>
  <r>
    <x v="209"/>
    <x v="209"/>
    <x v="16"/>
    <s v="Oral Health Clinics "/>
    <s v="Hercsol Project "/>
    <s v="Technical service"/>
    <m/>
    <s v="Anne-Marie Conaghan "/>
    <s v="Anne-Marie.Conaghan@GeorgianCollege.ca"/>
    <m/>
    <m/>
    <m/>
    <m/>
    <m/>
    <m/>
    <s v="Computer Studies "/>
    <s v="Computer Studies"/>
    <m/>
    <s v="Big Data Analytics "/>
    <x v="0"/>
    <m/>
    <m/>
    <s v="Gordon Dyck Chris Dyck   "/>
    <x v="20"/>
    <x v="9"/>
    <x v="0"/>
    <x v="0"/>
    <x v="0"/>
    <m/>
    <s v="Kashish Jhaveri Pavel Sazonov Saba Sultana                 "/>
    <x v="133"/>
    <x v="111"/>
    <x v="100"/>
    <x v="0"/>
    <x v="0"/>
    <x v="0"/>
    <x v="0"/>
    <x v="0"/>
    <x v="0"/>
    <x v="0"/>
    <m/>
    <m/>
    <m/>
    <m/>
    <m/>
    <m/>
    <m/>
    <m/>
    <m/>
    <m/>
    <m/>
    <x v="0"/>
    <x v="3"/>
    <s v="2019/20"/>
    <m/>
    <m/>
    <m/>
    <m/>
    <m/>
    <m/>
    <m/>
    <m/>
    <m/>
    <m/>
    <n v="0"/>
    <m/>
    <m/>
    <m/>
    <m/>
    <m/>
    <s v=" "/>
    <m/>
    <m/>
    <m/>
    <m/>
    <m/>
    <m/>
    <m/>
    <m/>
    <m/>
    <m/>
    <m/>
    <m/>
    <m/>
    <m/>
    <m/>
    <m/>
    <m/>
    <m/>
    <m/>
    <m/>
    <m/>
    <m/>
    <m/>
    <m/>
    <m/>
  </r>
  <r>
    <x v="210"/>
    <x v="210"/>
    <x v="114"/>
    <s v="Project 2: GUI Design"/>
    <s v="The Cyberworks’ wheelchair has a touchscreen GUI to program and control the device. "/>
    <s v="Big data analytics"/>
    <m/>
    <m/>
    <m/>
    <m/>
    <m/>
    <m/>
    <m/>
    <m/>
    <m/>
    <s v="Computer Studies "/>
    <s v="Computer Studies"/>
    <m/>
    <s v="Big Data Analytics "/>
    <x v="0"/>
    <m/>
    <m/>
    <s v="Gordon Dyck Chris Dyck   "/>
    <x v="20"/>
    <x v="9"/>
    <x v="0"/>
    <x v="0"/>
    <x v="0"/>
    <m/>
    <s v="TBD                   "/>
    <x v="92"/>
    <x v="3"/>
    <x v="3"/>
    <x v="0"/>
    <x v="0"/>
    <x v="0"/>
    <x v="0"/>
    <x v="0"/>
    <x v="0"/>
    <x v="0"/>
    <m/>
    <m/>
    <m/>
    <m/>
    <m/>
    <m/>
    <m/>
    <m/>
    <m/>
    <m/>
    <m/>
    <x v="1"/>
    <x v="0"/>
    <s v="2019/20"/>
    <m/>
    <m/>
    <m/>
    <m/>
    <m/>
    <m/>
    <m/>
    <m/>
    <m/>
    <m/>
    <n v="0"/>
    <m/>
    <m/>
    <m/>
    <m/>
    <m/>
    <s v=" "/>
    <m/>
    <m/>
    <m/>
    <m/>
    <m/>
    <m/>
    <m/>
    <m/>
    <m/>
    <m/>
    <m/>
    <m/>
    <m/>
    <m/>
    <m/>
    <m/>
    <m/>
    <m/>
    <m/>
    <m/>
    <m/>
    <m/>
    <m/>
    <m/>
    <m/>
  </r>
  <r>
    <x v="211"/>
    <x v="211"/>
    <x v="114"/>
    <s v="Project 3: Vehicle Safety Analysis"/>
    <s v="The cyberworks wheelchair has a battery of highly sophisticated safety features that monitors the functionality of all components hundreds of times per second. CSA and ISO recently published a new set of safety standards for autonomous vehicles. "/>
    <s v="Big data analytics"/>
    <m/>
    <m/>
    <m/>
    <m/>
    <m/>
    <m/>
    <m/>
    <m/>
    <m/>
    <s v="Computer Studies "/>
    <s v="Computer Studies"/>
    <m/>
    <s v="Big Data Analytics "/>
    <x v="0"/>
    <m/>
    <m/>
    <s v="Gordon Dyck Chris Dyck   "/>
    <x v="20"/>
    <x v="9"/>
    <x v="0"/>
    <x v="0"/>
    <x v="0"/>
    <m/>
    <s v="TBD                   "/>
    <x v="92"/>
    <x v="3"/>
    <x v="3"/>
    <x v="0"/>
    <x v="0"/>
    <x v="0"/>
    <x v="0"/>
    <x v="0"/>
    <x v="0"/>
    <x v="0"/>
    <m/>
    <m/>
    <m/>
    <m/>
    <m/>
    <m/>
    <m/>
    <m/>
    <m/>
    <m/>
    <m/>
    <x v="1"/>
    <x v="0"/>
    <s v="2019/20"/>
    <m/>
    <m/>
    <m/>
    <m/>
    <m/>
    <m/>
    <m/>
    <m/>
    <m/>
    <m/>
    <n v="0"/>
    <m/>
    <m/>
    <m/>
    <m/>
    <m/>
    <s v=" "/>
    <m/>
    <m/>
    <m/>
    <m/>
    <m/>
    <m/>
    <m/>
    <m/>
    <m/>
    <m/>
    <m/>
    <m/>
    <m/>
    <m/>
    <m/>
    <m/>
    <m/>
    <m/>
    <m/>
    <m/>
    <m/>
    <m/>
    <m/>
    <m/>
    <m/>
  </r>
  <r>
    <x v="212"/>
    <x v="212"/>
    <x v="114"/>
    <s v="Project 4: Anti-Hacking Countermeasures"/>
    <s v="Autonomous Vehicles of all kinds are highly vulnerable to malicious hackers infiltrating the software stack to gain control of the vehicle or injecting malware into the source codes."/>
    <s v="Big data analytics"/>
    <m/>
    <m/>
    <m/>
    <m/>
    <m/>
    <m/>
    <m/>
    <m/>
    <m/>
    <s v="Computer Studies "/>
    <s v="Computer Studies"/>
    <m/>
    <s v="Big Data Analytics "/>
    <x v="0"/>
    <m/>
    <m/>
    <s v="Gordon Dyck Chris Dyck   "/>
    <x v="20"/>
    <x v="9"/>
    <x v="0"/>
    <x v="0"/>
    <x v="0"/>
    <m/>
    <s v="TBD                   "/>
    <x v="92"/>
    <x v="3"/>
    <x v="3"/>
    <x v="0"/>
    <x v="0"/>
    <x v="0"/>
    <x v="0"/>
    <x v="0"/>
    <x v="0"/>
    <x v="0"/>
    <m/>
    <m/>
    <m/>
    <m/>
    <m/>
    <m/>
    <m/>
    <m/>
    <m/>
    <m/>
    <m/>
    <x v="1"/>
    <x v="0"/>
    <s v="2019/20"/>
    <m/>
    <m/>
    <m/>
    <m/>
    <m/>
    <m/>
    <m/>
    <m/>
    <m/>
    <m/>
    <n v="0"/>
    <m/>
    <m/>
    <m/>
    <m/>
    <m/>
    <s v=" "/>
    <m/>
    <m/>
    <m/>
    <m/>
    <m/>
    <m/>
    <m/>
    <m/>
    <m/>
    <m/>
    <m/>
    <m/>
    <m/>
    <m/>
    <m/>
    <m/>
    <m/>
    <m/>
    <m/>
    <m/>
    <m/>
    <m/>
    <m/>
    <m/>
    <m/>
  </r>
  <r>
    <x v="213"/>
    <x v="213"/>
    <x v="115"/>
    <m/>
    <s v="TBC"/>
    <s v="Big data analytics"/>
    <m/>
    <m/>
    <m/>
    <m/>
    <m/>
    <m/>
    <m/>
    <m/>
    <s v="21W-21S"/>
    <s v="Computer Studies "/>
    <s v="Computer Studies"/>
    <m/>
    <s v="Big Data Analytics "/>
    <x v="0"/>
    <m/>
    <m/>
    <s v="Gordon Dyck Chris Dyck   "/>
    <x v="20"/>
    <x v="9"/>
    <x v="0"/>
    <x v="0"/>
    <x v="0"/>
    <m/>
    <s v="TBD                   "/>
    <x v="92"/>
    <x v="3"/>
    <x v="3"/>
    <x v="0"/>
    <x v="0"/>
    <x v="0"/>
    <x v="0"/>
    <x v="0"/>
    <x v="0"/>
    <x v="0"/>
    <m/>
    <m/>
    <m/>
    <m/>
    <m/>
    <m/>
    <m/>
    <m/>
    <m/>
    <m/>
    <m/>
    <x v="1"/>
    <x v="2"/>
    <s v="2021/21"/>
    <m/>
    <m/>
    <m/>
    <m/>
    <m/>
    <m/>
    <m/>
    <m/>
    <m/>
    <m/>
    <n v="0"/>
    <m/>
    <m/>
    <m/>
    <m/>
    <m/>
    <s v=" "/>
    <m/>
    <m/>
    <m/>
    <m/>
    <d v="2020-03-01T00:00:00"/>
    <s v="Didn't Contact,Planned to 21W - 21S"/>
    <m/>
    <m/>
    <m/>
    <m/>
    <m/>
    <m/>
    <m/>
    <m/>
    <m/>
    <m/>
    <m/>
    <m/>
    <m/>
    <m/>
    <m/>
    <m/>
    <m/>
    <m/>
    <m/>
  </r>
  <r>
    <x v="214"/>
    <x v="214"/>
    <x v="16"/>
    <s v="Marketing and Communications"/>
    <s v="analytics around Social and Website traffic"/>
    <s v="Technical service"/>
    <m/>
    <m/>
    <m/>
    <m/>
    <m/>
    <m/>
    <m/>
    <m/>
    <m/>
    <s v="Computer Studies "/>
    <s v="Computer Studies"/>
    <m/>
    <s v="Big Data Analytics "/>
    <x v="0"/>
    <m/>
    <m/>
    <s v="Gordon Dyck Chris Dyck   "/>
    <x v="20"/>
    <x v="9"/>
    <x v="0"/>
    <x v="0"/>
    <x v="0"/>
    <m/>
    <s v="Ben Green Chakradhar Mettupalli Thanmai Kanaparthi                 "/>
    <x v="134"/>
    <x v="112"/>
    <x v="101"/>
    <x v="0"/>
    <x v="0"/>
    <x v="0"/>
    <x v="0"/>
    <x v="0"/>
    <x v="0"/>
    <x v="0"/>
    <m/>
    <m/>
    <m/>
    <m/>
    <m/>
    <m/>
    <m/>
    <m/>
    <m/>
    <m/>
    <m/>
    <x v="0"/>
    <x v="3"/>
    <s v="2019/20"/>
    <m/>
    <m/>
    <m/>
    <m/>
    <m/>
    <m/>
    <m/>
    <m/>
    <m/>
    <m/>
    <n v="0"/>
    <m/>
    <m/>
    <m/>
    <m/>
    <m/>
    <s v=" "/>
    <m/>
    <m/>
    <m/>
    <m/>
    <m/>
    <m/>
    <m/>
    <m/>
    <m/>
    <m/>
    <m/>
    <m/>
    <m/>
    <m/>
    <m/>
    <m/>
    <m/>
    <m/>
    <m/>
    <m/>
    <m/>
    <m/>
    <m/>
    <m/>
    <m/>
  </r>
  <r>
    <x v="215"/>
    <x v="215"/>
    <x v="53"/>
    <m/>
    <s v="Train data processing."/>
    <s v="Technical service"/>
    <m/>
    <s v="Justin Kelly "/>
    <s v="blue_lt@hotmail.com"/>
    <m/>
    <m/>
    <m/>
    <m/>
    <m/>
    <m/>
    <s v="Computer Studies "/>
    <s v="Computer Studies"/>
    <m/>
    <s v="Big Data Analytics "/>
    <x v="0"/>
    <m/>
    <m/>
    <s v="Gordon Dyck Chris Dyck   "/>
    <x v="20"/>
    <x v="9"/>
    <x v="0"/>
    <x v="0"/>
    <x v="0"/>
    <m/>
    <s v="Nithin Venu Shreeya Bindra Vishal Mishra                 "/>
    <x v="135"/>
    <x v="113"/>
    <x v="102"/>
    <x v="0"/>
    <x v="0"/>
    <x v="0"/>
    <x v="0"/>
    <x v="0"/>
    <x v="0"/>
    <x v="0"/>
    <m/>
    <m/>
    <m/>
    <m/>
    <m/>
    <m/>
    <m/>
    <m/>
    <m/>
    <m/>
    <m/>
    <x v="0"/>
    <x v="3"/>
    <s v="2019/20"/>
    <m/>
    <m/>
    <m/>
    <m/>
    <m/>
    <m/>
    <m/>
    <m/>
    <m/>
    <m/>
    <n v="0"/>
    <m/>
    <m/>
    <m/>
    <m/>
    <m/>
    <s v=" "/>
    <m/>
    <m/>
    <m/>
    <m/>
    <m/>
    <m/>
    <m/>
    <m/>
    <m/>
    <m/>
    <m/>
    <m/>
    <m/>
    <m/>
    <m/>
    <m/>
    <m/>
    <m/>
    <m/>
    <m/>
    <m/>
    <m/>
    <m/>
    <m/>
    <m/>
  </r>
  <r>
    <x v="216"/>
    <x v="216"/>
    <x v="65"/>
    <m/>
    <s v="development of a quiet learning environment with noise cancelling headphones"/>
    <m/>
    <m/>
    <m/>
    <m/>
    <m/>
    <m/>
    <m/>
    <m/>
    <m/>
    <m/>
    <s v="Computer Studies "/>
    <s v="Computer Studies"/>
    <m/>
    <s v="EETY "/>
    <x v="18"/>
    <m/>
    <m/>
    <s v="Wayne Brown    "/>
    <x v="8"/>
    <x v="2"/>
    <x v="0"/>
    <x v="0"/>
    <x v="0"/>
    <m/>
    <s v="Dante Carlos                   "/>
    <x v="136"/>
    <x v="3"/>
    <x v="3"/>
    <x v="0"/>
    <x v="0"/>
    <x v="0"/>
    <x v="0"/>
    <x v="0"/>
    <x v="0"/>
    <x v="0"/>
    <m/>
    <m/>
    <m/>
    <m/>
    <m/>
    <m/>
    <m/>
    <m/>
    <m/>
    <m/>
    <m/>
    <x v="0"/>
    <x v="3"/>
    <s v="2019/20"/>
    <m/>
    <m/>
    <m/>
    <m/>
    <m/>
    <m/>
    <m/>
    <m/>
    <m/>
    <m/>
    <n v="0"/>
    <m/>
    <m/>
    <m/>
    <m/>
    <m/>
    <s v=" "/>
    <m/>
    <m/>
    <m/>
    <m/>
    <m/>
    <m/>
    <m/>
    <m/>
    <m/>
    <m/>
    <m/>
    <m/>
    <m/>
    <m/>
    <m/>
    <m/>
    <m/>
    <m/>
    <m/>
    <m/>
    <m/>
    <m/>
    <m/>
    <m/>
    <m/>
  </r>
  <r>
    <x v="217"/>
    <x v="217"/>
    <x v="116"/>
    <m/>
    <s v="development of a management information system for Sunday School"/>
    <s v="Technical service"/>
    <m/>
    <m/>
    <m/>
    <m/>
    <m/>
    <m/>
    <m/>
    <m/>
    <m/>
    <s v="Computer Studies "/>
    <s v="Computer Studies"/>
    <m/>
    <s v="Big Data Analytics "/>
    <x v="0"/>
    <m/>
    <m/>
    <s v="Wayne Brown    "/>
    <x v="8"/>
    <x v="2"/>
    <x v="0"/>
    <x v="0"/>
    <x v="0"/>
    <m/>
    <s v="Adam Smith Lindsay Hunter  Tanupreet Kaur Chai-Ying Ho                "/>
    <x v="137"/>
    <x v="114"/>
    <x v="103"/>
    <x v="68"/>
    <x v="0"/>
    <x v="0"/>
    <x v="0"/>
    <x v="0"/>
    <x v="0"/>
    <x v="0"/>
    <m/>
    <m/>
    <m/>
    <m/>
    <m/>
    <m/>
    <m/>
    <m/>
    <m/>
    <m/>
    <m/>
    <x v="0"/>
    <x v="3"/>
    <s v="2019/20"/>
    <m/>
    <m/>
    <m/>
    <m/>
    <m/>
    <m/>
    <m/>
    <m/>
    <m/>
    <m/>
    <n v="0"/>
    <m/>
    <m/>
    <m/>
    <m/>
    <m/>
    <s v=" "/>
    <m/>
    <m/>
    <m/>
    <m/>
    <m/>
    <m/>
    <m/>
    <m/>
    <m/>
    <m/>
    <m/>
    <m/>
    <m/>
    <m/>
    <m/>
    <m/>
    <m/>
    <m/>
    <m/>
    <m/>
    <m/>
    <m/>
    <m/>
    <m/>
    <m/>
  </r>
  <r>
    <x v="218"/>
    <x v="218"/>
    <x v="53"/>
    <m/>
    <s v="Bump Trax - This is a continuation of a project which began earlier in 2019 for pothole detection – optical scanning plus thresholds via sensors with phone or mobile and integrated hardware solutions. The next step is to create a basic mobile app for data collection, deploy to busses (Justin Kelly) and refine and calibrate based on Ottawa data. "/>
    <s v="Technical service"/>
    <m/>
    <s v="Justin Kelly "/>
    <s v="blue_lt@hotmail.com"/>
    <m/>
    <m/>
    <m/>
    <m/>
    <m/>
    <m/>
    <s v="Computer Studies "/>
    <s v="Computer Studies"/>
    <m/>
    <s v="Big Data Analytics "/>
    <x v="0"/>
    <m/>
    <m/>
    <s v="Gordon Dyck Chris Dyck   "/>
    <x v="20"/>
    <x v="9"/>
    <x v="0"/>
    <x v="0"/>
    <x v="0"/>
    <m/>
    <s v="Kritika Sharma Nehal Singh Sawhney Sonali Kashyap                 "/>
    <x v="138"/>
    <x v="115"/>
    <x v="104"/>
    <x v="0"/>
    <x v="0"/>
    <x v="0"/>
    <x v="0"/>
    <x v="0"/>
    <x v="0"/>
    <x v="0"/>
    <m/>
    <m/>
    <m/>
    <m/>
    <m/>
    <m/>
    <m/>
    <m/>
    <m/>
    <m/>
    <m/>
    <x v="0"/>
    <x v="3"/>
    <s v="2019/20"/>
    <m/>
    <m/>
    <m/>
    <m/>
    <m/>
    <m/>
    <m/>
    <m/>
    <m/>
    <m/>
    <n v="0"/>
    <m/>
    <m/>
    <m/>
    <m/>
    <m/>
    <s v=" "/>
    <m/>
    <m/>
    <m/>
    <m/>
    <m/>
    <m/>
    <m/>
    <m/>
    <m/>
    <m/>
    <m/>
    <m/>
    <m/>
    <m/>
    <m/>
    <m/>
    <m/>
    <m/>
    <m/>
    <m/>
    <m/>
    <m/>
    <m/>
    <m/>
    <m/>
  </r>
  <r>
    <x v="219"/>
    <x v="219"/>
    <x v="53"/>
    <m/>
    <s v="Private Policing - This is the 3rd continuation of an MRP for development of a license plate scanner for criminality detection. This is the continuation of a project begun earlier in 2019."/>
    <s v="Technical service"/>
    <m/>
    <s v="Justin Kelly "/>
    <s v="blue_lt@hotmail.com"/>
    <m/>
    <m/>
    <m/>
    <m/>
    <m/>
    <m/>
    <s v="Computer Studies "/>
    <s v="Computer Studies"/>
    <m/>
    <s v="Big Data Analytics "/>
    <x v="0"/>
    <m/>
    <m/>
    <s v="Gordon Dyck Chris Dyck   "/>
    <x v="20"/>
    <x v="9"/>
    <x v="0"/>
    <x v="0"/>
    <x v="0"/>
    <m/>
    <s v="Aditya Tikendrabhai Patel Aditya Dave Kishan Patel                 "/>
    <x v="139"/>
    <x v="116"/>
    <x v="105"/>
    <x v="0"/>
    <x v="0"/>
    <x v="0"/>
    <x v="0"/>
    <x v="0"/>
    <x v="0"/>
    <x v="0"/>
    <m/>
    <m/>
    <m/>
    <m/>
    <m/>
    <m/>
    <m/>
    <m/>
    <m/>
    <m/>
    <m/>
    <x v="0"/>
    <x v="3"/>
    <s v="2019/20"/>
    <m/>
    <m/>
    <m/>
    <m/>
    <m/>
    <m/>
    <m/>
    <m/>
    <m/>
    <m/>
    <n v="0"/>
    <m/>
    <m/>
    <m/>
    <m/>
    <m/>
    <s v=" "/>
    <m/>
    <m/>
    <m/>
    <m/>
    <m/>
    <m/>
    <m/>
    <m/>
    <m/>
    <m/>
    <m/>
    <m/>
    <m/>
    <m/>
    <m/>
    <m/>
    <m/>
    <m/>
    <m/>
    <m/>
    <m/>
    <m/>
    <m/>
    <m/>
    <m/>
  </r>
  <r>
    <x v="220"/>
    <x v="220"/>
    <x v="53"/>
    <m/>
    <s v="Transportation Service Improvement: This is a continuation of an MRP to audit the City of Ottawa's transit data for improvement."/>
    <s v="Technical service"/>
    <m/>
    <s v="Justin Kelly "/>
    <s v="blue_lt@hotmail.com"/>
    <m/>
    <m/>
    <m/>
    <m/>
    <m/>
    <m/>
    <s v="Computer Studies "/>
    <s v="Computer Studies"/>
    <m/>
    <s v="Big Data Analytics "/>
    <x v="0"/>
    <m/>
    <m/>
    <s v="Gordon Dyck Chris Dyck   "/>
    <x v="20"/>
    <x v="9"/>
    <x v="0"/>
    <x v="0"/>
    <x v="0"/>
    <m/>
    <s v="Nipin Dasani Sandeep Kour Vrunda Patel                 "/>
    <x v="140"/>
    <x v="117"/>
    <x v="106"/>
    <x v="0"/>
    <x v="0"/>
    <x v="0"/>
    <x v="0"/>
    <x v="0"/>
    <x v="0"/>
    <x v="0"/>
    <m/>
    <m/>
    <m/>
    <m/>
    <m/>
    <m/>
    <m/>
    <m/>
    <m/>
    <m/>
    <m/>
    <x v="0"/>
    <x v="3"/>
    <s v="2019/20"/>
    <m/>
    <m/>
    <m/>
    <m/>
    <m/>
    <m/>
    <m/>
    <m/>
    <m/>
    <m/>
    <n v="0"/>
    <m/>
    <m/>
    <m/>
    <m/>
    <m/>
    <s v=" "/>
    <m/>
    <m/>
    <m/>
    <m/>
    <m/>
    <m/>
    <m/>
    <m/>
    <m/>
    <m/>
    <m/>
    <m/>
    <m/>
    <m/>
    <m/>
    <m/>
    <m/>
    <m/>
    <m/>
    <m/>
    <m/>
    <m/>
    <m/>
    <m/>
    <m/>
  </r>
  <r>
    <x v="221"/>
    <x v="221"/>
    <x v="0"/>
    <m/>
    <s v="Predictive Pricing Automation (2): This is the 2nd continuation of an MRP to focus on developing a predictive pricing decision support platform which will allow for the rapid determination for optimal price ranges for sales-related decisions, based off a standard set of variables."/>
    <s v="Big data analytics"/>
    <m/>
    <s v="Cathy Labatt"/>
    <s v="cathy@larway.com"/>
    <m/>
    <m/>
    <m/>
    <m/>
    <m/>
    <m/>
    <s v="Computer Studies "/>
    <s v="Computer Studies"/>
    <m/>
    <s v="Big Data Analytics "/>
    <x v="0"/>
    <m/>
    <m/>
    <s v="Gordon Dyck Chris Dyck   "/>
    <x v="20"/>
    <x v="9"/>
    <x v="0"/>
    <x v="0"/>
    <x v="0"/>
    <m/>
    <s v="Abhinandu Ali Langdon Leonardo Muzi Preet Shah Salah Kareem               "/>
    <x v="141"/>
    <x v="118"/>
    <x v="107"/>
    <x v="69"/>
    <x v="20"/>
    <x v="0"/>
    <x v="0"/>
    <x v="0"/>
    <x v="0"/>
    <x v="0"/>
    <m/>
    <m/>
    <m/>
    <m/>
    <m/>
    <m/>
    <m/>
    <m/>
    <m/>
    <m/>
    <m/>
    <x v="0"/>
    <x v="3"/>
    <s v="2019/20"/>
    <m/>
    <m/>
    <m/>
    <m/>
    <m/>
    <m/>
    <m/>
    <m/>
    <m/>
    <m/>
    <n v="1000"/>
    <m/>
    <n v="1000"/>
    <m/>
    <m/>
    <m/>
    <s v="Self-funded "/>
    <s v="self-funded"/>
    <m/>
    <m/>
    <m/>
    <m/>
    <s v="Invoice request sent to Fran on Aug, 20th - waiting confirmation "/>
    <m/>
    <m/>
    <m/>
    <m/>
    <m/>
    <m/>
    <m/>
    <m/>
    <m/>
    <m/>
    <m/>
    <m/>
    <m/>
    <m/>
    <s v="Not signed"/>
    <m/>
    <m/>
    <m/>
    <m/>
  </r>
  <r>
    <x v="222"/>
    <x v="222"/>
    <x v="0"/>
    <m/>
    <s v="Trade Research Automation and Market Analysis (2): This is the 2nd continuation of an MRP to focus on developing a self-updating trade data collection, analytics and visualization solution that will provide a timely understanding of shifts in import and export patterns between Canada and the United States. "/>
    <s v="Big data analytics"/>
    <m/>
    <s v="Cathy Labatt"/>
    <s v="cathy@larway.com"/>
    <m/>
    <m/>
    <m/>
    <m/>
    <m/>
    <m/>
    <s v="Computer Studies "/>
    <s v="Computer Studies"/>
    <m/>
    <s v="Big Data Analytics "/>
    <x v="0"/>
    <m/>
    <m/>
    <s v="Gordon Dyck Chris Dyck   "/>
    <x v="20"/>
    <x v="9"/>
    <x v="0"/>
    <x v="0"/>
    <x v="0"/>
    <m/>
    <s v="Sahiba Sachdeva Ayushi Jain Zhe Gao Manas Kale                "/>
    <x v="142"/>
    <x v="119"/>
    <x v="108"/>
    <x v="70"/>
    <x v="0"/>
    <x v="0"/>
    <x v="0"/>
    <x v="0"/>
    <x v="0"/>
    <x v="0"/>
    <m/>
    <m/>
    <m/>
    <m/>
    <m/>
    <m/>
    <m/>
    <m/>
    <m/>
    <m/>
    <m/>
    <x v="0"/>
    <x v="3"/>
    <s v="2019/20"/>
    <m/>
    <m/>
    <m/>
    <m/>
    <m/>
    <m/>
    <m/>
    <m/>
    <m/>
    <m/>
    <n v="1000"/>
    <m/>
    <n v="1000"/>
    <m/>
    <m/>
    <m/>
    <s v="Self-funded "/>
    <s v="self-funded"/>
    <m/>
    <m/>
    <m/>
    <m/>
    <s v="Invoice request sent to Fran on Aug, 20th - waiting confirmation "/>
    <m/>
    <m/>
    <m/>
    <m/>
    <m/>
    <m/>
    <m/>
    <m/>
    <m/>
    <m/>
    <m/>
    <m/>
    <m/>
    <m/>
    <s v="Not signed"/>
    <m/>
    <m/>
    <m/>
    <m/>
  </r>
  <r>
    <x v="223"/>
    <x v="223"/>
    <x v="1"/>
    <m/>
    <m/>
    <m/>
    <m/>
    <m/>
    <m/>
    <m/>
    <m/>
    <m/>
    <m/>
    <m/>
    <m/>
    <s v="Computer Studies "/>
    <s v="Computer Studies"/>
    <m/>
    <s v="Big Data Analytics "/>
    <x v="0"/>
    <m/>
    <m/>
    <s v="Gordon Dyck Chris Dyck   "/>
    <x v="20"/>
    <x v="9"/>
    <x v="0"/>
    <x v="0"/>
    <x v="0"/>
    <m/>
    <s v="TBD                   "/>
    <x v="92"/>
    <x v="3"/>
    <x v="3"/>
    <x v="0"/>
    <x v="0"/>
    <x v="0"/>
    <x v="0"/>
    <x v="0"/>
    <x v="0"/>
    <x v="0"/>
    <m/>
    <m/>
    <m/>
    <m/>
    <m/>
    <m/>
    <m/>
    <m/>
    <m/>
    <m/>
    <m/>
    <x v="1"/>
    <x v="0"/>
    <s v="2019/20"/>
    <m/>
    <m/>
    <m/>
    <m/>
    <m/>
    <m/>
    <m/>
    <m/>
    <m/>
    <m/>
    <n v="0"/>
    <m/>
    <m/>
    <m/>
    <m/>
    <m/>
    <s v=" "/>
    <m/>
    <m/>
    <m/>
    <m/>
    <m/>
    <m/>
    <m/>
    <m/>
    <m/>
    <m/>
    <m/>
    <m/>
    <m/>
    <m/>
    <m/>
    <m/>
    <m/>
    <m/>
    <m/>
    <m/>
    <m/>
    <m/>
    <m/>
    <m/>
    <m/>
  </r>
  <r>
    <x v="224"/>
    <x v="224"/>
    <x v="117"/>
    <m/>
    <s v="Flame Test on Racking System"/>
    <m/>
    <m/>
    <m/>
    <m/>
    <m/>
    <m/>
    <m/>
    <m/>
    <m/>
    <m/>
    <s v="Engineering and Environmental Technologies "/>
    <s v="Engineering and Environmental Technologies"/>
    <m/>
    <s v="Mechanical Engineering Technology "/>
    <x v="5"/>
    <m/>
    <m/>
    <s v="Hamid Dehkordi    "/>
    <x v="28"/>
    <x v="2"/>
    <x v="0"/>
    <x v="0"/>
    <x v="0"/>
    <m/>
    <s v="                   "/>
    <x v="3"/>
    <x v="3"/>
    <x v="3"/>
    <x v="0"/>
    <x v="0"/>
    <x v="0"/>
    <x v="0"/>
    <x v="0"/>
    <x v="0"/>
    <x v="0"/>
    <m/>
    <m/>
    <m/>
    <m/>
    <m/>
    <m/>
    <m/>
    <m/>
    <m/>
    <m/>
    <m/>
    <x v="1"/>
    <x v="3"/>
    <s v="2020/21"/>
    <m/>
    <m/>
    <m/>
    <m/>
    <m/>
    <m/>
    <m/>
    <m/>
    <m/>
    <m/>
    <n v="0"/>
    <m/>
    <m/>
    <m/>
    <m/>
    <m/>
    <s v=" "/>
    <m/>
    <m/>
    <m/>
    <m/>
    <m/>
    <m/>
    <m/>
    <m/>
    <m/>
    <m/>
    <m/>
    <m/>
    <m/>
    <m/>
    <m/>
    <m/>
    <m/>
    <m/>
    <m/>
    <m/>
    <m/>
    <m/>
    <m/>
    <m/>
    <m/>
  </r>
  <r>
    <x v="225"/>
    <x v="225"/>
    <x v="118"/>
    <m/>
    <s v="This project will source data from agents who represent Canadian Higher Education institutes in South and East Asian countries. Best efforts will apply to identifying individuals who plan to relocate in Canada as Higher Education students."/>
    <m/>
    <m/>
    <m/>
    <m/>
    <m/>
    <m/>
    <m/>
    <m/>
    <m/>
    <m/>
    <s v="Computer Studies "/>
    <s v="Computer Studies"/>
    <m/>
    <s v="Big Data Analytics "/>
    <x v="0"/>
    <m/>
    <m/>
    <s v="Gordon Dyck Chris Dyck   "/>
    <x v="20"/>
    <x v="9"/>
    <x v="0"/>
    <x v="0"/>
    <x v="0"/>
    <m/>
    <s v="Abdul Mohammed Rahul Chittanoori Srikanth Chowdary Thumati                 "/>
    <x v="143"/>
    <x v="120"/>
    <x v="109"/>
    <x v="0"/>
    <x v="0"/>
    <x v="0"/>
    <x v="0"/>
    <x v="0"/>
    <x v="0"/>
    <x v="0"/>
    <m/>
    <m/>
    <m/>
    <m/>
    <m/>
    <m/>
    <m/>
    <m/>
    <m/>
    <m/>
    <m/>
    <x v="1"/>
    <x v="3"/>
    <s v="2020/21"/>
    <m/>
    <m/>
    <m/>
    <m/>
    <m/>
    <m/>
    <m/>
    <m/>
    <m/>
    <m/>
    <n v="1000"/>
    <m/>
    <n v="1000"/>
    <m/>
    <m/>
    <m/>
    <s v="Self-funded "/>
    <s v="self-funded"/>
    <m/>
    <m/>
    <m/>
    <m/>
    <m/>
    <m/>
    <m/>
    <m/>
    <m/>
    <m/>
    <m/>
    <m/>
    <m/>
    <m/>
    <m/>
    <m/>
    <m/>
    <s v="Not signed"/>
    <m/>
    <m/>
    <m/>
    <m/>
    <m/>
    <m/>
  </r>
  <r>
    <x v="226"/>
    <x v="226"/>
    <x v="119"/>
    <s v="National Marketplace"/>
    <s v="National Marketplace"/>
    <s v="Technical service"/>
    <m/>
    <s v="Nancy WK' "/>
    <s v="nancywk@gmail.com"/>
    <m/>
    <m/>
    <m/>
    <m/>
    <m/>
    <m/>
    <s v="Computer Studies "/>
    <s v="Computer Studies"/>
    <m/>
    <s v="Big Data Analytics "/>
    <x v="0"/>
    <m/>
    <m/>
    <s v="Gordon Dyck Chris Dyck   "/>
    <x v="20"/>
    <x v="9"/>
    <x v="0"/>
    <x v="0"/>
    <x v="0"/>
    <m/>
    <s v="Arun Rithwin George Mohit Mendi Yashwanth Paranthaman                 "/>
    <x v="144"/>
    <x v="121"/>
    <x v="110"/>
    <x v="0"/>
    <x v="0"/>
    <x v="0"/>
    <x v="0"/>
    <x v="0"/>
    <x v="0"/>
    <x v="0"/>
    <m/>
    <m/>
    <m/>
    <m/>
    <m/>
    <m/>
    <m/>
    <m/>
    <m/>
    <m/>
    <m/>
    <x v="0"/>
    <x v="3"/>
    <s v="2019/20"/>
    <m/>
    <m/>
    <m/>
    <m/>
    <m/>
    <m/>
    <m/>
    <m/>
    <m/>
    <m/>
    <n v="0"/>
    <m/>
    <m/>
    <m/>
    <m/>
    <m/>
    <m/>
    <m/>
    <m/>
    <m/>
    <m/>
    <m/>
    <m/>
    <m/>
    <m/>
    <m/>
    <m/>
    <m/>
    <m/>
    <m/>
    <m/>
    <m/>
    <m/>
    <m/>
    <m/>
    <m/>
    <m/>
    <m/>
    <m/>
    <m/>
    <m/>
    <m/>
  </r>
  <r>
    <x v="227"/>
    <x v="227"/>
    <x v="56"/>
    <s v="Innovation Platform"/>
    <s v="Innovation Platform"/>
    <s v="Big data analytics"/>
    <m/>
    <s v="Pavlo Marechko &lt;pmare@softserveinc.com&gt;; Zoriana Doshna &lt;zdoshna@softserveinc.com&gt;; Vova Koval &lt;vkova@softserveinc.com&gt;"/>
    <s v="pmare@softserveinc.com; zdoshna@softserveinc.com; vkova@softserveinc.com"/>
    <m/>
    <m/>
    <m/>
    <m/>
    <m/>
    <s v="21W-21S"/>
    <s v="Computer Studies "/>
    <s v="Computer Studies"/>
    <m/>
    <s v="Big Data Analytics "/>
    <x v="0"/>
    <m/>
    <m/>
    <s v="Gordon Dyck Chris Dyck   "/>
    <x v="20"/>
    <x v="9"/>
    <x v="0"/>
    <x v="0"/>
    <x v="0"/>
    <m/>
    <s v="TBD                   "/>
    <x v="92"/>
    <x v="3"/>
    <x v="3"/>
    <x v="0"/>
    <x v="0"/>
    <x v="0"/>
    <x v="0"/>
    <x v="0"/>
    <x v="0"/>
    <x v="0"/>
    <m/>
    <m/>
    <m/>
    <m/>
    <m/>
    <m/>
    <m/>
    <m/>
    <m/>
    <m/>
    <m/>
    <x v="1"/>
    <x v="2"/>
    <s v="2021/21"/>
    <m/>
    <m/>
    <m/>
    <m/>
    <m/>
    <m/>
    <m/>
    <m/>
    <m/>
    <n v="0"/>
    <n v="0"/>
    <m/>
    <m/>
    <m/>
    <m/>
    <m/>
    <m/>
    <m/>
    <m/>
    <m/>
    <m/>
    <d v="2020-03-01T00:00:00"/>
    <s v="Haven't heard back from the client"/>
    <m/>
    <m/>
    <m/>
    <m/>
    <m/>
    <m/>
    <m/>
    <m/>
    <m/>
    <m/>
    <m/>
    <m/>
    <m/>
    <m/>
    <m/>
    <m/>
    <m/>
    <m/>
    <m/>
  </r>
  <r>
    <x v="228"/>
    <x v="228"/>
    <x v="120"/>
    <s v="GC - Jonathan Gladstone"/>
    <s v="Mainframe Batch Cycle Analysis"/>
    <s v="Big data analytics"/>
    <m/>
    <s v="Gladstone, Jonathan"/>
    <s v="jonathan.gladstone@bmo.com "/>
    <m/>
    <m/>
    <m/>
    <m/>
    <m/>
    <m/>
    <s v="Computer Studies "/>
    <s v="Computer Studies"/>
    <m/>
    <s v="Big Data Analytics "/>
    <x v="0"/>
    <m/>
    <m/>
    <s v="Gordon Dyck Chris Dyck   "/>
    <x v="20"/>
    <x v="9"/>
    <x v="0"/>
    <x v="0"/>
    <x v="0"/>
    <m/>
    <s v="Divya Arora Harika Reddy Baireddy Zishanali Murji                 "/>
    <x v="145"/>
    <x v="122"/>
    <x v="111"/>
    <x v="0"/>
    <x v="0"/>
    <x v="0"/>
    <x v="0"/>
    <x v="0"/>
    <x v="0"/>
    <x v="0"/>
    <m/>
    <m/>
    <m/>
    <m/>
    <m/>
    <m/>
    <m/>
    <m/>
    <m/>
    <m/>
    <m/>
    <x v="0"/>
    <x v="3"/>
    <s v="2020/21"/>
    <m/>
    <m/>
    <m/>
    <m/>
    <m/>
    <m/>
    <m/>
    <m/>
    <m/>
    <m/>
    <n v="0"/>
    <m/>
    <m/>
    <m/>
    <m/>
    <m/>
    <m/>
    <m/>
    <m/>
    <m/>
    <m/>
    <m/>
    <m/>
    <m/>
    <m/>
    <m/>
    <m/>
    <m/>
    <m/>
    <m/>
    <m/>
    <m/>
    <m/>
    <m/>
    <m/>
    <m/>
    <m/>
    <m/>
    <m/>
    <m/>
    <m/>
    <m/>
  </r>
  <r>
    <x v="229"/>
    <x v="229"/>
    <x v="74"/>
    <m/>
    <s v="Phase 2: Online Platform to gather Points, Offering perks and PunchCards"/>
    <s v="App Development"/>
    <m/>
    <s v="Saber Amini"/>
    <s v="saber.amini@gmail.com"/>
    <s v="Industry (Incorporated)"/>
    <m/>
    <m/>
    <m/>
    <m/>
    <n v="0"/>
    <s v="Computer Studies "/>
    <s v="Computer Studies"/>
    <m/>
    <s v="Big Data Analytics "/>
    <x v="0"/>
    <m/>
    <m/>
    <s v="Saber Amini    "/>
    <x v="25"/>
    <x v="2"/>
    <x v="0"/>
    <x v="0"/>
    <x v="0"/>
    <m/>
    <s v="Anastasiia Nesterenko reva konstantyn Hadi Servat Alvira Narshidani                "/>
    <x v="72"/>
    <x v="62"/>
    <x v="53"/>
    <x v="45"/>
    <x v="0"/>
    <x v="0"/>
    <x v="0"/>
    <x v="0"/>
    <x v="0"/>
    <x v="0"/>
    <m/>
    <m/>
    <m/>
    <m/>
    <m/>
    <m/>
    <m/>
    <m/>
    <m/>
    <m/>
    <m/>
    <x v="0"/>
    <x v="3"/>
    <s v="2020/21"/>
    <m/>
    <m/>
    <m/>
    <m/>
    <m/>
    <m/>
    <m/>
    <m/>
    <m/>
    <n v="0"/>
    <n v="0"/>
    <m/>
    <m/>
    <m/>
    <m/>
    <m/>
    <s v="NSERC - Built IE "/>
    <s v="NSERC - Built IE"/>
    <m/>
    <m/>
    <m/>
    <m/>
    <m/>
    <m/>
    <m/>
    <m/>
    <m/>
    <m/>
    <m/>
    <m/>
    <m/>
    <m/>
    <m/>
    <m/>
    <m/>
    <m/>
    <m/>
    <m/>
    <m/>
    <m/>
    <m/>
    <m/>
  </r>
  <r>
    <x v="230"/>
    <x v="230"/>
    <x v="16"/>
    <s v="RAP"/>
    <s v="RAP Student Experience Survey"/>
    <m/>
    <m/>
    <m/>
    <m/>
    <m/>
    <m/>
    <m/>
    <m/>
    <m/>
    <s v="W2019"/>
    <s v="Computer Studies "/>
    <s v="Computer Studies"/>
    <m/>
    <s v="RAPP "/>
    <x v="3"/>
    <m/>
    <m/>
    <s v="Richard Rinaldo    "/>
    <x v="3"/>
    <x v="2"/>
    <x v="0"/>
    <x v="0"/>
    <x v="0"/>
    <m/>
    <s v="Nethmi Ekneligoda Elif Yilmaz Archana Ramakrishnan                 "/>
    <x v="146"/>
    <x v="123"/>
    <x v="112"/>
    <x v="0"/>
    <x v="0"/>
    <x v="0"/>
    <x v="0"/>
    <x v="0"/>
    <x v="0"/>
    <x v="0"/>
    <m/>
    <m/>
    <m/>
    <m/>
    <m/>
    <m/>
    <m/>
    <m/>
    <m/>
    <m/>
    <m/>
    <x v="0"/>
    <x v="0"/>
    <s v="2020/21"/>
    <m/>
    <m/>
    <m/>
    <m/>
    <m/>
    <m/>
    <m/>
    <m/>
    <m/>
    <m/>
    <n v="0"/>
    <m/>
    <m/>
    <m/>
    <m/>
    <m/>
    <m/>
    <m/>
    <m/>
    <m/>
    <m/>
    <m/>
    <m/>
    <m/>
    <m/>
    <m/>
    <m/>
    <m/>
    <m/>
    <m/>
    <m/>
    <m/>
    <m/>
    <m/>
    <m/>
    <m/>
    <m/>
    <m/>
    <m/>
    <m/>
    <m/>
    <m/>
  </r>
  <r>
    <x v="231"/>
    <x v="231"/>
    <x v="12"/>
    <m/>
    <s v="Barrie Chamber of Commerce Membership Engagement Study"/>
    <m/>
    <m/>
    <m/>
    <m/>
    <m/>
    <m/>
    <m/>
    <m/>
    <m/>
    <s v="W2020"/>
    <s v="Computer Studies "/>
    <s v="Computer Studies"/>
    <m/>
    <s v="RAPP "/>
    <x v="3"/>
    <m/>
    <m/>
    <s v="Richard Rinaldo    "/>
    <x v="3"/>
    <x v="2"/>
    <x v="0"/>
    <x v="0"/>
    <x v="0"/>
    <m/>
    <s v="Ananth Goundar Thecla Oreme                  "/>
    <x v="147"/>
    <x v="124"/>
    <x v="3"/>
    <x v="0"/>
    <x v="0"/>
    <x v="0"/>
    <x v="0"/>
    <x v="0"/>
    <x v="0"/>
    <x v="0"/>
    <m/>
    <m/>
    <m/>
    <m/>
    <m/>
    <m/>
    <m/>
    <m/>
    <m/>
    <m/>
    <m/>
    <x v="0"/>
    <x v="3"/>
    <s v="2020/21"/>
    <m/>
    <m/>
    <m/>
    <m/>
    <m/>
    <m/>
    <m/>
    <m/>
    <m/>
    <m/>
    <n v="0"/>
    <m/>
    <m/>
    <m/>
    <m/>
    <m/>
    <m/>
    <m/>
    <m/>
    <m/>
    <m/>
    <m/>
    <m/>
    <m/>
    <m/>
    <m/>
    <m/>
    <m/>
    <m/>
    <m/>
    <m/>
    <m/>
    <m/>
    <m/>
    <m/>
    <m/>
    <m/>
    <m/>
    <m/>
    <m/>
    <m/>
    <m/>
  </r>
  <r>
    <x v="232"/>
    <x v="232"/>
    <x v="121"/>
    <m/>
    <s v="Online learning"/>
    <m/>
    <m/>
    <m/>
    <m/>
    <m/>
    <m/>
    <m/>
    <m/>
    <m/>
    <m/>
    <s v="Computer Studies "/>
    <s v="Computer Studies"/>
    <m/>
    <s v="RAPP "/>
    <x v="3"/>
    <m/>
    <m/>
    <s v="Richard Rinaldo    "/>
    <x v="3"/>
    <x v="2"/>
    <x v="0"/>
    <x v="0"/>
    <x v="0"/>
    <m/>
    <s v="Sarat Narendran Mubassara Nizamli Siddiquim Muskaan Karwal Deepthi Chilikuri Gunpreet Kaur  Debmoy Chakraborty Mary Sonia Ippu             "/>
    <x v="148"/>
    <x v="125"/>
    <x v="113"/>
    <x v="71"/>
    <x v="21"/>
    <x v="0"/>
    <x v="4"/>
    <x v="2"/>
    <x v="0"/>
    <x v="0"/>
    <m/>
    <m/>
    <m/>
    <m/>
    <m/>
    <m/>
    <m/>
    <m/>
    <m/>
    <m/>
    <m/>
    <x v="1"/>
    <x v="3"/>
    <s v="2019/20"/>
    <m/>
    <m/>
    <m/>
    <m/>
    <m/>
    <m/>
    <m/>
    <m/>
    <m/>
    <m/>
    <n v="0"/>
    <m/>
    <m/>
    <m/>
    <m/>
    <m/>
    <m/>
    <m/>
    <m/>
    <m/>
    <m/>
    <m/>
    <m/>
    <m/>
    <m/>
    <m/>
    <m/>
    <m/>
    <m/>
    <m/>
    <m/>
    <m/>
    <m/>
    <m/>
    <m/>
    <m/>
    <m/>
    <m/>
    <m/>
    <m/>
    <m/>
    <m/>
  </r>
  <r>
    <x v="233"/>
    <x v="233"/>
    <x v="122"/>
    <m/>
    <s v="Donor Prospect Database"/>
    <s v="Big data analytics"/>
    <m/>
    <s v="Dave Bagler"/>
    <s v="dave@heartwoodinstitute.ca"/>
    <m/>
    <m/>
    <m/>
    <m/>
    <m/>
    <m/>
    <s v="Computer Studies "/>
    <s v="Computer Studies"/>
    <m/>
    <s v="Big Data Analytics "/>
    <x v="0"/>
    <m/>
    <m/>
    <s v="Gordon Dyck Chris Dyck   "/>
    <x v="20"/>
    <x v="9"/>
    <x v="0"/>
    <x v="0"/>
    <x v="0"/>
    <m/>
    <s v="Robert Routledge                   "/>
    <x v="125"/>
    <x v="3"/>
    <x v="3"/>
    <x v="0"/>
    <x v="0"/>
    <x v="0"/>
    <x v="0"/>
    <x v="0"/>
    <x v="0"/>
    <x v="0"/>
    <m/>
    <m/>
    <m/>
    <m/>
    <m/>
    <m/>
    <m/>
    <m/>
    <m/>
    <m/>
    <m/>
    <x v="0"/>
    <x v="3"/>
    <s v="2020/21"/>
    <m/>
    <m/>
    <m/>
    <m/>
    <m/>
    <m/>
    <m/>
    <m/>
    <m/>
    <m/>
    <n v="0"/>
    <m/>
    <m/>
    <m/>
    <m/>
    <m/>
    <m/>
    <m/>
    <m/>
    <m/>
    <m/>
    <m/>
    <m/>
    <m/>
    <m/>
    <m/>
    <m/>
    <m/>
    <m/>
    <m/>
    <m/>
    <m/>
    <m/>
    <m/>
    <m/>
    <m/>
    <m/>
    <m/>
    <m/>
    <m/>
    <m/>
    <m/>
  </r>
  <r>
    <x v="234"/>
    <x v="234"/>
    <x v="123"/>
    <m/>
    <s v="All in one Track and Trace App"/>
    <m/>
    <m/>
    <s v="Sean Hamill"/>
    <s v="shamill@centralpainting.com"/>
    <m/>
    <m/>
    <m/>
    <m/>
    <m/>
    <m/>
    <s v="Engineering and Environmental Technologies "/>
    <s v="Engineering and Environmental Technologies"/>
    <m/>
    <s v="Computer Programmer Analyst "/>
    <x v="19"/>
    <m/>
    <m/>
    <s v="Tom Marazzo    "/>
    <x v="34"/>
    <x v="2"/>
    <x v="0"/>
    <x v="0"/>
    <x v="0"/>
    <m/>
    <s v="Alvira Narshidani Surya Tammana Tyler Giles Delroy Dennie Toluwanmi Bankole Yachao Xiong              "/>
    <x v="69"/>
    <x v="126"/>
    <x v="114"/>
    <x v="72"/>
    <x v="22"/>
    <x v="4"/>
    <x v="0"/>
    <x v="0"/>
    <x v="0"/>
    <x v="0"/>
    <m/>
    <m/>
    <m/>
    <m/>
    <m/>
    <m/>
    <m/>
    <m/>
    <m/>
    <m/>
    <m/>
    <x v="0"/>
    <x v="2"/>
    <s v="2020/21"/>
    <m/>
    <m/>
    <m/>
    <m/>
    <m/>
    <m/>
    <m/>
    <m/>
    <m/>
    <m/>
    <n v="0"/>
    <m/>
    <m/>
    <m/>
    <m/>
    <m/>
    <m/>
    <m/>
    <m/>
    <m/>
    <m/>
    <m/>
    <m/>
    <m/>
    <m/>
    <m/>
    <m/>
    <m/>
    <m/>
    <m/>
    <m/>
    <m/>
    <m/>
    <m/>
    <m/>
    <m/>
    <m/>
    <m/>
    <m/>
    <m/>
    <m/>
    <m/>
  </r>
  <r>
    <x v="235"/>
    <x v="235"/>
    <x v="124"/>
    <s v="iCo-op"/>
    <s v=" iCo-op Project , 2 tester + 1 graphic designer "/>
    <s v="Computer Programming"/>
    <m/>
    <s v="Tanya Lindsay"/>
    <s v="tlindsay@surge-erp.ca"/>
    <m/>
    <m/>
    <m/>
    <m/>
    <m/>
    <m/>
    <s v="Computer Studies "/>
    <s v="Computer Studies"/>
    <m/>
    <s v="Computer Programmer Analyst "/>
    <x v="19"/>
    <m/>
    <m/>
    <s v="    "/>
    <x v="6"/>
    <x v="2"/>
    <x v="0"/>
    <x v="0"/>
    <x v="0"/>
    <m/>
    <s v="Rupinder Jeeet Singh Harshkumar - harshpatel24895@gmail.com Rupinderjeet - rupinderjeetsingh199@gmail.com                 "/>
    <x v="149"/>
    <x v="127"/>
    <x v="115"/>
    <x v="0"/>
    <x v="0"/>
    <x v="0"/>
    <x v="0"/>
    <x v="0"/>
    <x v="0"/>
    <x v="0"/>
    <m/>
    <m/>
    <m/>
    <m/>
    <m/>
    <m/>
    <m/>
    <m/>
    <m/>
    <m/>
    <m/>
    <x v="0"/>
    <x v="3"/>
    <s v="2020/21"/>
    <m/>
    <m/>
    <m/>
    <m/>
    <m/>
    <m/>
    <m/>
    <m/>
    <m/>
    <n v="5000"/>
    <n v="1000"/>
    <m/>
    <n v="1000"/>
    <n v="4000"/>
    <m/>
    <m/>
    <m/>
    <m/>
    <m/>
    <m/>
    <m/>
    <m/>
    <s v="Invoice request sent to Fran on Aug, 4th - waiting confirmation "/>
    <m/>
    <m/>
    <m/>
    <m/>
    <m/>
    <m/>
    <m/>
    <m/>
    <m/>
    <m/>
    <m/>
    <m/>
    <m/>
    <m/>
    <m/>
    <m/>
    <m/>
    <m/>
    <m/>
  </r>
  <r>
    <x v="236"/>
    <x v="236"/>
    <x v="74"/>
    <m/>
    <s v="iCoop, Business Recovery Project"/>
    <s v="Computer Programming"/>
    <m/>
    <s v="Saber Amini"/>
    <s v="saber.amini@gmail.com"/>
    <m/>
    <m/>
    <m/>
    <m/>
    <m/>
    <m/>
    <s v="Computer Studies "/>
    <s v="Computer Studies"/>
    <m/>
    <s v="Computer Programmer Analyst "/>
    <x v="19"/>
    <m/>
    <m/>
    <s v="Saber Amini    "/>
    <x v="25"/>
    <x v="2"/>
    <x v="0"/>
    <x v="0"/>
    <x v="0"/>
    <m/>
    <s v="Lani Low Sukhpreet Singh Jeshan Chhabra                 "/>
    <x v="150"/>
    <x v="128"/>
    <x v="116"/>
    <x v="0"/>
    <x v="0"/>
    <x v="0"/>
    <x v="0"/>
    <x v="0"/>
    <x v="0"/>
    <x v="0"/>
    <m/>
    <m/>
    <m/>
    <m/>
    <m/>
    <m/>
    <m/>
    <m/>
    <m/>
    <m/>
    <m/>
    <x v="0"/>
    <x v="3"/>
    <s v="2020/21"/>
    <m/>
    <m/>
    <m/>
    <m/>
    <m/>
    <m/>
    <m/>
    <m/>
    <m/>
    <n v="7500"/>
    <n v="1500"/>
    <m/>
    <n v="1500"/>
    <n v="6000"/>
    <m/>
    <m/>
    <m/>
    <m/>
    <m/>
    <m/>
    <m/>
    <m/>
    <s v="Invoice request sent to Fran on Aug, 4th - waiting confirmation "/>
    <m/>
    <m/>
    <m/>
    <m/>
    <m/>
    <m/>
    <m/>
    <m/>
    <m/>
    <m/>
    <m/>
    <m/>
    <m/>
    <m/>
    <m/>
    <m/>
    <m/>
    <m/>
    <m/>
  </r>
  <r>
    <x v="237"/>
    <x v="237"/>
    <x v="79"/>
    <m/>
    <s v="ESC Gateway Appliance (Phase 5)"/>
    <m/>
    <m/>
    <m/>
    <m/>
    <m/>
    <m/>
    <m/>
    <m/>
    <m/>
    <m/>
    <s v=" "/>
    <m/>
    <m/>
    <s v="Computer Programmer Analyst "/>
    <x v="19"/>
    <m/>
    <m/>
    <s v="    "/>
    <x v="6"/>
    <x v="2"/>
    <x v="0"/>
    <x v="0"/>
    <x v="0"/>
    <m/>
    <s v="Yachao Xiong Noah Wilson Branden Shirriff                 "/>
    <x v="151"/>
    <x v="63"/>
    <x v="117"/>
    <x v="0"/>
    <x v="0"/>
    <x v="0"/>
    <x v="0"/>
    <x v="0"/>
    <x v="0"/>
    <x v="0"/>
    <m/>
    <m/>
    <m/>
    <m/>
    <m/>
    <m/>
    <m/>
    <m/>
    <m/>
    <m/>
    <m/>
    <x v="0"/>
    <x v="3"/>
    <s v="2020/21"/>
    <m/>
    <m/>
    <m/>
    <m/>
    <m/>
    <m/>
    <m/>
    <m/>
    <m/>
    <m/>
    <n v="0"/>
    <m/>
    <m/>
    <m/>
    <m/>
    <m/>
    <m/>
    <m/>
    <m/>
    <m/>
    <m/>
    <m/>
    <m/>
    <m/>
    <m/>
    <m/>
    <m/>
    <m/>
    <m/>
    <m/>
    <m/>
    <m/>
    <m/>
    <m/>
    <m/>
    <m/>
    <m/>
    <m/>
    <m/>
    <m/>
    <m/>
    <m/>
  </r>
  <r>
    <x v="238"/>
    <x v="238"/>
    <x v="125"/>
    <m/>
    <s v="Proof of concept study to develop communicate with the semi-autonomous platform through Bluetooth via mobile device so as to control the sterilizing device and to capture/store the motion path"/>
    <m/>
    <m/>
    <m/>
    <m/>
    <m/>
    <m/>
    <m/>
    <m/>
    <m/>
    <m/>
    <s v="Engineering and Environmental Technologies Computer Studies"/>
    <s v="Engineering and Environmental Technologies"/>
    <s v="Computer Studies"/>
    <s v="Mobile app development "/>
    <x v="20"/>
    <m/>
    <m/>
    <s v="Mark Rabey Tom Marazzo   "/>
    <x v="35"/>
    <x v="14"/>
    <x v="0"/>
    <x v="0"/>
    <x v="0"/>
    <m/>
    <s v="Shaurukh Sayed Andrea Franco Arshveer Uppal Rohith Preetham Sunkara                "/>
    <x v="152"/>
    <x v="129"/>
    <x v="118"/>
    <x v="73"/>
    <x v="0"/>
    <x v="0"/>
    <x v="0"/>
    <x v="0"/>
    <x v="0"/>
    <x v="0"/>
    <m/>
    <m/>
    <m/>
    <m/>
    <m/>
    <m/>
    <m/>
    <m/>
    <m/>
    <m/>
    <m/>
    <x v="0"/>
    <x v="2"/>
    <s v="2020/21"/>
    <m/>
    <m/>
    <m/>
    <m/>
    <m/>
    <m/>
    <m/>
    <m/>
    <m/>
    <m/>
    <n v="0"/>
    <m/>
    <m/>
    <m/>
    <m/>
    <m/>
    <m/>
    <m/>
    <m/>
    <m/>
    <m/>
    <m/>
    <m/>
    <m/>
    <m/>
    <m/>
    <m/>
    <m/>
    <m/>
    <m/>
    <m/>
    <m/>
    <m/>
    <m/>
    <m/>
    <m/>
    <m/>
    <m/>
    <m/>
    <m/>
    <m/>
    <m/>
  </r>
  <r>
    <x v="239"/>
    <x v="239"/>
    <x v="126"/>
    <s v="R&amp;I - iCo-op"/>
    <s v="Performance Baseline and Tuning, Database performance improvement - SQL ,icoop"/>
    <s v="Computer Programming"/>
    <m/>
    <s v="Caio Gasparine"/>
    <s v="Caio.Gasparine@GeorgianCollege.ca "/>
    <m/>
    <m/>
    <m/>
    <m/>
    <m/>
    <m/>
    <s v="Computer Studies "/>
    <s v="Computer Studies"/>
    <m/>
    <s v="Computer Programmer Analyst "/>
    <x v="19"/>
    <m/>
    <m/>
    <s v="    "/>
    <x v="6"/>
    <x v="2"/>
    <x v="0"/>
    <x v="0"/>
    <x v="0"/>
    <m/>
    <s v="Aabhishek Kumar Steven Caird Aksh Ronitt                "/>
    <x v="153"/>
    <x v="130"/>
    <x v="119"/>
    <x v="74"/>
    <x v="0"/>
    <x v="0"/>
    <x v="0"/>
    <x v="0"/>
    <x v="0"/>
    <x v="0"/>
    <m/>
    <m/>
    <m/>
    <m/>
    <m/>
    <m/>
    <m/>
    <m/>
    <m/>
    <m/>
    <m/>
    <x v="0"/>
    <x v="3"/>
    <s v="2020/21"/>
    <m/>
    <m/>
    <m/>
    <m/>
    <m/>
    <m/>
    <m/>
    <m/>
    <m/>
    <m/>
    <n v="0"/>
    <m/>
    <m/>
    <m/>
    <m/>
    <m/>
    <m/>
    <m/>
    <m/>
    <m/>
    <m/>
    <m/>
    <m/>
    <m/>
    <m/>
    <m/>
    <m/>
    <m/>
    <m/>
    <m/>
    <m/>
    <m/>
    <m/>
    <m/>
    <m/>
    <m/>
    <m/>
    <m/>
    <m/>
    <m/>
    <m/>
    <m/>
  </r>
  <r>
    <x v="240"/>
    <x v="240"/>
    <x v="127"/>
    <s v="R&amp;I - iCo-op"/>
    <s v="icoop, Business Recovery Project_x000a_2 x CRM tool + 2 x local business support "/>
    <s v="Computer Programming"/>
    <m/>
    <s v="Sara Bentham "/>
    <s v="Sara.Bentham@GeorgianCollege.ca"/>
    <m/>
    <m/>
    <m/>
    <m/>
    <m/>
    <m/>
    <s v="Computer Studies "/>
    <s v="Computer Studies"/>
    <m/>
    <s v="Computer Programmer Analyst "/>
    <x v="19"/>
    <m/>
    <m/>
    <s v="    "/>
    <x v="6"/>
    <x v="2"/>
    <x v="0"/>
    <x v="0"/>
    <x v="0"/>
    <m/>
    <s v="Mehul Gshah Emilie Ah-fock Rinkal Vavadiya Rowena Johnson                "/>
    <x v="154"/>
    <x v="131"/>
    <x v="120"/>
    <x v="75"/>
    <x v="0"/>
    <x v="0"/>
    <x v="0"/>
    <x v="0"/>
    <x v="0"/>
    <x v="0"/>
    <m/>
    <m/>
    <m/>
    <m/>
    <m/>
    <m/>
    <m/>
    <m/>
    <m/>
    <m/>
    <m/>
    <x v="0"/>
    <x v="3"/>
    <s v="2020/21"/>
    <m/>
    <m/>
    <m/>
    <m/>
    <m/>
    <m/>
    <m/>
    <m/>
    <m/>
    <m/>
    <n v="0"/>
    <m/>
    <m/>
    <m/>
    <m/>
    <m/>
    <m/>
    <m/>
    <m/>
    <m/>
    <m/>
    <m/>
    <m/>
    <m/>
    <m/>
    <m/>
    <m/>
    <m/>
    <m/>
    <m/>
    <m/>
    <m/>
    <m/>
    <m/>
    <m/>
    <m/>
    <m/>
    <m/>
    <m/>
    <m/>
    <m/>
    <m/>
  </r>
  <r>
    <x v="241"/>
    <x v="241"/>
    <x v="128"/>
    <m/>
    <s v="Develop a system to determine good goals when the hockey puck has crossed the goal line _x000a_-_x000a_Phase 1: Research on the technologies"/>
    <m/>
    <m/>
    <s v="Clara Carretta (Roy Carretta) "/>
    <s v="info@hockeynetcanada.com"/>
    <m/>
    <m/>
    <m/>
    <m/>
    <m/>
    <m/>
    <s v="Computer Studies "/>
    <s v="Computer Studies"/>
    <m/>
    <s v="Mechanical Engineering Technology "/>
    <x v="5"/>
    <m/>
    <m/>
    <s v="Mohammad Reza Balouchstani    "/>
    <x v="36"/>
    <x v="2"/>
    <x v="0"/>
    <x v="0"/>
    <x v="0"/>
    <m/>
    <s v="                   "/>
    <x v="3"/>
    <x v="3"/>
    <x v="3"/>
    <x v="0"/>
    <x v="0"/>
    <x v="0"/>
    <x v="0"/>
    <x v="0"/>
    <x v="0"/>
    <x v="0"/>
    <m/>
    <m/>
    <m/>
    <m/>
    <m/>
    <m/>
    <m/>
    <m/>
    <m/>
    <m/>
    <m/>
    <x v="1"/>
    <x v="3"/>
    <s v="2020/21"/>
    <m/>
    <m/>
    <m/>
    <m/>
    <m/>
    <m/>
    <m/>
    <m/>
    <m/>
    <m/>
    <n v="0"/>
    <m/>
    <m/>
    <m/>
    <m/>
    <m/>
    <m/>
    <m/>
    <m/>
    <m/>
    <m/>
    <m/>
    <m/>
    <m/>
    <m/>
    <m/>
    <m/>
    <m/>
    <m/>
    <m/>
    <m/>
    <m/>
    <m/>
    <m/>
    <m/>
    <m/>
    <m/>
    <m/>
    <m/>
    <m/>
    <m/>
    <m/>
  </r>
  <r>
    <x v="242"/>
    <x v="242"/>
    <x v="129"/>
    <m/>
    <s v="Handeling big parts solution- _x000a_Georgian Haketon"/>
    <m/>
    <m/>
    <m/>
    <m/>
    <m/>
    <m/>
    <m/>
    <m/>
    <m/>
    <m/>
    <s v="Engineering and Environmental Technologies "/>
    <s v="Engineering and Environmental Technologies"/>
    <m/>
    <s v="Mechanical Engineering Technology "/>
    <x v="5"/>
    <m/>
    <m/>
    <s v="Mike Zacharko    "/>
    <x v="22"/>
    <x v="2"/>
    <x v="0"/>
    <x v="0"/>
    <x v="0"/>
    <m/>
    <s v="                   "/>
    <x v="3"/>
    <x v="3"/>
    <x v="3"/>
    <x v="0"/>
    <x v="0"/>
    <x v="0"/>
    <x v="0"/>
    <x v="0"/>
    <x v="0"/>
    <x v="0"/>
    <m/>
    <m/>
    <m/>
    <m/>
    <m/>
    <m/>
    <m/>
    <m/>
    <m/>
    <m/>
    <m/>
    <x v="1"/>
    <x v="3"/>
    <s v="2020/21"/>
    <m/>
    <m/>
    <m/>
    <m/>
    <m/>
    <m/>
    <m/>
    <m/>
    <m/>
    <m/>
    <n v="0"/>
    <m/>
    <m/>
    <m/>
    <m/>
    <m/>
    <m/>
    <m/>
    <m/>
    <m/>
    <m/>
    <m/>
    <m/>
    <m/>
    <m/>
    <m/>
    <m/>
    <m/>
    <m/>
    <m/>
    <m/>
    <m/>
    <m/>
    <m/>
    <m/>
    <m/>
    <m/>
    <m/>
    <m/>
    <m/>
    <m/>
    <m/>
  </r>
  <r>
    <x v="243"/>
    <x v="243"/>
    <x v="130"/>
    <m/>
    <s v="Installation and integration of fast move robots"/>
    <m/>
    <m/>
    <m/>
    <m/>
    <m/>
    <m/>
    <m/>
    <m/>
    <m/>
    <m/>
    <s v="Engineering and Environmental Technologies "/>
    <s v="Engineering and Environmental Technologies"/>
    <m/>
    <s v="Mechanical Engineering Technology "/>
    <x v="5"/>
    <m/>
    <m/>
    <s v="Hadi Hosseini    "/>
    <x v="37"/>
    <x v="2"/>
    <x v="0"/>
    <x v="0"/>
    <x v="0"/>
    <m/>
    <s v="Gregory GavilanesHeredia Mckenzie Thyre Nicholas Whiffen                 "/>
    <x v="155"/>
    <x v="132"/>
    <x v="121"/>
    <x v="0"/>
    <x v="0"/>
    <x v="0"/>
    <x v="0"/>
    <x v="0"/>
    <x v="0"/>
    <x v="0"/>
    <m/>
    <m/>
    <m/>
    <m/>
    <m/>
    <m/>
    <m/>
    <m/>
    <m/>
    <m/>
    <m/>
    <x v="0"/>
    <x v="4"/>
    <s v="2020/21"/>
    <m/>
    <m/>
    <m/>
    <m/>
    <m/>
    <m/>
    <m/>
    <m/>
    <m/>
    <m/>
    <n v="0"/>
    <m/>
    <m/>
    <m/>
    <m/>
    <m/>
    <m/>
    <m/>
    <m/>
    <m/>
    <m/>
    <m/>
    <m/>
    <m/>
    <m/>
    <m/>
    <m/>
    <m/>
    <m/>
    <m/>
    <m/>
    <m/>
    <m/>
    <m/>
    <m/>
    <m/>
    <m/>
    <m/>
    <m/>
    <m/>
    <m/>
    <m/>
  </r>
  <r>
    <x v="244"/>
    <x v="244"/>
    <x v="131"/>
    <m/>
    <s v="Covid- NSERC - Mindfulness to Combat Health Care Worker Burnout during COVID-19"/>
    <m/>
    <m/>
    <s v="Dr. Soyeon Kim"/>
    <m/>
    <m/>
    <m/>
    <m/>
    <m/>
    <m/>
    <m/>
    <s v="Libraries and Academic Success Centres "/>
    <s v="Libraries and Academic Success Centres"/>
    <m/>
    <s v="Libraries and Academic Success Centres "/>
    <x v="21"/>
    <m/>
    <m/>
    <s v="Sarah Hunter    "/>
    <x v="38"/>
    <x v="2"/>
    <x v="0"/>
    <x v="0"/>
    <x v="0"/>
    <m/>
    <s v=" Muskaan karwal                  "/>
    <x v="3"/>
    <x v="133"/>
    <x v="3"/>
    <x v="0"/>
    <x v="0"/>
    <x v="0"/>
    <x v="0"/>
    <x v="0"/>
    <x v="0"/>
    <x v="0"/>
    <m/>
    <m/>
    <m/>
    <m/>
    <m/>
    <m/>
    <m/>
    <m/>
    <m/>
    <m/>
    <s v="Nadine Proulx"/>
    <x v="5"/>
    <x v="4"/>
    <s v="2020/21"/>
    <m/>
    <m/>
    <m/>
    <m/>
    <m/>
    <m/>
    <m/>
    <m/>
    <m/>
    <m/>
    <n v="0"/>
    <m/>
    <m/>
    <m/>
    <m/>
    <m/>
    <m/>
    <m/>
    <m/>
    <m/>
    <m/>
    <m/>
    <m/>
    <m/>
    <m/>
    <m/>
    <m/>
    <m/>
    <m/>
    <m/>
    <m/>
    <m/>
    <m/>
    <m/>
    <m/>
    <m/>
    <m/>
    <m/>
    <m/>
    <m/>
    <m/>
    <m/>
  </r>
  <r>
    <x v="245"/>
    <x v="245"/>
    <x v="132"/>
    <m/>
    <s v="Covid- NSERC - Life in and beyond COVID-19: Supportive programming for the LGBTQ+ community"/>
    <m/>
    <m/>
    <m/>
    <m/>
    <m/>
    <m/>
    <m/>
    <m/>
    <m/>
    <m/>
    <s v="Liberal arts "/>
    <s v="Liberal arts"/>
    <m/>
    <s v="Liberal arts "/>
    <x v="22"/>
    <m/>
    <m/>
    <s v="Renée Ferguson    "/>
    <x v="39"/>
    <x v="2"/>
    <x v="0"/>
    <x v="0"/>
    <x v="0"/>
    <m/>
    <s v="                   "/>
    <x v="3"/>
    <x v="3"/>
    <x v="3"/>
    <x v="0"/>
    <x v="0"/>
    <x v="0"/>
    <x v="0"/>
    <x v="0"/>
    <x v="0"/>
    <x v="0"/>
    <m/>
    <m/>
    <m/>
    <m/>
    <m/>
    <m/>
    <m/>
    <m/>
    <m/>
    <m/>
    <m/>
    <x v="1"/>
    <x v="3"/>
    <s v="2020/21"/>
    <m/>
    <m/>
    <m/>
    <m/>
    <m/>
    <m/>
    <m/>
    <m/>
    <m/>
    <m/>
    <n v="0"/>
    <m/>
    <m/>
    <m/>
    <m/>
    <m/>
    <m/>
    <m/>
    <m/>
    <m/>
    <m/>
    <m/>
    <m/>
    <m/>
    <m/>
    <m/>
    <m/>
    <m/>
    <m/>
    <m/>
    <m/>
    <m/>
    <m/>
    <m/>
    <m/>
    <m/>
    <m/>
    <m/>
    <m/>
    <m/>
    <m/>
    <m/>
  </r>
  <r>
    <x v="246"/>
    <x v="246"/>
    <x v="133"/>
    <m/>
    <s v="Parents Working from Home During the COVID-19 Crisis: Practical Solutions to Increase Economic Productivity and Ensure Quality Care for Children"/>
    <m/>
    <m/>
    <m/>
    <m/>
    <m/>
    <m/>
    <m/>
    <m/>
    <m/>
    <m/>
    <s v="Research &amp; Innovation "/>
    <s v="Research &amp; Innovation"/>
    <m/>
    <s v="Research and Innovation "/>
    <x v="23"/>
    <m/>
    <m/>
    <s v="Leslie Nicholes    "/>
    <x v="40"/>
    <x v="2"/>
    <x v="0"/>
    <x v="0"/>
    <x v="0"/>
    <m/>
    <s v="                   "/>
    <x v="3"/>
    <x v="3"/>
    <x v="3"/>
    <x v="0"/>
    <x v="0"/>
    <x v="0"/>
    <x v="0"/>
    <x v="0"/>
    <x v="0"/>
    <x v="0"/>
    <m/>
    <m/>
    <m/>
    <m/>
    <m/>
    <m/>
    <m/>
    <m/>
    <m/>
    <m/>
    <m/>
    <x v="1"/>
    <x v="3"/>
    <s v="2020/21"/>
    <m/>
    <m/>
    <m/>
    <m/>
    <m/>
    <m/>
    <m/>
    <s v="Grant not funded"/>
    <m/>
    <m/>
    <n v="0"/>
    <m/>
    <m/>
    <m/>
    <m/>
    <m/>
    <m/>
    <m/>
    <m/>
    <m/>
    <m/>
    <m/>
    <m/>
    <m/>
    <m/>
    <m/>
    <m/>
    <m/>
    <m/>
    <m/>
    <m/>
    <m/>
    <m/>
    <m/>
    <m/>
    <m/>
    <m/>
    <m/>
    <m/>
    <m/>
    <m/>
    <m/>
  </r>
  <r>
    <x v="247"/>
    <x v="247"/>
    <x v="131"/>
    <m/>
    <s v="Covid-Nserc - Effects of Covid-19 on Healthcare Providers: Opportunities for Education and Support (ECHOES)"/>
    <m/>
    <m/>
    <m/>
    <m/>
    <m/>
    <m/>
    <m/>
    <m/>
    <m/>
    <m/>
    <s v="Health, Welllness and Sciences "/>
    <s v="Health, Welllness and Sciences"/>
    <m/>
    <s v="Nursing "/>
    <x v="1"/>
    <m/>
    <m/>
    <s v="Jacqueline Limoges    "/>
    <x v="29"/>
    <x v="2"/>
    <x v="0"/>
    <x v="0"/>
    <x v="0"/>
    <m/>
    <s v=" Christopher Michael                  "/>
    <x v="3"/>
    <x v="134"/>
    <x v="3"/>
    <x v="0"/>
    <x v="0"/>
    <x v="0"/>
    <x v="0"/>
    <x v="0"/>
    <x v="0"/>
    <x v="0"/>
    <m/>
    <m/>
    <m/>
    <m/>
    <m/>
    <m/>
    <m/>
    <m/>
    <m/>
    <m/>
    <s v="Daniel Anzola"/>
    <x v="5"/>
    <x v="4"/>
    <s v="2020/21"/>
    <m/>
    <m/>
    <m/>
    <m/>
    <m/>
    <m/>
    <m/>
    <m/>
    <m/>
    <m/>
    <n v="0"/>
    <m/>
    <m/>
    <m/>
    <m/>
    <m/>
    <m/>
    <m/>
    <m/>
    <m/>
    <m/>
    <m/>
    <m/>
    <m/>
    <m/>
    <m/>
    <m/>
    <m/>
    <m/>
    <m/>
    <m/>
    <m/>
    <m/>
    <m/>
    <m/>
    <m/>
    <m/>
    <m/>
    <m/>
    <m/>
    <m/>
    <m/>
  </r>
  <r>
    <x v="248"/>
    <x v="248"/>
    <x v="79"/>
    <m/>
    <s v="Covid- VIP "/>
    <m/>
    <m/>
    <m/>
    <m/>
    <m/>
    <m/>
    <m/>
    <m/>
    <m/>
    <m/>
    <s v="Computer Studies "/>
    <s v="Computer Studies"/>
    <m/>
    <s v="Computer programmer "/>
    <x v="8"/>
    <m/>
    <m/>
    <s v="Rich Freeman Ross Bigelow Eli Kane  "/>
    <x v="13"/>
    <x v="5"/>
    <x v="3"/>
    <x v="0"/>
    <x v="0"/>
    <m/>
    <s v="Yachao Xiong   Surya Tammana Anthoney Radley               "/>
    <x v="151"/>
    <x v="3"/>
    <x v="3"/>
    <x v="76"/>
    <x v="23"/>
    <x v="0"/>
    <x v="0"/>
    <x v="0"/>
    <x v="0"/>
    <x v="0"/>
    <m/>
    <m/>
    <m/>
    <m/>
    <m/>
    <m/>
    <m/>
    <m/>
    <m/>
    <m/>
    <s v="Noah Wilson,Branden Shirriff"/>
    <x v="0"/>
    <x v="4"/>
    <s v="2020/21"/>
    <m/>
    <m/>
    <m/>
    <m/>
    <m/>
    <m/>
    <m/>
    <m/>
    <m/>
    <m/>
    <n v="0"/>
    <m/>
    <m/>
    <m/>
    <m/>
    <m/>
    <m/>
    <m/>
    <m/>
    <m/>
    <m/>
    <m/>
    <m/>
    <m/>
    <m/>
    <m/>
    <m/>
    <m/>
    <m/>
    <m/>
    <m/>
    <m/>
    <m/>
    <m/>
    <m/>
    <m/>
    <m/>
    <m/>
    <m/>
    <m/>
    <m/>
    <m/>
  </r>
  <r>
    <x v="249"/>
    <x v="249"/>
    <x v="16"/>
    <s v="Online Sales Analysis"/>
    <s v="Thecla Oreme Thecla.Oreme@MyGeorgian.ca -&gt;  to get more information"/>
    <s v="Big data analytics"/>
    <m/>
    <s v="Thecla Oreme"/>
    <s v="Thecla.Oreme@MyGeorgian.ca"/>
    <m/>
    <m/>
    <m/>
    <m/>
    <m/>
    <m/>
    <s v="Computer Studies "/>
    <s v="Computer Studies"/>
    <m/>
    <s v="Big Data Analytics "/>
    <x v="0"/>
    <m/>
    <m/>
    <s v="Gordon Dyck Chris Dyck   "/>
    <x v="20"/>
    <x v="9"/>
    <x v="0"/>
    <x v="0"/>
    <x v="0"/>
    <m/>
    <s v="Akhilesh Paulraj Saini Avi Swarnim Sharma                 "/>
    <x v="156"/>
    <x v="135"/>
    <x v="122"/>
    <x v="0"/>
    <x v="0"/>
    <x v="0"/>
    <x v="0"/>
    <x v="0"/>
    <x v="0"/>
    <x v="0"/>
    <m/>
    <m/>
    <m/>
    <m/>
    <m/>
    <m/>
    <m/>
    <m/>
    <m/>
    <m/>
    <m/>
    <x v="0"/>
    <x v="3"/>
    <s v="2020/21"/>
    <m/>
    <m/>
    <m/>
    <m/>
    <m/>
    <m/>
    <m/>
    <m/>
    <m/>
    <m/>
    <n v="0"/>
    <m/>
    <m/>
    <m/>
    <m/>
    <m/>
    <m/>
    <m/>
    <m/>
    <m/>
    <m/>
    <m/>
    <m/>
    <m/>
    <m/>
    <m/>
    <m/>
    <m/>
    <m/>
    <m/>
    <m/>
    <m/>
    <m/>
    <m/>
    <m/>
    <m/>
    <m/>
    <m/>
    <m/>
    <m/>
    <m/>
    <m/>
  </r>
  <r>
    <x v="250"/>
    <x v="250"/>
    <x v="66"/>
    <s v="COVID-19 Survey"/>
    <s v="Analyse a recent report about COVID-19 business impact and look for insigths"/>
    <s v="Big data analytics"/>
    <m/>
    <s v="Boening, Tiffany"/>
    <s v="Tiffany.Boening@simcoe.ca"/>
    <m/>
    <m/>
    <m/>
    <m/>
    <m/>
    <s v="20S-20F"/>
    <s v="Computer Studies "/>
    <s v="Computer Studies"/>
    <m/>
    <s v="Big Data Analytics Project Management"/>
    <x v="0"/>
    <s v="Project Management"/>
    <m/>
    <s v="Gordon Dyck Chris Dyck Michael Payne   "/>
    <x v="20"/>
    <x v="9"/>
    <x v="4"/>
    <x v="0"/>
    <x v="0"/>
    <m/>
    <s v="Anastasiia Nesterenko Fenali Shah Monish Khopkar Jinou &quot;George&quot; Yu Manish Saharawat               "/>
    <x v="72"/>
    <x v="136"/>
    <x v="123"/>
    <x v="77"/>
    <x v="24"/>
    <x v="0"/>
    <x v="0"/>
    <x v="0"/>
    <x v="0"/>
    <x v="0"/>
    <m/>
    <m/>
    <m/>
    <m/>
    <m/>
    <m/>
    <m/>
    <m/>
    <m/>
    <m/>
    <m/>
    <x v="0"/>
    <x v="3"/>
    <s v="2020/21"/>
    <m/>
    <m/>
    <m/>
    <m/>
    <m/>
    <m/>
    <m/>
    <m/>
    <m/>
    <m/>
    <n v="0"/>
    <m/>
    <n v="0"/>
    <m/>
    <m/>
    <m/>
    <m/>
    <m/>
    <m/>
    <m/>
    <m/>
    <m/>
    <m/>
    <m/>
    <m/>
    <m/>
    <m/>
    <m/>
    <m/>
    <m/>
    <m/>
    <m/>
    <m/>
    <m/>
    <m/>
    <m/>
    <m/>
    <m/>
    <m/>
    <m/>
    <m/>
    <m/>
  </r>
  <r>
    <x v="251"/>
    <x v="251"/>
    <x v="134"/>
    <s v="Python Chatbot"/>
    <s v="Chatbot development - using python "/>
    <s v="Big data analytics"/>
    <m/>
    <s v="Sumit Kumar Patel"/>
    <s v="Sumitkumar.Patel@MyGeorgian.ca"/>
    <m/>
    <m/>
    <m/>
    <m/>
    <m/>
    <m/>
    <s v="Computer Studies "/>
    <s v="Computer Studies"/>
    <m/>
    <s v="Big Data Analytics "/>
    <x v="0"/>
    <m/>
    <m/>
    <s v="Gordon Dyck Chris Dyck   "/>
    <x v="20"/>
    <x v="9"/>
    <x v="0"/>
    <x v="0"/>
    <x v="0"/>
    <m/>
    <s v="Sumitkumar Patel Nirmalbhai Patel                  "/>
    <x v="157"/>
    <x v="137"/>
    <x v="3"/>
    <x v="0"/>
    <x v="0"/>
    <x v="0"/>
    <x v="0"/>
    <x v="0"/>
    <x v="0"/>
    <x v="0"/>
    <m/>
    <m/>
    <m/>
    <m/>
    <m/>
    <m/>
    <m/>
    <m/>
    <m/>
    <m/>
    <m/>
    <x v="0"/>
    <x v="3"/>
    <s v="2020/21"/>
    <m/>
    <m/>
    <m/>
    <m/>
    <m/>
    <m/>
    <m/>
    <m/>
    <m/>
    <m/>
    <n v="0"/>
    <m/>
    <m/>
    <m/>
    <m/>
    <m/>
    <m/>
    <m/>
    <m/>
    <m/>
    <m/>
    <m/>
    <m/>
    <m/>
    <m/>
    <m/>
    <m/>
    <m/>
    <m/>
    <m/>
    <m/>
    <m/>
    <m/>
    <m/>
    <m/>
    <m/>
    <m/>
    <m/>
    <m/>
    <m/>
    <m/>
    <m/>
  </r>
  <r>
    <x v="252"/>
    <x v="252"/>
    <x v="135"/>
    <s v="SPEEDIER"/>
    <s v="SPEEDIER: GHG Accounting and Reporting"/>
    <m/>
    <m/>
    <s v="Jennifer Montpetit"/>
    <s v="jmontpetit@lakelandholding.com"/>
    <m/>
    <m/>
    <m/>
    <m/>
    <m/>
    <m/>
    <s v="Computer Studies Engineering and Environmental Technologies"/>
    <s v="Computer Studies"/>
    <s v="Engineering and Environmental Technologies"/>
    <s v="Computer programmer "/>
    <x v="8"/>
    <m/>
    <m/>
    <s v="Scott McCrindle    "/>
    <x v="41"/>
    <x v="2"/>
    <x v="0"/>
    <x v="0"/>
    <x v="0"/>
    <m/>
    <s v="                   "/>
    <x v="3"/>
    <x v="3"/>
    <x v="3"/>
    <x v="0"/>
    <x v="0"/>
    <x v="0"/>
    <x v="0"/>
    <x v="0"/>
    <x v="0"/>
    <x v="0"/>
    <m/>
    <m/>
    <m/>
    <m/>
    <m/>
    <m/>
    <m/>
    <m/>
    <m/>
    <m/>
    <m/>
    <x v="0"/>
    <x v="2"/>
    <s v="2020/21"/>
    <m/>
    <m/>
    <m/>
    <m/>
    <m/>
    <m/>
    <m/>
    <m/>
    <m/>
    <m/>
    <n v="0"/>
    <m/>
    <m/>
    <m/>
    <m/>
    <m/>
    <m/>
    <m/>
    <m/>
    <m/>
    <m/>
    <m/>
    <m/>
    <m/>
    <m/>
    <m/>
    <m/>
    <m/>
    <m/>
    <m/>
    <m/>
    <m/>
    <m/>
    <m/>
    <m/>
    <m/>
    <m/>
    <m/>
    <m/>
    <m/>
    <m/>
    <m/>
  </r>
  <r>
    <x v="253"/>
    <x v="253"/>
    <x v="136"/>
    <m/>
    <s v="Database development "/>
    <m/>
    <m/>
    <s v="Stephone Moore"/>
    <s v="smoore@moorepackaging.com"/>
    <m/>
    <m/>
    <m/>
    <m/>
    <m/>
    <m/>
    <s v="Engineering and Environmental Technologies "/>
    <s v="Engineering and Environmental Technologies"/>
    <m/>
    <s v="Mechanical Engineering Technology "/>
    <x v="5"/>
    <m/>
    <m/>
    <s v="    "/>
    <x v="6"/>
    <x v="2"/>
    <x v="0"/>
    <x v="0"/>
    <x v="0"/>
    <m/>
    <s v="                   "/>
    <x v="3"/>
    <x v="3"/>
    <x v="3"/>
    <x v="0"/>
    <x v="0"/>
    <x v="0"/>
    <x v="0"/>
    <x v="0"/>
    <x v="0"/>
    <x v="0"/>
    <m/>
    <m/>
    <m/>
    <m/>
    <m/>
    <m/>
    <m/>
    <m/>
    <m/>
    <m/>
    <m/>
    <x v="1"/>
    <x v="3"/>
    <s v="2020/21"/>
    <m/>
    <m/>
    <m/>
    <m/>
    <m/>
    <m/>
    <m/>
    <m/>
    <m/>
    <m/>
    <n v="0"/>
    <m/>
    <m/>
    <m/>
    <m/>
    <m/>
    <m/>
    <m/>
    <m/>
    <m/>
    <m/>
    <m/>
    <m/>
    <m/>
    <m/>
    <m/>
    <m/>
    <m/>
    <m/>
    <m/>
    <m/>
    <m/>
    <m/>
    <m/>
    <m/>
    <m/>
    <m/>
    <m/>
    <m/>
    <m/>
    <m/>
    <m/>
  </r>
  <r>
    <x v="254"/>
    <x v="254"/>
    <x v="137"/>
    <m/>
    <s v="Phase one - Digital images of rendering for main and out building that can be use for marketing"/>
    <m/>
    <m/>
    <m/>
    <m/>
    <m/>
    <m/>
    <m/>
    <m/>
    <m/>
    <m/>
    <s v="Engineering and Environmental Technologies "/>
    <s v="Engineering and Environmental Technologies"/>
    <m/>
    <s v="Architectural Technology "/>
    <x v="24"/>
    <m/>
    <m/>
    <s v="Costan Boiangiu     "/>
    <x v="42"/>
    <x v="2"/>
    <x v="0"/>
    <x v="0"/>
    <x v="0"/>
    <m/>
    <s v="Hiyori Todoroki  Noah Pantuso  Kaelan Doucette                 "/>
    <x v="158"/>
    <x v="138"/>
    <x v="124"/>
    <x v="0"/>
    <x v="0"/>
    <x v="0"/>
    <x v="0"/>
    <x v="0"/>
    <x v="0"/>
    <x v="0"/>
    <m/>
    <m/>
    <m/>
    <m/>
    <m/>
    <m/>
    <m/>
    <m/>
    <m/>
    <m/>
    <m/>
    <x v="0"/>
    <x v="3"/>
    <s v="2019/20"/>
    <m/>
    <m/>
    <m/>
    <m/>
    <m/>
    <m/>
    <m/>
    <m/>
    <m/>
    <m/>
    <n v="0"/>
    <m/>
    <m/>
    <m/>
    <m/>
    <m/>
    <m/>
    <m/>
    <m/>
    <m/>
    <m/>
    <m/>
    <m/>
    <m/>
    <m/>
    <m/>
    <m/>
    <m/>
    <m/>
    <m/>
    <m/>
    <m/>
    <m/>
    <m/>
    <m/>
    <m/>
    <m/>
    <m/>
    <m/>
    <m/>
    <m/>
    <m/>
  </r>
  <r>
    <x v="255"/>
    <x v="255"/>
    <x v="35"/>
    <m/>
    <s v="3D Printing"/>
    <s v="Technical service"/>
    <m/>
    <m/>
    <m/>
    <m/>
    <m/>
    <m/>
    <m/>
    <m/>
    <m/>
    <s v=" "/>
    <m/>
    <m/>
    <s v="Mechanical Engineering Technology "/>
    <x v="5"/>
    <m/>
    <m/>
    <s v="No Faculty    "/>
    <x v="43"/>
    <x v="2"/>
    <x v="0"/>
    <x v="0"/>
    <x v="0"/>
    <m/>
    <s v="                   "/>
    <x v="3"/>
    <x v="3"/>
    <x v="3"/>
    <x v="0"/>
    <x v="0"/>
    <x v="0"/>
    <x v="0"/>
    <x v="0"/>
    <x v="0"/>
    <x v="0"/>
    <m/>
    <m/>
    <m/>
    <m/>
    <m/>
    <m/>
    <m/>
    <m/>
    <m/>
    <m/>
    <s v="jared Bergsma"/>
    <x v="5"/>
    <x v="4"/>
    <s v="2019/20"/>
    <m/>
    <m/>
    <m/>
    <m/>
    <m/>
    <m/>
    <m/>
    <m/>
    <m/>
    <m/>
    <n v="0"/>
    <m/>
    <m/>
    <m/>
    <m/>
    <m/>
    <m/>
    <m/>
    <m/>
    <m/>
    <m/>
    <m/>
    <m/>
    <m/>
    <m/>
    <m/>
    <m/>
    <m/>
    <m/>
    <m/>
    <m/>
    <m/>
    <m/>
    <m/>
    <m/>
    <m/>
    <m/>
    <m/>
    <m/>
    <m/>
    <m/>
    <m/>
  </r>
  <r>
    <x v="256"/>
    <x v="256"/>
    <x v="79"/>
    <m/>
    <s v="3D Printing"/>
    <s v="Technical service"/>
    <m/>
    <m/>
    <m/>
    <m/>
    <m/>
    <m/>
    <m/>
    <m/>
    <m/>
    <s v=" "/>
    <m/>
    <m/>
    <s v="Mechanical Engineering Technology "/>
    <x v="5"/>
    <m/>
    <m/>
    <s v="    "/>
    <x v="6"/>
    <x v="2"/>
    <x v="0"/>
    <x v="0"/>
    <x v="0"/>
    <m/>
    <s v="jared Bergsma                   "/>
    <x v="26"/>
    <x v="3"/>
    <x v="3"/>
    <x v="0"/>
    <x v="0"/>
    <x v="0"/>
    <x v="0"/>
    <x v="0"/>
    <x v="0"/>
    <x v="0"/>
    <m/>
    <m/>
    <m/>
    <m/>
    <m/>
    <m/>
    <m/>
    <m/>
    <m/>
    <m/>
    <m/>
    <x v="0"/>
    <x v="3"/>
    <s v="2019/20"/>
    <m/>
    <m/>
    <m/>
    <m/>
    <m/>
    <m/>
    <m/>
    <m/>
    <m/>
    <m/>
    <n v="0"/>
    <m/>
    <m/>
    <m/>
    <m/>
    <m/>
    <m/>
    <m/>
    <m/>
    <m/>
    <m/>
    <m/>
    <m/>
    <m/>
    <m/>
    <m/>
    <m/>
    <m/>
    <m/>
    <m/>
    <m/>
    <m/>
    <m/>
    <m/>
    <m/>
    <m/>
    <m/>
    <m/>
    <m/>
    <m/>
    <m/>
    <m/>
  </r>
  <r>
    <x v="257"/>
    <x v="257"/>
    <x v="66"/>
    <m/>
    <s v="Manufacturing Asset Map-Tool Design"/>
    <s v="Product development"/>
    <s v="GEO787 / GEO834"/>
    <m/>
    <m/>
    <m/>
    <m/>
    <m/>
    <m/>
    <m/>
    <m/>
    <s v="Engineering and Environmental Technologies "/>
    <s v="Engineering and Environmental Technologies"/>
    <m/>
    <s v="Big Data Analytics "/>
    <x v="0"/>
    <m/>
    <m/>
    <s v="Chris Dyck    "/>
    <x v="0"/>
    <x v="2"/>
    <x v="0"/>
    <x v="0"/>
    <x v="0"/>
    <m/>
    <s v="                   "/>
    <x v="3"/>
    <x v="3"/>
    <x v="3"/>
    <x v="0"/>
    <x v="0"/>
    <x v="0"/>
    <x v="0"/>
    <x v="0"/>
    <x v="0"/>
    <x v="0"/>
    <m/>
    <m/>
    <m/>
    <m/>
    <m/>
    <m/>
    <m/>
    <m/>
    <m/>
    <m/>
    <s v="Eliecer FajardoVelasco, Padmava Tibentahelram Chandavani, Ricardo Limaroiseman, Basil Scaria Varghese, Mayank Singh Bisht, Jennier Cox"/>
    <x v="1"/>
    <x v="3"/>
    <s v="2019/20"/>
    <m/>
    <m/>
    <m/>
    <m/>
    <m/>
    <m/>
    <m/>
    <m/>
    <m/>
    <n v="0"/>
    <n v="0"/>
    <m/>
    <m/>
    <m/>
    <m/>
    <m/>
    <s v="  "/>
    <m/>
    <m/>
    <m/>
    <m/>
    <m/>
    <m/>
    <m/>
    <m/>
    <m/>
    <m/>
    <m/>
    <m/>
    <m/>
    <m/>
    <m/>
    <m/>
    <m/>
    <m/>
    <m/>
    <m/>
    <m/>
    <m/>
    <m/>
    <m/>
    <m/>
  </r>
  <r>
    <x v="258"/>
    <x v="258"/>
    <x v="138"/>
    <m/>
    <s v="AI applicaion on Tarpin's stacking issue"/>
    <s v="Process optimization"/>
    <m/>
    <m/>
    <m/>
    <m/>
    <m/>
    <m/>
    <m/>
    <m/>
    <m/>
    <s v="Engineering and Environmental Technologies "/>
    <s v="Engineering and Environmental Technologies"/>
    <m/>
    <s v="Mechanical Engineering Technology "/>
    <x v="5"/>
    <m/>
    <m/>
    <s v="    "/>
    <x v="6"/>
    <x v="2"/>
    <x v="0"/>
    <x v="0"/>
    <x v="0"/>
    <m/>
    <s v="                   "/>
    <x v="3"/>
    <x v="3"/>
    <x v="3"/>
    <x v="0"/>
    <x v="0"/>
    <x v="0"/>
    <x v="0"/>
    <x v="0"/>
    <x v="0"/>
    <x v="0"/>
    <m/>
    <m/>
    <m/>
    <m/>
    <m/>
    <m/>
    <m/>
    <m/>
    <m/>
    <m/>
    <m/>
    <x v="1"/>
    <x v="4"/>
    <s v="2019/20"/>
    <m/>
    <m/>
    <m/>
    <m/>
    <m/>
    <m/>
    <m/>
    <m/>
    <m/>
    <n v="0"/>
    <n v="0"/>
    <m/>
    <m/>
    <m/>
    <m/>
    <m/>
    <s v="  "/>
    <m/>
    <m/>
    <m/>
    <m/>
    <m/>
    <m/>
    <m/>
    <m/>
    <m/>
    <m/>
    <m/>
    <m/>
    <m/>
    <m/>
    <m/>
    <m/>
    <m/>
    <m/>
    <m/>
    <m/>
    <m/>
    <m/>
    <m/>
    <m/>
    <m/>
  </r>
  <r>
    <x v="259"/>
    <x v="259"/>
    <x v="139"/>
    <m/>
    <s v="inger print safe/briefcase, add tracking, bluetooth with GPS tracking, remote locking, https://havlar.com/"/>
    <s v="Product development"/>
    <m/>
    <s v="Chris Adam"/>
    <s v="chris.adams@gmail.com"/>
    <s v="Industry (Incorporated)"/>
    <m/>
    <m/>
    <m/>
    <m/>
    <m/>
    <s v="Engineering and Environmental Technologies "/>
    <s v="Engineering and Environmental Technologies"/>
    <m/>
    <s v="Electrical Engineering Technology "/>
    <x v="4"/>
    <m/>
    <m/>
    <s v="    "/>
    <x v="6"/>
    <x v="2"/>
    <x v="0"/>
    <x v="0"/>
    <x v="0"/>
    <m/>
    <s v="                   "/>
    <x v="3"/>
    <x v="3"/>
    <x v="3"/>
    <x v="0"/>
    <x v="0"/>
    <x v="0"/>
    <x v="0"/>
    <x v="0"/>
    <x v="0"/>
    <x v="0"/>
    <m/>
    <m/>
    <m/>
    <m/>
    <m/>
    <m/>
    <m/>
    <m/>
    <m/>
    <m/>
    <m/>
    <x v="1"/>
    <x v="3"/>
    <s v="2018/19"/>
    <m/>
    <m/>
    <m/>
    <m/>
    <m/>
    <m/>
    <m/>
    <m/>
    <m/>
    <m/>
    <n v="0"/>
    <m/>
    <m/>
    <m/>
    <m/>
    <m/>
    <m/>
    <m/>
    <m/>
    <m/>
    <m/>
    <m/>
    <m/>
    <m/>
    <m/>
    <m/>
    <m/>
    <m/>
    <m/>
    <m/>
    <m/>
    <m/>
    <m/>
    <m/>
    <m/>
    <m/>
    <m/>
    <m/>
    <m/>
    <m/>
    <m/>
    <m/>
  </r>
  <r>
    <x v="260"/>
    <x v="260"/>
    <x v="140"/>
    <m/>
    <s v="Website design "/>
    <s v="web design"/>
    <m/>
    <m/>
    <m/>
    <m/>
    <m/>
    <m/>
    <m/>
    <m/>
    <m/>
    <s v="Engineering and Environmental Technologies "/>
    <s v="Engineering and Environmental Technologies"/>
    <m/>
    <s v="Mechanical Engineering Technology "/>
    <x v="5"/>
    <m/>
    <m/>
    <s v="    "/>
    <x v="6"/>
    <x v="2"/>
    <x v="0"/>
    <x v="0"/>
    <x v="0"/>
    <m/>
    <s v="                   "/>
    <x v="3"/>
    <x v="3"/>
    <x v="3"/>
    <x v="0"/>
    <x v="0"/>
    <x v="0"/>
    <x v="0"/>
    <x v="0"/>
    <x v="0"/>
    <x v="0"/>
    <m/>
    <m/>
    <m/>
    <m/>
    <m/>
    <m/>
    <m/>
    <m/>
    <m/>
    <m/>
    <m/>
    <x v="1"/>
    <x v="0"/>
    <s v="2019/20"/>
    <m/>
    <m/>
    <m/>
    <m/>
    <m/>
    <m/>
    <m/>
    <m/>
    <m/>
    <m/>
    <n v="0"/>
    <m/>
    <m/>
    <m/>
    <m/>
    <m/>
    <m/>
    <m/>
    <m/>
    <m/>
    <m/>
    <m/>
    <m/>
    <m/>
    <m/>
    <m/>
    <m/>
    <m/>
    <m/>
    <m/>
    <m/>
    <m/>
    <m/>
    <m/>
    <m/>
    <m/>
    <m/>
    <m/>
    <m/>
    <m/>
    <m/>
    <m/>
  </r>
  <r>
    <x v="261"/>
    <x v="261"/>
    <x v="141"/>
    <m/>
    <s v="Web app for delivery "/>
    <s v="Product development"/>
    <m/>
    <s v="Warren Tkachuk"/>
    <m/>
    <m/>
    <m/>
    <m/>
    <m/>
    <m/>
    <m/>
    <s v="Engineering and Environmental Technologies "/>
    <s v="Engineering and Environmental Technologies"/>
    <m/>
    <s v="Computer programmer "/>
    <x v="8"/>
    <m/>
    <m/>
    <s v="Ross Bigelow    "/>
    <x v="44"/>
    <x v="2"/>
    <x v="0"/>
    <x v="0"/>
    <x v="0"/>
    <m/>
    <s v="                   "/>
    <x v="3"/>
    <x v="3"/>
    <x v="3"/>
    <x v="0"/>
    <x v="0"/>
    <x v="0"/>
    <x v="0"/>
    <x v="0"/>
    <x v="0"/>
    <x v="0"/>
    <m/>
    <m/>
    <m/>
    <m/>
    <m/>
    <m/>
    <m/>
    <m/>
    <m/>
    <m/>
    <m/>
    <x v="1"/>
    <x v="0"/>
    <s v="2019/20"/>
    <m/>
    <m/>
    <m/>
    <m/>
    <m/>
    <m/>
    <m/>
    <m/>
    <m/>
    <m/>
    <n v="0"/>
    <m/>
    <m/>
    <m/>
    <m/>
    <m/>
    <m/>
    <m/>
    <m/>
    <m/>
    <m/>
    <m/>
    <m/>
    <m/>
    <m/>
    <m/>
    <m/>
    <m/>
    <m/>
    <m/>
    <m/>
    <m/>
    <m/>
    <m/>
    <m/>
    <m/>
    <m/>
    <m/>
    <m/>
    <m/>
    <m/>
    <m/>
  </r>
  <r>
    <x v="262"/>
    <x v="262"/>
    <x v="34"/>
    <m/>
    <s v="Integrated Software Development"/>
    <s v="Product development"/>
    <m/>
    <s v="Chris Adam"/>
    <s v="chris.adams@gmail.com"/>
    <s v="Industry (Incorporated)"/>
    <s v="Manufacturing"/>
    <m/>
    <m/>
    <m/>
    <m/>
    <s v="Engineering and Environmental Technologies "/>
    <s v="Engineering and Environmental Technologies"/>
    <m/>
    <s v="Electrical Engineering Technology Computer Programmer"/>
    <x v="4"/>
    <s v="Computer Programmer"/>
    <m/>
    <s v="    "/>
    <x v="6"/>
    <x v="2"/>
    <x v="0"/>
    <x v="0"/>
    <x v="0"/>
    <m/>
    <s v="                   "/>
    <x v="3"/>
    <x v="3"/>
    <x v="3"/>
    <x v="0"/>
    <x v="0"/>
    <x v="0"/>
    <x v="0"/>
    <x v="0"/>
    <x v="0"/>
    <x v="0"/>
    <m/>
    <m/>
    <m/>
    <m/>
    <m/>
    <m/>
    <m/>
    <m/>
    <m/>
    <m/>
    <m/>
    <x v="1"/>
    <x v="0"/>
    <s v="2019/20"/>
    <m/>
    <m/>
    <m/>
    <m/>
    <m/>
    <m/>
    <m/>
    <m/>
    <m/>
    <m/>
    <n v="0"/>
    <m/>
    <m/>
    <m/>
    <m/>
    <m/>
    <m/>
    <m/>
    <m/>
    <m/>
    <m/>
    <m/>
    <m/>
    <m/>
    <m/>
    <m/>
    <m/>
    <m/>
    <m/>
    <m/>
    <m/>
    <m/>
    <m/>
    <m/>
    <m/>
    <m/>
    <m/>
    <m/>
    <m/>
    <m/>
    <m/>
    <m/>
  </r>
  <r>
    <x v="263"/>
    <x v="263"/>
    <x v="142"/>
    <m/>
    <s v="My project will look at the high levels of nitrogen and phosphorous in agricultural runoff and _x000a_how engineered drainage systems can be used to remove nitrogen and phosphorous through _x000a_small ponds/wetlands and native vegetation. Exact locations of testing and sampling sites are _x000a_yet to be determined but the test sites will be municipal drainage systems in the New _x000a_Tecumseth Area. The selected sties will be tested for nitrogen and phosphorous in the water, _x000a_soil, banks and possibly vegetation growing within the drain. This data will then be analyzed to _x000a_determine a base level, research will go on further to find vegetation that has the potential to _x000a_absorb nitrogen/ phosphorous and depending on the resources available possibly design a _x000a_small wetland that can be integrated into a drainage system"/>
    <m/>
    <m/>
    <m/>
    <m/>
    <m/>
    <m/>
    <m/>
    <m/>
    <m/>
    <m/>
    <s v="Engineering and Environmental Technologies "/>
    <s v="Engineering and Environmental Technologies"/>
    <m/>
    <s v="Environmental technology "/>
    <x v="10"/>
    <m/>
    <m/>
    <s v="Nicole Barbato    "/>
    <x v="10"/>
    <x v="2"/>
    <x v="0"/>
    <x v="0"/>
    <x v="0"/>
    <m/>
    <s v="Gavin Bergsma                   "/>
    <x v="159"/>
    <x v="3"/>
    <x v="3"/>
    <x v="0"/>
    <x v="0"/>
    <x v="0"/>
    <x v="0"/>
    <x v="0"/>
    <x v="0"/>
    <x v="0"/>
    <m/>
    <m/>
    <m/>
    <m/>
    <m/>
    <m/>
    <m/>
    <m/>
    <m/>
    <m/>
    <m/>
    <x v="0"/>
    <x v="0"/>
    <s v="2019/20"/>
    <m/>
    <m/>
    <m/>
    <m/>
    <m/>
    <m/>
    <m/>
    <m/>
    <m/>
    <m/>
    <n v="0"/>
    <m/>
    <m/>
    <m/>
    <m/>
    <m/>
    <m/>
    <m/>
    <m/>
    <m/>
    <m/>
    <m/>
    <m/>
    <m/>
    <m/>
    <m/>
    <m/>
    <m/>
    <m/>
    <m/>
    <m/>
    <m/>
    <m/>
    <m/>
    <m/>
    <m/>
    <m/>
    <m/>
    <m/>
    <m/>
    <m/>
    <m/>
  </r>
  <r>
    <x v="264"/>
    <x v="264"/>
    <x v="46"/>
    <m/>
    <s v="Working with the Nature Conservancy of Canada research will be conducted on the populations and subsequent locations of native reptiles and amphibian species within the Minesing Wetland property. The property is approximately 14,000 hectares and has had many other surveys and assessments conducted but none specifically into native reptiles and amphibians. The goal is to create the foundation work for future biota surveys and allow a lineage of data to be created from this fist pass study which will allow future endeavors regarding location and population of native reptile and amphibian species data to be built upon. Through the collection of data basic locational maps will be created and allow visual reference to the counts and species locations which will correspond to the already assessed and documented biomes within the wetland property itself. "/>
    <m/>
    <m/>
    <m/>
    <m/>
    <m/>
    <m/>
    <m/>
    <m/>
    <m/>
    <m/>
    <s v="Engineering and Environmental Technologies "/>
    <s v="Engineering and Environmental Technologies"/>
    <m/>
    <s v="Environmental technology "/>
    <x v="10"/>
    <m/>
    <m/>
    <s v="Nicole Barbato    "/>
    <x v="10"/>
    <x v="2"/>
    <x v="0"/>
    <x v="0"/>
    <x v="0"/>
    <m/>
    <s v="Jonathan Begg trevor Hood                  "/>
    <x v="160"/>
    <x v="139"/>
    <x v="3"/>
    <x v="0"/>
    <x v="0"/>
    <x v="0"/>
    <x v="0"/>
    <x v="0"/>
    <x v="0"/>
    <x v="0"/>
    <m/>
    <m/>
    <m/>
    <m/>
    <m/>
    <m/>
    <m/>
    <m/>
    <m/>
    <m/>
    <m/>
    <x v="0"/>
    <x v="0"/>
    <s v="2019/20"/>
    <m/>
    <m/>
    <m/>
    <m/>
    <m/>
    <m/>
    <m/>
    <m/>
    <m/>
    <m/>
    <n v="0"/>
    <m/>
    <m/>
    <m/>
    <m/>
    <m/>
    <m/>
    <m/>
    <m/>
    <m/>
    <m/>
    <m/>
    <m/>
    <m/>
    <m/>
    <m/>
    <m/>
    <m/>
    <m/>
    <m/>
    <m/>
    <m/>
    <m/>
    <m/>
    <m/>
    <m/>
    <m/>
    <m/>
    <m/>
    <m/>
    <m/>
    <m/>
  </r>
  <r>
    <x v="265"/>
    <x v="265"/>
    <x v="143"/>
    <m/>
    <s v="Personal Safety Device Project 2"/>
    <m/>
    <m/>
    <m/>
    <m/>
    <m/>
    <m/>
    <m/>
    <m/>
    <m/>
    <m/>
    <s v="Engineering and Environmental Technologies "/>
    <s v="Engineering and Environmental Technologies"/>
    <m/>
    <s v="Computer programmer "/>
    <x v="8"/>
    <m/>
    <m/>
    <s v="    "/>
    <x v="6"/>
    <x v="2"/>
    <x v="0"/>
    <x v="0"/>
    <x v="0"/>
    <m/>
    <s v="                   "/>
    <x v="3"/>
    <x v="3"/>
    <x v="3"/>
    <x v="0"/>
    <x v="0"/>
    <x v="0"/>
    <x v="0"/>
    <x v="0"/>
    <x v="0"/>
    <x v="0"/>
    <m/>
    <m/>
    <m/>
    <m/>
    <m/>
    <m/>
    <m/>
    <m/>
    <m/>
    <m/>
    <m/>
    <x v="1"/>
    <x v="0"/>
    <s v="2019/20"/>
    <m/>
    <m/>
    <m/>
    <m/>
    <m/>
    <m/>
    <m/>
    <m/>
    <m/>
    <m/>
    <n v="0"/>
    <m/>
    <m/>
    <m/>
    <m/>
    <m/>
    <m/>
    <m/>
    <m/>
    <m/>
    <m/>
    <m/>
    <m/>
    <m/>
    <m/>
    <m/>
    <m/>
    <m/>
    <m/>
    <m/>
    <m/>
    <m/>
    <m/>
    <m/>
    <m/>
    <m/>
    <m/>
    <m/>
    <m/>
    <m/>
    <m/>
    <m/>
  </r>
  <r>
    <x v="266"/>
    <x v="266"/>
    <x v="144"/>
    <m/>
    <s v="A combination of high temperatures, stagnant water and nutrient overload can result in excessive algae growth. These so-called algal blooms can lead to a depletion of oxygen in the water, release of toxins and taste and odor problems. Without treatment, the algae will grow more every year, resulting in an unbalanced ecosystem. Therefore, it is important to monitoring and control algal blooms for a healthy ecosystem._x000a_The purpose of the research will be to analyze data information and collect new information about the effect of algae bloom in the  3 different location around the Simcoe Lake.  To identify harmful toxins of this organisms and identify harmful species._x000a_"/>
    <m/>
    <m/>
    <m/>
    <m/>
    <m/>
    <m/>
    <m/>
    <m/>
    <m/>
    <m/>
    <s v="Engineering and Environmental Technologies "/>
    <s v="Engineering and Environmental Technologies"/>
    <m/>
    <s v="Environmental technology "/>
    <x v="10"/>
    <m/>
    <m/>
    <s v="Nicole Barbato    "/>
    <x v="10"/>
    <x v="2"/>
    <x v="0"/>
    <x v="0"/>
    <x v="0"/>
    <m/>
    <s v="Gladis Yareny Perez Lopez                   "/>
    <x v="161"/>
    <x v="3"/>
    <x v="3"/>
    <x v="0"/>
    <x v="0"/>
    <x v="0"/>
    <x v="0"/>
    <x v="0"/>
    <x v="0"/>
    <x v="0"/>
    <m/>
    <m/>
    <m/>
    <m/>
    <m/>
    <m/>
    <m/>
    <m/>
    <m/>
    <m/>
    <m/>
    <x v="0"/>
    <x v="0"/>
    <s v="2019/20"/>
    <m/>
    <m/>
    <m/>
    <m/>
    <m/>
    <m/>
    <m/>
    <m/>
    <m/>
    <m/>
    <n v="0"/>
    <m/>
    <m/>
    <m/>
    <m/>
    <m/>
    <m/>
    <m/>
    <m/>
    <m/>
    <m/>
    <m/>
    <m/>
    <m/>
    <m/>
    <m/>
    <m/>
    <m/>
    <m/>
    <m/>
    <m/>
    <m/>
    <m/>
    <m/>
    <m/>
    <m/>
    <m/>
    <m/>
    <m/>
    <m/>
    <m/>
    <m/>
  </r>
  <r>
    <x v="267"/>
    <x v="267"/>
    <x v="141"/>
    <m/>
    <s v="Raspberry Pi phone device"/>
    <s v="Product development"/>
    <m/>
    <s v="Warren Tkachuk"/>
    <m/>
    <m/>
    <m/>
    <m/>
    <m/>
    <m/>
    <m/>
    <s v="Engineering and Environmental Technologies "/>
    <s v="Engineering and Environmental Technologies"/>
    <m/>
    <s v="Computer programmer "/>
    <x v="8"/>
    <m/>
    <m/>
    <s v="    "/>
    <x v="6"/>
    <x v="2"/>
    <x v="0"/>
    <x v="0"/>
    <x v="0"/>
    <m/>
    <s v="                   "/>
    <x v="3"/>
    <x v="3"/>
    <x v="3"/>
    <x v="0"/>
    <x v="0"/>
    <x v="0"/>
    <x v="0"/>
    <x v="0"/>
    <x v="0"/>
    <x v="0"/>
    <m/>
    <m/>
    <m/>
    <m/>
    <m/>
    <m/>
    <m/>
    <m/>
    <m/>
    <m/>
    <m/>
    <x v="1"/>
    <x v="0"/>
    <s v="2019/20"/>
    <m/>
    <m/>
    <m/>
    <m/>
    <m/>
    <m/>
    <m/>
    <m/>
    <m/>
    <m/>
    <n v="0"/>
    <m/>
    <m/>
    <m/>
    <m/>
    <m/>
    <m/>
    <m/>
    <m/>
    <m/>
    <m/>
    <m/>
    <m/>
    <m/>
    <m/>
    <m/>
    <m/>
    <m/>
    <m/>
    <m/>
    <m/>
    <m/>
    <m/>
    <m/>
    <m/>
    <m/>
    <m/>
    <m/>
    <m/>
    <m/>
    <m/>
    <m/>
  </r>
  <r>
    <x v="268"/>
    <x v="268"/>
    <x v="143"/>
    <m/>
    <s v="Personal Safety Device Project 1"/>
    <m/>
    <m/>
    <m/>
    <m/>
    <m/>
    <m/>
    <m/>
    <m/>
    <m/>
    <m/>
    <s v="Engineering and Environmental Technologies "/>
    <s v="Engineering and Environmental Technologies"/>
    <m/>
    <s v="Computer programmer "/>
    <x v="8"/>
    <m/>
    <m/>
    <s v="    "/>
    <x v="6"/>
    <x v="2"/>
    <x v="0"/>
    <x v="0"/>
    <x v="0"/>
    <m/>
    <s v="                   "/>
    <x v="3"/>
    <x v="3"/>
    <x v="3"/>
    <x v="0"/>
    <x v="0"/>
    <x v="0"/>
    <x v="0"/>
    <x v="0"/>
    <x v="0"/>
    <x v="0"/>
    <m/>
    <m/>
    <m/>
    <m/>
    <m/>
    <m/>
    <m/>
    <m/>
    <m/>
    <m/>
    <m/>
    <x v="1"/>
    <x v="0"/>
    <s v="2019/20"/>
    <m/>
    <m/>
    <m/>
    <m/>
    <m/>
    <m/>
    <m/>
    <m/>
    <m/>
    <m/>
    <n v="0"/>
    <m/>
    <m/>
    <m/>
    <m/>
    <m/>
    <m/>
    <m/>
    <m/>
    <m/>
    <m/>
    <m/>
    <m/>
    <m/>
    <m/>
    <m/>
    <m/>
    <m/>
    <m/>
    <m/>
    <m/>
    <m/>
    <m/>
    <m/>
    <m/>
    <m/>
    <m/>
    <m/>
    <m/>
    <m/>
    <m/>
    <m/>
  </r>
  <r>
    <x v="269"/>
    <x v="269"/>
    <x v="145"/>
    <m/>
    <s v="What does it take to make swine manure digestible, and what infrastructure is needed? Research will investigate types of materials (organic waste) needed, how off-site material can be transported, and what the opportunities are for pork producers to use anaerobic digestion on-farm. "/>
    <m/>
    <m/>
    <m/>
    <m/>
    <m/>
    <m/>
    <m/>
    <m/>
    <m/>
    <m/>
    <s v="Engineering and Environmental Technologies "/>
    <s v="Engineering and Environmental Technologies"/>
    <m/>
    <s v="Environmental technology "/>
    <x v="10"/>
    <m/>
    <m/>
    <s v="Nicole Barbato    "/>
    <x v="10"/>
    <x v="2"/>
    <x v="0"/>
    <x v="0"/>
    <x v="0"/>
    <m/>
    <s v="Katherine Ash                   "/>
    <x v="162"/>
    <x v="3"/>
    <x v="3"/>
    <x v="0"/>
    <x v="0"/>
    <x v="0"/>
    <x v="0"/>
    <x v="0"/>
    <x v="0"/>
    <x v="0"/>
    <m/>
    <m/>
    <m/>
    <m/>
    <m/>
    <m/>
    <m/>
    <m/>
    <m/>
    <m/>
    <m/>
    <x v="0"/>
    <x v="0"/>
    <s v="2019/20"/>
    <m/>
    <m/>
    <m/>
    <m/>
    <m/>
    <m/>
    <m/>
    <m/>
    <m/>
    <m/>
    <n v="0"/>
    <m/>
    <m/>
    <m/>
    <m/>
    <m/>
    <m/>
    <m/>
    <m/>
    <m/>
    <m/>
    <m/>
    <m/>
    <m/>
    <m/>
    <m/>
    <m/>
    <m/>
    <m/>
    <m/>
    <m/>
    <m/>
    <m/>
    <m/>
    <m/>
    <m/>
    <m/>
    <m/>
    <m/>
    <m/>
    <m/>
    <m/>
  </r>
  <r>
    <x v="270"/>
    <x v="270"/>
    <x v="53"/>
    <s v="Bump Trax"/>
    <s v="The 4th phase of an ongoing project for pothole detection using a basic mobile app for data collection, deploy to busses. This phse will refine and calibrate unstructured image data."/>
    <s v="Computer Programming"/>
    <m/>
    <s v="Justin Kelly "/>
    <s v="blue_lt@hotmail.com"/>
    <m/>
    <m/>
    <m/>
    <m/>
    <m/>
    <s v="20S-20F"/>
    <s v="Computer Studies "/>
    <s v="Computer Studies"/>
    <m/>
    <s v="Big Data Analytics "/>
    <x v="0"/>
    <m/>
    <m/>
    <s v="Gordon Dyck    "/>
    <x v="20"/>
    <x v="2"/>
    <x v="0"/>
    <x v="0"/>
    <x v="0"/>
    <m/>
    <s v="Annath Madambillath Kadappuram Jestin Kaniyodickal Jacob Pravesh Giri Sonali Jain                "/>
    <x v="163"/>
    <x v="140"/>
    <x v="125"/>
    <x v="78"/>
    <x v="0"/>
    <x v="0"/>
    <x v="0"/>
    <x v="0"/>
    <x v="0"/>
    <x v="0"/>
    <m/>
    <m/>
    <m/>
    <m/>
    <m/>
    <m/>
    <m/>
    <m/>
    <m/>
    <m/>
    <m/>
    <x v="0"/>
    <x v="3"/>
    <s v="2020/21"/>
    <m/>
    <m/>
    <m/>
    <m/>
    <m/>
    <m/>
    <m/>
    <m/>
    <m/>
    <m/>
    <n v="0"/>
    <m/>
    <m/>
    <m/>
    <m/>
    <m/>
    <m/>
    <m/>
    <m/>
    <m/>
    <m/>
    <m/>
    <m/>
    <m/>
    <m/>
    <m/>
    <m/>
    <m/>
    <m/>
    <m/>
    <m/>
    <m/>
    <m/>
    <m/>
    <m/>
    <m/>
    <m/>
    <m/>
    <m/>
    <m/>
    <m/>
    <m/>
  </r>
  <r>
    <x v="271"/>
    <x v="271"/>
    <x v="53"/>
    <s v="Transportation Service Improvement"/>
    <s v="The 3rd phase of an ongoing project to audit private and public data sources for bus and train service cancellations and disruptions to identify characteristics of their impact on the public that can be validated and used to support informed recommendations for bus and train service improvements. "/>
    <s v="Computer Programming"/>
    <m/>
    <s v="Justin Kelly "/>
    <s v="blue_lt@hotmail.com"/>
    <m/>
    <m/>
    <m/>
    <m/>
    <m/>
    <s v="20S-20F"/>
    <s v="Computer Studies "/>
    <s v="Computer Studies"/>
    <m/>
    <s v="Big Data Analytics "/>
    <x v="0"/>
    <m/>
    <m/>
    <s v="Gordon Dyck    "/>
    <x v="20"/>
    <x v="2"/>
    <x v="0"/>
    <x v="0"/>
    <x v="0"/>
    <m/>
    <s v="Alita Puthenpurakal Thomas Manuel Rodriguez Pineros Sai Sandeep Kuchupudi                 "/>
    <x v="164"/>
    <x v="141"/>
    <x v="126"/>
    <x v="0"/>
    <x v="0"/>
    <x v="0"/>
    <x v="0"/>
    <x v="0"/>
    <x v="0"/>
    <x v="0"/>
    <m/>
    <m/>
    <m/>
    <m/>
    <m/>
    <m/>
    <m/>
    <m/>
    <m/>
    <m/>
    <m/>
    <x v="0"/>
    <x v="3"/>
    <s v="2020/21"/>
    <m/>
    <m/>
    <m/>
    <m/>
    <m/>
    <m/>
    <m/>
    <m/>
    <m/>
    <m/>
    <n v="0"/>
    <m/>
    <m/>
    <m/>
    <m/>
    <m/>
    <m/>
    <m/>
    <m/>
    <m/>
    <m/>
    <m/>
    <m/>
    <m/>
    <m/>
    <m/>
    <m/>
    <m/>
    <m/>
    <m/>
    <m/>
    <m/>
    <m/>
    <m/>
    <m/>
    <m/>
    <m/>
    <m/>
    <m/>
    <m/>
    <m/>
    <m/>
  </r>
  <r>
    <x v="272"/>
    <x v="272"/>
    <x v="146"/>
    <s v="Website Build "/>
    <s v="The 2nd and final phase of a project to crezte a robust and secure web platform with co-collaborative functionality and user searchability. The web platform will provide a venue for promoting and acquiring eco-friendly products and services."/>
    <s v="web design"/>
    <m/>
    <s v="Audrey Bayens "/>
    <s v="audreybayens@greenlikeus.life"/>
    <m/>
    <m/>
    <m/>
    <m/>
    <m/>
    <s v="20S-20F"/>
    <s v="Computer Studies "/>
    <s v="Computer Studies"/>
    <m/>
    <s v="Big Data Analytics "/>
    <x v="0"/>
    <m/>
    <m/>
    <s v="Gordon Dyck    "/>
    <x v="20"/>
    <x v="2"/>
    <x v="0"/>
    <x v="0"/>
    <x v="0"/>
    <m/>
    <s v="Himanshu Singh Mohana Siddhartha Tripuraneni Sudipa Nag                 "/>
    <x v="165"/>
    <x v="142"/>
    <x v="127"/>
    <x v="0"/>
    <x v="0"/>
    <x v="0"/>
    <x v="0"/>
    <x v="0"/>
    <x v="0"/>
    <x v="0"/>
    <m/>
    <m/>
    <m/>
    <m/>
    <m/>
    <m/>
    <m/>
    <m/>
    <m/>
    <m/>
    <m/>
    <x v="0"/>
    <x v="3"/>
    <s v="2020/21"/>
    <m/>
    <m/>
    <m/>
    <m/>
    <m/>
    <m/>
    <m/>
    <m/>
    <m/>
    <m/>
    <n v="1000"/>
    <m/>
    <n v="1000"/>
    <m/>
    <m/>
    <m/>
    <m/>
    <m/>
    <m/>
    <m/>
    <m/>
    <m/>
    <m/>
    <m/>
    <m/>
    <m/>
    <m/>
    <m/>
    <m/>
    <m/>
    <m/>
    <m/>
    <m/>
    <m/>
    <m/>
    <m/>
    <m/>
    <m/>
    <m/>
    <m/>
    <m/>
    <m/>
  </r>
  <r>
    <x v="273"/>
    <x v="273"/>
    <x v="16"/>
    <s v="Weather Station (4)"/>
    <s v="The 4th Phase of an ongoing Georgian College Weather Station initiative to integrate wireless technologies with sensors that monitor ambient temperature, relative humidity, and air quality and to navigate the data from any corner of the world using a dashboard on any digital device connected to the Internet"/>
    <s v="Big data analytics"/>
    <m/>
    <s v="Chris Dyck "/>
    <s v="Chris.Dyck@GeorgianCollege.ca"/>
    <m/>
    <m/>
    <m/>
    <m/>
    <m/>
    <s v="20S-20F"/>
    <s v="Computer Studies "/>
    <s v="Computer Studies"/>
    <m/>
    <s v="Big Data Analytics Project Management"/>
    <x v="0"/>
    <s v="Project Management"/>
    <m/>
    <s v="Gordon Dyck Michael Payne    "/>
    <x v="20"/>
    <x v="15"/>
    <x v="0"/>
    <x v="0"/>
    <x v="0"/>
    <m/>
    <s v="Bawandeep &quot;Bawan&quot; Singh Saini Gurvinder Singh Singh Paula Sinclair Venkata Shanmukh Kancharla                "/>
    <x v="166"/>
    <x v="143"/>
    <x v="128"/>
    <x v="79"/>
    <x v="0"/>
    <x v="0"/>
    <x v="0"/>
    <x v="0"/>
    <x v="0"/>
    <x v="0"/>
    <m/>
    <m/>
    <m/>
    <m/>
    <m/>
    <m/>
    <m/>
    <m/>
    <m/>
    <m/>
    <m/>
    <x v="0"/>
    <x v="3"/>
    <s v="2020/21"/>
    <m/>
    <m/>
    <m/>
    <m/>
    <m/>
    <m/>
    <m/>
    <m/>
    <m/>
    <m/>
    <n v="0"/>
    <m/>
    <m/>
    <m/>
    <m/>
    <m/>
    <m/>
    <m/>
    <m/>
    <m/>
    <m/>
    <m/>
    <m/>
    <m/>
    <m/>
    <m/>
    <m/>
    <m/>
    <m/>
    <m/>
    <m/>
    <m/>
    <m/>
    <m/>
    <m/>
    <m/>
    <m/>
    <m/>
    <m/>
    <m/>
    <m/>
    <m/>
  </r>
  <r>
    <x v="274"/>
    <x v="274"/>
    <x v="147"/>
    <s v="Web site build (2)"/>
    <s v="The 2nd and final phase of a project to create a robust and secure web platform with co-collaborative functionality and user searchability. The web platform will provide a venue for municipalities to offer and aqure products and services."/>
    <s v="web design"/>
    <m/>
    <s v="Nancy Kirkpatrick"/>
    <s v="nancywk@gmail.com"/>
    <m/>
    <m/>
    <m/>
    <m/>
    <m/>
    <s v="20S-20F"/>
    <s v="Computer Studies "/>
    <s v="Computer Studies"/>
    <m/>
    <s v="Big Data Analytics Project Management"/>
    <x v="0"/>
    <s v="Project Management"/>
    <m/>
    <s v="Gordon Dyck Michael Payne    "/>
    <x v="20"/>
    <x v="15"/>
    <x v="0"/>
    <x v="0"/>
    <x v="0"/>
    <m/>
    <s v="Nitish Jagirdar Priyansh Tiwari Tianheng &quot;Michael&quot; Su Yamini Bhaskar Nirmalbhai Patel               "/>
    <x v="167"/>
    <x v="144"/>
    <x v="129"/>
    <x v="80"/>
    <x v="25"/>
    <x v="0"/>
    <x v="0"/>
    <x v="0"/>
    <x v="0"/>
    <x v="0"/>
    <m/>
    <m/>
    <m/>
    <m/>
    <m/>
    <m/>
    <m/>
    <m/>
    <m/>
    <m/>
    <m/>
    <x v="0"/>
    <x v="3"/>
    <s v="2020/21"/>
    <m/>
    <m/>
    <m/>
    <m/>
    <m/>
    <m/>
    <m/>
    <m/>
    <m/>
    <m/>
    <n v="0"/>
    <m/>
    <m/>
    <m/>
    <m/>
    <m/>
    <m/>
    <m/>
    <m/>
    <m/>
    <m/>
    <m/>
    <m/>
    <m/>
    <m/>
    <m/>
    <m/>
    <m/>
    <m/>
    <m/>
    <m/>
    <m/>
    <m/>
    <m/>
    <m/>
    <m/>
    <m/>
    <m/>
    <m/>
    <m/>
    <m/>
    <m/>
  </r>
  <r>
    <x v="275"/>
    <x v="275"/>
    <x v="4"/>
    <s v="Bioacoustics "/>
    <s v="The 5th phase of an ongoing project to apply natural language processing and artificial intelligence to bioacoustics to find the diversity of bird species within a geographic location, a Machine Learning Algorithm will identify the presence of a bird species by its avian sound characteristics, then capture the data for the location of the birds and the date and time of identification for storage and analysis"/>
    <s v="Machine Learrning"/>
    <m/>
    <s v="Lyle Wood, MES"/>
    <s v="lwood@nvca.on.ca"/>
    <m/>
    <m/>
    <m/>
    <m/>
    <m/>
    <s v="20S-20F"/>
    <s v="Computer Studies "/>
    <s v="Computer Studies"/>
    <m/>
    <s v="Big Data Analytics Project Management"/>
    <x v="0"/>
    <s v="Project Management"/>
    <m/>
    <s v="Gordon Dyck Michael Payne    "/>
    <x v="20"/>
    <x v="15"/>
    <x v="0"/>
    <x v="0"/>
    <x v="0"/>
    <m/>
    <s v="Ali Langdon James Murney Tejaskumar &quot;Tejas&quot; Ashokbhai Patel Aykut Yucegun                "/>
    <x v="168"/>
    <x v="145"/>
    <x v="130"/>
    <x v="81"/>
    <x v="0"/>
    <x v="0"/>
    <x v="0"/>
    <x v="0"/>
    <x v="0"/>
    <x v="0"/>
    <m/>
    <m/>
    <m/>
    <m/>
    <m/>
    <m/>
    <m/>
    <m/>
    <m/>
    <m/>
    <m/>
    <x v="0"/>
    <x v="3"/>
    <s v="2020/21"/>
    <m/>
    <m/>
    <m/>
    <m/>
    <m/>
    <m/>
    <m/>
    <m/>
    <m/>
    <m/>
    <n v="0"/>
    <m/>
    <m/>
    <m/>
    <m/>
    <m/>
    <m/>
    <m/>
    <m/>
    <m/>
    <m/>
    <m/>
    <m/>
    <m/>
    <m/>
    <m/>
    <m/>
    <m/>
    <m/>
    <m/>
    <m/>
    <m/>
    <m/>
    <m/>
    <m/>
    <m/>
    <m/>
    <m/>
    <m/>
    <m/>
    <m/>
    <m/>
  </r>
  <r>
    <x v="276"/>
    <x v="276"/>
    <x v="86"/>
    <s v="Phase 3"/>
    <s v="Phase 3: Training Technologies – J.A.D.I.E. (2)"/>
    <s v="Technical service"/>
    <m/>
    <s v="Jadie Miller"/>
    <s v="jadie.miller@outlook.com "/>
    <m/>
    <m/>
    <m/>
    <m/>
    <m/>
    <m/>
    <s v="Computer Studies "/>
    <s v="Computer Studies"/>
    <m/>
    <s v="Big Data Analytics "/>
    <x v="0"/>
    <m/>
    <m/>
    <s v="Gordon Dyck    "/>
    <x v="20"/>
    <x v="2"/>
    <x v="0"/>
    <x v="0"/>
    <x v="0"/>
    <m/>
    <s v="                   "/>
    <x v="3"/>
    <x v="3"/>
    <x v="3"/>
    <x v="0"/>
    <x v="0"/>
    <x v="0"/>
    <x v="0"/>
    <x v="0"/>
    <x v="0"/>
    <x v="0"/>
    <m/>
    <m/>
    <m/>
    <m/>
    <m/>
    <m/>
    <m/>
    <m/>
    <m/>
    <m/>
    <m/>
    <x v="1"/>
    <x v="3"/>
    <s v="2020/21"/>
    <m/>
    <m/>
    <m/>
    <m/>
    <m/>
    <m/>
    <m/>
    <m/>
    <m/>
    <m/>
    <n v="0"/>
    <m/>
    <m/>
    <m/>
    <m/>
    <m/>
    <m/>
    <m/>
    <m/>
    <m/>
    <m/>
    <m/>
    <m/>
    <m/>
    <m/>
    <m/>
    <m/>
    <m/>
    <m/>
    <m/>
    <m/>
    <m/>
    <m/>
    <m/>
    <m/>
    <m/>
    <m/>
    <m/>
    <m/>
    <m/>
    <m/>
    <m/>
  </r>
  <r>
    <x v="277"/>
    <x v="277"/>
    <x v="148"/>
    <m/>
    <s v="Lit review and Research for Energy consumption in log homes"/>
    <m/>
    <m/>
    <s v="Mark Writeman"/>
    <s v="markw@truenorthloghomes.com"/>
    <s v="Chris Adam"/>
    <m/>
    <m/>
    <m/>
    <m/>
    <m/>
    <s v="Engineering and Environmental Technologies "/>
    <s v="Engineering and Environmental Technologies"/>
    <m/>
    <s v="Environmental technology "/>
    <x v="10"/>
    <m/>
    <m/>
    <s v="    "/>
    <x v="6"/>
    <x v="2"/>
    <x v="0"/>
    <x v="0"/>
    <x v="0"/>
    <m/>
    <s v="                   "/>
    <x v="3"/>
    <x v="3"/>
    <x v="3"/>
    <x v="0"/>
    <x v="0"/>
    <x v="0"/>
    <x v="0"/>
    <x v="0"/>
    <x v="0"/>
    <x v="0"/>
    <m/>
    <m/>
    <m/>
    <m/>
    <m/>
    <m/>
    <m/>
    <m/>
    <m/>
    <m/>
    <m/>
    <x v="1"/>
    <x v="2"/>
    <s v="2020/21"/>
    <m/>
    <m/>
    <m/>
    <m/>
    <m/>
    <m/>
    <m/>
    <m/>
    <m/>
    <m/>
    <n v="0"/>
    <m/>
    <m/>
    <m/>
    <m/>
    <m/>
    <m/>
    <m/>
    <m/>
    <m/>
    <m/>
    <m/>
    <m/>
    <m/>
    <m/>
    <m/>
    <m/>
    <m/>
    <m/>
    <m/>
    <m/>
    <m/>
    <m/>
    <m/>
    <m/>
    <m/>
    <m/>
    <m/>
    <m/>
    <m/>
    <m/>
    <m/>
  </r>
  <r>
    <x v="278"/>
    <x v="278"/>
    <x v="16"/>
    <s v="RIS F - #2020/20-047"/>
    <s v="Do differences in soil nutrient dynamics explain the greater crop yields in subarctic James Bay environments grown under agroforestery (treed) management conditions?"/>
    <s v="Internal Research Project"/>
    <m/>
    <s v="Jim Karagatzides "/>
    <s v="Jim.Karagatzides@GeorgianCollege.ca"/>
    <m/>
    <m/>
    <m/>
    <m/>
    <m/>
    <m/>
    <s v="Engineering and Environmental Technologies "/>
    <s v="Engineering and Environmental Technologies"/>
    <m/>
    <s v="Environmental technology "/>
    <x v="10"/>
    <m/>
    <m/>
    <s v="Jim Karagatzides    "/>
    <x v="45"/>
    <x v="2"/>
    <x v="0"/>
    <x v="0"/>
    <x v="0"/>
    <m/>
    <s v="                   "/>
    <x v="3"/>
    <x v="3"/>
    <x v="3"/>
    <x v="0"/>
    <x v="0"/>
    <x v="0"/>
    <x v="0"/>
    <x v="0"/>
    <x v="0"/>
    <x v="0"/>
    <m/>
    <m/>
    <m/>
    <m/>
    <m/>
    <m/>
    <m/>
    <m/>
    <m/>
    <m/>
    <m/>
    <x v="0"/>
    <x v="3"/>
    <s v="2020/21"/>
    <m/>
    <m/>
    <m/>
    <m/>
    <m/>
    <m/>
    <m/>
    <m/>
    <m/>
    <n v="5500"/>
    <n v="0"/>
    <m/>
    <m/>
    <m/>
    <m/>
    <m/>
    <s v="2020-20 RIS-F  "/>
    <s v="2020-20 RIS-F"/>
    <m/>
    <m/>
    <m/>
    <d v="2020-10-16T00:00:00"/>
    <s v="I do not have any students working on this project._x000a_I have been working on the project since the start of the fall semester (14 September) and have completed the statistical analyses on the data, as well as generating the graphs and data tables of the results. I do not foresee any changes to the plan for completion and therefore anticipate compiling a manuscript by the proposed end date of 18–December–2020  (end of this semester)."/>
    <m/>
    <m/>
    <m/>
    <m/>
    <m/>
    <m/>
    <m/>
    <m/>
    <m/>
    <m/>
    <m/>
    <m/>
    <m/>
    <m/>
    <m/>
    <m/>
    <m/>
    <m/>
    <m/>
  </r>
  <r>
    <x v="279"/>
    <x v="279"/>
    <x v="16"/>
    <s v="RIS F - #2020/21-048"/>
    <s v="Advanced IEEE Protocol for Wireless Body Area Networks in IoT Applications"/>
    <s v="Internal Research Project"/>
    <m/>
    <s v="Mohammadreza BalouchestaniAsli "/>
    <s v="Mohammadreza.BalouchestaniAsli@GeorgianCollege.ca"/>
    <m/>
    <m/>
    <m/>
    <m/>
    <m/>
    <m/>
    <s v="Engineering and Environmental Technologies "/>
    <s v="Engineering and Environmental Technologies"/>
    <m/>
    <s v="Environmental technology "/>
    <x v="10"/>
    <m/>
    <m/>
    <s v="Mohammadreza BalouchestaniAsli    "/>
    <x v="46"/>
    <x v="2"/>
    <x v="0"/>
    <x v="0"/>
    <x v="0"/>
    <m/>
    <s v="                   "/>
    <x v="3"/>
    <x v="3"/>
    <x v="3"/>
    <x v="0"/>
    <x v="0"/>
    <x v="0"/>
    <x v="0"/>
    <x v="0"/>
    <x v="0"/>
    <x v="0"/>
    <m/>
    <m/>
    <m/>
    <m/>
    <m/>
    <m/>
    <m/>
    <m/>
    <m/>
    <m/>
    <m/>
    <x v="0"/>
    <x v="3"/>
    <s v="2020/21"/>
    <m/>
    <m/>
    <m/>
    <m/>
    <m/>
    <m/>
    <m/>
    <m/>
    <m/>
    <n v="0"/>
    <n v="0"/>
    <m/>
    <m/>
    <m/>
    <m/>
    <m/>
    <s v="2020-21 RIS-F  "/>
    <s v="2020-21 RIS-F"/>
    <m/>
    <m/>
    <m/>
    <d v="2020-10-14T00:00:00"/>
    <s v="Mohammadreza BalouchestaniAsli -&gt; According to Mira's advice, I will be working on my project in Summer 2021 because the course release would be applied in my SWF in Summer 2021. I will update you at that time."/>
    <m/>
    <m/>
    <m/>
    <m/>
    <m/>
    <m/>
    <m/>
    <m/>
    <m/>
    <m/>
    <m/>
    <m/>
    <m/>
    <m/>
    <m/>
    <m/>
    <m/>
    <m/>
    <m/>
  </r>
  <r>
    <x v="280"/>
    <x v="280"/>
    <x v="74"/>
    <m/>
    <s v="Phase 3: Online Platform to gather Points, Offering perks and PunchCards - Recommendation Engine and Fast Search Service for Real-time e-commerce platform"/>
    <s v="App Development"/>
    <m/>
    <m/>
    <m/>
    <m/>
    <m/>
    <m/>
    <m/>
    <m/>
    <m/>
    <s v="Computer Studies "/>
    <s v="Computer Studies"/>
    <m/>
    <s v="Big Data Analytics Computer Programmer"/>
    <x v="0"/>
    <s v="Computer Programmer"/>
    <m/>
    <s v="Saber Amini    "/>
    <x v="25"/>
    <x v="2"/>
    <x v="0"/>
    <x v="0"/>
    <x v="0"/>
    <m/>
    <s v="Alvira Narshidani Hadi Servat Sukhpreet Singh Sreelakshmi Babulal  Sukhpreet Singh Sereena  Kiddoe             "/>
    <x v="69"/>
    <x v="146"/>
    <x v="131"/>
    <x v="65"/>
    <x v="0"/>
    <x v="5"/>
    <x v="5"/>
    <x v="0"/>
    <x v="0"/>
    <x v="0"/>
    <m/>
    <m/>
    <m/>
    <m/>
    <m/>
    <m/>
    <m/>
    <m/>
    <m/>
    <m/>
    <s v="Shirin Sajjadi"/>
    <x v="0"/>
    <x v="2"/>
    <s v="2020/21"/>
    <m/>
    <m/>
    <m/>
    <m/>
    <m/>
    <m/>
    <m/>
    <m/>
    <m/>
    <m/>
    <n v="0"/>
    <m/>
    <m/>
    <m/>
    <m/>
    <m/>
    <m/>
    <m/>
    <m/>
    <m/>
    <m/>
    <m/>
    <m/>
    <m/>
    <m/>
    <m/>
    <m/>
    <m/>
    <m/>
    <m/>
    <m/>
    <m/>
    <m/>
    <m/>
    <m/>
    <m/>
    <m/>
    <m/>
    <m/>
    <m/>
    <m/>
    <m/>
  </r>
  <r>
    <x v="281"/>
    <x v="281"/>
    <x v="149"/>
    <m/>
    <s v="Psycology consultaion in regards to :_x000a_- review the chatbot scripts for language suggestions in order to communicate with a broad, professional community_x000a_- suggest and refine overall wellness themes for data points that would be relevant to our approach to monitoring well-being of remote employees_x000a_"/>
    <m/>
    <m/>
    <s v="Chelsea O'Connor "/>
    <s v="remotebuddyio@gmail.com _x000a__x000a_"/>
    <m/>
    <m/>
    <m/>
    <m/>
    <m/>
    <m/>
    <s v="Health, Welllness and Sciences "/>
    <s v="Health, Welllness and Sciences"/>
    <m/>
    <s v="health Sciences  "/>
    <x v="25"/>
    <m/>
    <m/>
    <s v="    "/>
    <x v="6"/>
    <x v="2"/>
    <x v="0"/>
    <x v="0"/>
    <x v="0"/>
    <m/>
    <s v="                   "/>
    <x v="3"/>
    <x v="3"/>
    <x v="3"/>
    <x v="0"/>
    <x v="0"/>
    <x v="0"/>
    <x v="0"/>
    <x v="0"/>
    <x v="0"/>
    <x v="0"/>
    <m/>
    <m/>
    <m/>
    <m/>
    <m/>
    <m/>
    <m/>
    <m/>
    <m/>
    <m/>
    <m/>
    <x v="1"/>
    <x v="3"/>
    <s v="2020/21"/>
    <m/>
    <m/>
    <m/>
    <m/>
    <m/>
    <m/>
    <m/>
    <m/>
    <m/>
    <m/>
    <n v="0"/>
    <m/>
    <m/>
    <m/>
    <m/>
    <m/>
    <m/>
    <m/>
    <m/>
    <m/>
    <m/>
    <m/>
    <m/>
    <m/>
    <m/>
    <m/>
    <m/>
    <m/>
    <m/>
    <m/>
    <m/>
    <m/>
    <m/>
    <m/>
    <m/>
    <m/>
    <m/>
    <m/>
    <m/>
    <m/>
    <m/>
    <m/>
  </r>
  <r>
    <x v="282"/>
    <x v="282"/>
    <x v="150"/>
    <m/>
    <s v="3D Printing"/>
    <m/>
    <m/>
    <m/>
    <s v="cl.styles@gmail.com"/>
    <m/>
    <m/>
    <m/>
    <m/>
    <m/>
    <m/>
    <s v="Engineering and Environmental Technologies "/>
    <s v="Engineering and Environmental Technologies"/>
    <m/>
    <s v=" "/>
    <x v="6"/>
    <m/>
    <m/>
    <s v="    "/>
    <x v="6"/>
    <x v="2"/>
    <x v="0"/>
    <x v="0"/>
    <x v="0"/>
    <m/>
    <s v="jared Bergsma                   "/>
    <x v="26"/>
    <x v="3"/>
    <x v="3"/>
    <x v="0"/>
    <x v="0"/>
    <x v="0"/>
    <x v="0"/>
    <x v="0"/>
    <x v="0"/>
    <x v="0"/>
    <m/>
    <m/>
    <m/>
    <m/>
    <m/>
    <m/>
    <m/>
    <m/>
    <m/>
    <m/>
    <m/>
    <x v="0"/>
    <x v="3"/>
    <s v="2020/21"/>
    <m/>
    <m/>
    <m/>
    <m/>
    <m/>
    <m/>
    <m/>
    <m/>
    <m/>
    <m/>
    <n v="0"/>
    <m/>
    <m/>
    <m/>
    <m/>
    <m/>
    <m/>
    <m/>
    <m/>
    <m/>
    <m/>
    <m/>
    <m/>
    <m/>
    <m/>
    <m/>
    <m/>
    <m/>
    <m/>
    <m/>
    <m/>
    <m/>
    <m/>
    <m/>
    <m/>
    <m/>
    <m/>
    <m/>
    <m/>
    <m/>
    <m/>
    <m/>
  </r>
  <r>
    <x v="283"/>
    <x v="283"/>
    <x v="40"/>
    <s v="Data Sharing and API"/>
    <s v="Developmento of an API to connect and read data from network equipments "/>
    <s v="Computer Programming"/>
    <m/>
    <s v="Amanda Kelly &lt;Amanda.Kelly@barrie.ca&gt;; Rob Emerson &lt;Rob.Emerson@barrie.ca&gt;; Ryan Nolan &lt;Ryan.Nolan@barrie.ca&gt;"/>
    <s v="Amanda.Kelly@barrie.ca; Rob.Emerson@barrie.ca; Ryan.Nolan@barrie.ca"/>
    <m/>
    <m/>
    <m/>
    <m/>
    <m/>
    <s v="20F-21W"/>
    <s v="Computer Studies "/>
    <s v="Computer Studies"/>
    <m/>
    <s v="Big Data Analytics Project Management"/>
    <x v="0"/>
    <s v="Project Management"/>
    <m/>
    <s v="Gordon Dyck Chris Dyck Michael Payne   "/>
    <x v="20"/>
    <x v="9"/>
    <x v="4"/>
    <x v="0"/>
    <x v="0"/>
    <m/>
    <s v="Naveen Sellappan Selvaraju Ron Volis Sidharth Sharma Tiffany Yao                "/>
    <x v="169"/>
    <x v="147"/>
    <x v="132"/>
    <x v="82"/>
    <x v="0"/>
    <x v="0"/>
    <x v="0"/>
    <x v="0"/>
    <x v="0"/>
    <x v="0"/>
    <m/>
    <m/>
    <m/>
    <m/>
    <m/>
    <m/>
    <m/>
    <m/>
    <m/>
    <m/>
    <m/>
    <x v="0"/>
    <x v="3"/>
    <s v="2020/21"/>
    <m/>
    <m/>
    <m/>
    <m/>
    <m/>
    <m/>
    <m/>
    <m/>
    <m/>
    <m/>
    <n v="0"/>
    <m/>
    <m/>
    <m/>
    <m/>
    <m/>
    <m/>
    <m/>
    <m/>
    <m/>
    <m/>
    <d v="2020-10-21T00:00:00"/>
    <s v="Received signed docs, have to send to Jamie"/>
    <m/>
    <m/>
    <m/>
    <m/>
    <m/>
    <m/>
    <m/>
    <m/>
    <m/>
    <m/>
    <m/>
    <m/>
    <m/>
    <m/>
    <m/>
    <m/>
    <m/>
    <m/>
    <m/>
  </r>
  <r>
    <x v="284"/>
    <x v="284"/>
    <x v="16"/>
    <s v="RIS F - #2020/21-046 - The impact of an eLearning module"/>
    <s v="The impact of an eLearning module on student perception of academic integrity"/>
    <s v="Internal Research Project"/>
    <m/>
    <s v="Kelly Fox"/>
    <s v="Kelly.Fox@GeorgianCollege.ca"/>
    <m/>
    <m/>
    <m/>
    <m/>
    <m/>
    <m/>
    <s v="CTL "/>
    <s v="CTL"/>
    <m/>
    <s v="CTL "/>
    <x v="26"/>
    <m/>
    <m/>
    <s v="Alissa Bigelow Mary Spencer   "/>
    <x v="47"/>
    <x v="16"/>
    <x v="0"/>
    <x v="0"/>
    <x v="0"/>
    <m/>
    <s v="Graeme Cannon                   "/>
    <x v="114"/>
    <x v="3"/>
    <x v="3"/>
    <x v="0"/>
    <x v="0"/>
    <x v="0"/>
    <x v="0"/>
    <x v="0"/>
    <x v="0"/>
    <x v="0"/>
    <m/>
    <m/>
    <m/>
    <m/>
    <m/>
    <m/>
    <m/>
    <m/>
    <m/>
    <m/>
    <m/>
    <x v="0"/>
    <x v="3"/>
    <s v="2020/21"/>
    <m/>
    <m/>
    <m/>
    <m/>
    <m/>
    <m/>
    <m/>
    <m/>
    <m/>
    <n v="8000"/>
    <n v="0"/>
    <m/>
    <m/>
    <m/>
    <n v="8000"/>
    <m/>
    <s v="2020-21 RIS-F  "/>
    <s v="2020-21 RIS-F"/>
    <m/>
    <m/>
    <m/>
    <d v="2020-10-14T00:00:00"/>
    <s v="Alissa Bigelow -&gt; We plan to hire a research student from the RAP program so that they will start the week of November 9 so we do not yet have a name. Our start date for this project was September 2020 when we received the funding approval and it will continue until the end of March."/>
    <m/>
    <m/>
    <m/>
    <m/>
    <m/>
    <m/>
    <m/>
    <m/>
    <m/>
    <m/>
    <m/>
    <m/>
    <m/>
    <m/>
    <m/>
    <m/>
    <m/>
    <m/>
    <m/>
  </r>
  <r>
    <x v="285"/>
    <x v="285"/>
    <x v="151"/>
    <s v="Data Analisys "/>
    <s v="Analyse the main database and generate insights"/>
    <s v="Technical service"/>
    <m/>
    <s v="Pamela Marck"/>
    <s v="pamela.marck@sm.ymca.ca"/>
    <m/>
    <m/>
    <m/>
    <m/>
    <m/>
    <s v="20S-20F"/>
    <s v="Computer Studies "/>
    <s v="Computer Studies"/>
    <m/>
    <s v="Big Data Analytics Project Management"/>
    <x v="0"/>
    <s v="Project Management"/>
    <m/>
    <s v="Gordon Dyck Michael Payne    "/>
    <x v="20"/>
    <x v="15"/>
    <x v="0"/>
    <x v="0"/>
    <x v="0"/>
    <m/>
    <s v="Prajwal Katuwal &lt;Prajwal.Katuwal@MyGeorgian.ca&gt; Prakash Gurung  Piyush Arun Singh                 "/>
    <x v="170"/>
    <x v="148"/>
    <x v="60"/>
    <x v="0"/>
    <x v="0"/>
    <x v="0"/>
    <x v="0"/>
    <x v="0"/>
    <x v="0"/>
    <x v="0"/>
    <m/>
    <m/>
    <m/>
    <m/>
    <m/>
    <m/>
    <m/>
    <m/>
    <m/>
    <m/>
    <m/>
    <x v="0"/>
    <x v="3"/>
    <s v="2020/21"/>
    <m/>
    <m/>
    <m/>
    <m/>
    <m/>
    <m/>
    <m/>
    <m/>
    <m/>
    <m/>
    <n v="0"/>
    <m/>
    <m/>
    <m/>
    <m/>
    <m/>
    <m/>
    <m/>
    <m/>
    <m/>
    <m/>
    <m/>
    <m/>
    <m/>
    <m/>
    <m/>
    <m/>
    <m/>
    <m/>
    <m/>
    <m/>
    <m/>
    <m/>
    <m/>
    <m/>
    <m/>
    <m/>
    <m/>
    <m/>
    <m/>
    <m/>
    <m/>
  </r>
  <r>
    <x v="286"/>
    <x v="286"/>
    <x v="152"/>
    <s v="Mobile App development"/>
    <s v="Mobile App development"/>
    <s v="Technical service"/>
    <m/>
    <m/>
    <m/>
    <m/>
    <m/>
    <m/>
    <m/>
    <m/>
    <s v="20S-20F"/>
    <s v="Computer Studies "/>
    <s v="Computer Studies"/>
    <m/>
    <s v="Big Data Analytics Project Management"/>
    <x v="0"/>
    <s v="Project Management"/>
    <m/>
    <s v="Chris Dyck Michael Payne    "/>
    <x v="0"/>
    <x v="15"/>
    <x v="0"/>
    <x v="0"/>
    <x v="0"/>
    <m/>
    <s v="Mohammad &quot;Moe&quot; Ayoub Emmanuel Cyriac                  "/>
    <x v="171"/>
    <x v="45"/>
    <x v="3"/>
    <x v="0"/>
    <x v="0"/>
    <x v="0"/>
    <x v="0"/>
    <x v="0"/>
    <x v="0"/>
    <x v="0"/>
    <m/>
    <m/>
    <m/>
    <m/>
    <m/>
    <m/>
    <m/>
    <m/>
    <m/>
    <m/>
    <m/>
    <x v="0"/>
    <x v="3"/>
    <s v="2020/21"/>
    <m/>
    <m/>
    <m/>
    <m/>
    <m/>
    <m/>
    <m/>
    <m/>
    <m/>
    <m/>
    <n v="0"/>
    <m/>
    <m/>
    <m/>
    <m/>
    <m/>
    <m/>
    <m/>
    <m/>
    <m/>
    <m/>
    <m/>
    <m/>
    <m/>
    <m/>
    <m/>
    <m/>
    <m/>
    <m/>
    <m/>
    <m/>
    <m/>
    <m/>
    <m/>
    <m/>
    <m/>
    <m/>
    <m/>
    <m/>
    <m/>
    <m/>
    <m/>
  </r>
  <r>
    <x v="287"/>
    <x v="287"/>
    <x v="4"/>
    <s v="Watershed"/>
    <s v="The purpose of the research is to determine salt usage in the winter in the Nottawasaga Watershed. The area is experiencing heavy growth and an increase in impervious surfaces which means an increase in salt application. Salt application can negatively affect the environment so it is important to determine how much is being used and where it is being applied."/>
    <s v="Technical service"/>
    <m/>
    <s v="Lyle Wood, MES"/>
    <s v="lwood@nvca.on.ca"/>
    <m/>
    <m/>
    <m/>
    <m/>
    <m/>
    <s v="20S-20F"/>
    <s v="Computer Studies "/>
    <s v="Computer Studies"/>
    <m/>
    <s v="Big Data Analytics Project Management"/>
    <x v="0"/>
    <s v="Project Management"/>
    <m/>
    <s v="Chris Dyck Michael Payne    "/>
    <x v="0"/>
    <x v="15"/>
    <x v="0"/>
    <x v="0"/>
    <x v="0"/>
    <m/>
    <s v="Ashish Shankar Pandey Deepali Sharma Manav Sethi Monil Mayur Modi Arca Bozdag               "/>
    <x v="172"/>
    <x v="149"/>
    <x v="133"/>
    <x v="83"/>
    <x v="26"/>
    <x v="0"/>
    <x v="0"/>
    <x v="0"/>
    <x v="0"/>
    <x v="0"/>
    <m/>
    <m/>
    <m/>
    <m/>
    <m/>
    <m/>
    <m/>
    <m/>
    <m/>
    <m/>
    <m/>
    <x v="0"/>
    <x v="3"/>
    <s v="2020/21"/>
    <m/>
    <m/>
    <m/>
    <m/>
    <m/>
    <m/>
    <m/>
    <m/>
    <m/>
    <m/>
    <n v="0"/>
    <m/>
    <m/>
    <m/>
    <m/>
    <m/>
    <m/>
    <m/>
    <m/>
    <m/>
    <m/>
    <m/>
    <m/>
    <m/>
    <m/>
    <m/>
    <m/>
    <m/>
    <m/>
    <m/>
    <m/>
    <m/>
    <m/>
    <m/>
    <m/>
    <m/>
    <m/>
    <m/>
    <m/>
    <m/>
    <m/>
    <m/>
  </r>
  <r>
    <x v="288"/>
    <x v="288"/>
    <x v="153"/>
    <s v=" Analytics"/>
    <s v="Database development and Analytics analysis "/>
    <s v="Technical service"/>
    <m/>
    <s v="Rayne Mazanik | Director of Marketing &amp; Communications _x000a_705-716-1676 | www.sivacreative.com"/>
    <s v="rayne@sivacreative.com; "/>
    <m/>
    <m/>
    <m/>
    <m/>
    <m/>
    <s v="20S-20F"/>
    <s v="Computer Studies "/>
    <s v="Computer Studies"/>
    <m/>
    <s v="Big Data Analytics Project Management"/>
    <x v="0"/>
    <s v="Project Management"/>
    <m/>
    <s v="Gordon Dyck Michael Payne    "/>
    <x v="20"/>
    <x v="15"/>
    <x v="0"/>
    <x v="0"/>
    <x v="0"/>
    <m/>
    <s v="Bruno Andrade Pinto Simões Shivam Masaon                  "/>
    <x v="128"/>
    <x v="150"/>
    <x v="3"/>
    <x v="0"/>
    <x v="0"/>
    <x v="0"/>
    <x v="0"/>
    <x v="0"/>
    <x v="0"/>
    <x v="0"/>
    <m/>
    <m/>
    <m/>
    <m/>
    <m/>
    <m/>
    <m/>
    <m/>
    <m/>
    <m/>
    <m/>
    <x v="0"/>
    <x v="3"/>
    <s v="2020/21"/>
    <m/>
    <m/>
    <m/>
    <m/>
    <m/>
    <m/>
    <m/>
    <m/>
    <m/>
    <m/>
    <n v="0"/>
    <m/>
    <m/>
    <m/>
    <m/>
    <m/>
    <m/>
    <m/>
    <m/>
    <m/>
    <m/>
    <m/>
    <m/>
    <m/>
    <m/>
    <m/>
    <m/>
    <m/>
    <m/>
    <m/>
    <m/>
    <m/>
    <m/>
    <m/>
    <m/>
    <m/>
    <m/>
    <m/>
    <m/>
    <m/>
    <m/>
    <m/>
  </r>
  <r>
    <x v="289"/>
    <x v="289"/>
    <x v="100"/>
    <s v="Film, TV and Screen Resource Library (2)"/>
    <s v="To build a knowledge library of resources that support the growth of film, TV and screen-based production in the province of Ontario."/>
    <s v="Technical service"/>
    <m/>
    <s v="Gordon Dyck "/>
    <s v="Gordon.Dyck@GeorgianCollege.ca"/>
    <m/>
    <m/>
    <m/>
    <m/>
    <m/>
    <s v="20S-20F"/>
    <s v="Computer Studies "/>
    <s v="Computer Studies"/>
    <m/>
    <s v="Big Data Analytics Project Management"/>
    <x v="0"/>
    <s v="Project Management"/>
    <m/>
    <s v="Gordon Dyck Chris Dyck Michael Payne   "/>
    <x v="20"/>
    <x v="9"/>
    <x v="4"/>
    <x v="0"/>
    <x v="0"/>
    <m/>
    <s v="Love Kumar Prashanth Reddy Kolla Vishal Harshadkumar Panchal Priyangka Ganesan                "/>
    <x v="173"/>
    <x v="151"/>
    <x v="134"/>
    <x v="84"/>
    <x v="0"/>
    <x v="0"/>
    <x v="0"/>
    <x v="0"/>
    <x v="0"/>
    <x v="0"/>
    <m/>
    <m/>
    <m/>
    <m/>
    <m/>
    <m/>
    <m/>
    <m/>
    <m/>
    <m/>
    <m/>
    <x v="0"/>
    <x v="3"/>
    <s v="2020/21"/>
    <m/>
    <m/>
    <m/>
    <m/>
    <m/>
    <m/>
    <m/>
    <m/>
    <m/>
    <m/>
    <n v="0"/>
    <m/>
    <m/>
    <m/>
    <m/>
    <m/>
    <m/>
    <m/>
    <m/>
    <m/>
    <m/>
    <m/>
    <m/>
    <m/>
    <m/>
    <m/>
    <m/>
    <m/>
    <m/>
    <m/>
    <m/>
    <m/>
    <m/>
    <m/>
    <m/>
    <m/>
    <m/>
    <m/>
    <m/>
    <m/>
    <m/>
    <m/>
  </r>
  <r>
    <x v="290"/>
    <x v="290"/>
    <x v="154"/>
    <s v="Web development"/>
    <s v="Web development"/>
    <s v="Technical service"/>
    <m/>
    <m/>
    <m/>
    <m/>
    <m/>
    <m/>
    <m/>
    <m/>
    <s v="20S-20F"/>
    <s v="Computer Studies "/>
    <s v="Computer Studies"/>
    <m/>
    <s v="Big Data Analytics Project Management"/>
    <x v="0"/>
    <s v="Project Management"/>
    <m/>
    <s v="Chris Dyck    "/>
    <x v="0"/>
    <x v="2"/>
    <x v="0"/>
    <x v="0"/>
    <x v="0"/>
    <m/>
    <s v="Jagjyot Singh Sandhu                   "/>
    <x v="174"/>
    <x v="3"/>
    <x v="3"/>
    <x v="0"/>
    <x v="0"/>
    <x v="0"/>
    <x v="0"/>
    <x v="0"/>
    <x v="0"/>
    <x v="0"/>
    <m/>
    <m/>
    <m/>
    <m/>
    <m/>
    <m/>
    <m/>
    <m/>
    <m/>
    <m/>
    <m/>
    <x v="0"/>
    <x v="3"/>
    <s v="2020/21"/>
    <m/>
    <m/>
    <m/>
    <m/>
    <m/>
    <m/>
    <m/>
    <m/>
    <m/>
    <m/>
    <n v="0"/>
    <m/>
    <m/>
    <m/>
    <m/>
    <m/>
    <m/>
    <m/>
    <m/>
    <m/>
    <m/>
    <m/>
    <m/>
    <m/>
    <m/>
    <m/>
    <m/>
    <m/>
    <m/>
    <m/>
    <m/>
    <m/>
    <m/>
    <m/>
    <m/>
    <m/>
    <m/>
    <m/>
    <m/>
    <m/>
    <m/>
    <m/>
  </r>
  <r>
    <x v="291"/>
    <x v="291"/>
    <x v="155"/>
    <m/>
    <s v="OCAD and VPIA"/>
    <s v="Technical service"/>
    <m/>
    <s v="Michele O'Brien &lt;Michele.OBrien@GeorgianCollege.ca&gt;; Natalja Chestopalova &lt;nchestopalova@ocadu.ca&gt;; Gerald McMaster &lt;gmcmaster@faculty.ocadu.ca&gt;; Michael Rattray &lt;mrattray@ocadu.ca&gt;; Brittany Bergin &lt;bbergin@faculty.ocadu.ca&gt;"/>
    <s v="Michele O'Brien &lt;Michele.OBrien@GeorgianCollege.ca&gt;; Natalja Chestopalova &lt;nchestopalova@ocadu.ca&gt;; Gerald McMaster &lt;gmcmaster@faculty.ocadu.ca&gt;; Michael Rattray &lt;mrattray@ocadu.ca&gt;; Brittany Bergin &lt;bbergin@faculty.ocadu.ca&gt;"/>
    <m/>
    <m/>
    <m/>
    <m/>
    <m/>
    <s v="21W-21S"/>
    <s v="Computer Studies "/>
    <s v="Computer Studies"/>
    <m/>
    <s v="Big Data Analytics "/>
    <x v="0"/>
    <m/>
    <m/>
    <s v="Gordon Dyck Chris Dyck   "/>
    <x v="20"/>
    <x v="9"/>
    <x v="0"/>
    <x v="0"/>
    <x v="0"/>
    <m/>
    <s v="TBC                   "/>
    <x v="175"/>
    <x v="3"/>
    <x v="3"/>
    <x v="0"/>
    <x v="0"/>
    <x v="0"/>
    <x v="0"/>
    <x v="0"/>
    <x v="0"/>
    <x v="0"/>
    <m/>
    <m/>
    <m/>
    <m/>
    <m/>
    <m/>
    <m/>
    <m/>
    <m/>
    <m/>
    <m/>
    <x v="1"/>
    <x v="2"/>
    <s v="2021/21"/>
    <m/>
    <m/>
    <m/>
    <m/>
    <m/>
    <m/>
    <m/>
    <m/>
    <m/>
    <m/>
    <n v="0"/>
    <m/>
    <m/>
    <m/>
    <m/>
    <m/>
    <m/>
    <m/>
    <m/>
    <m/>
    <m/>
    <d v="2020-03-01T00:00:00"/>
    <s v="Didn't Contact, Planned to 21W - 21S"/>
    <m/>
    <m/>
    <m/>
    <m/>
    <m/>
    <m/>
    <m/>
    <m/>
    <m/>
    <m/>
    <m/>
    <m/>
    <m/>
    <m/>
    <m/>
    <m/>
    <m/>
    <m/>
    <m/>
  </r>
  <r>
    <x v="292"/>
    <x v="292"/>
    <x v="37"/>
    <m/>
    <s v="VQ1 Shipping Inspection System"/>
    <m/>
    <m/>
    <m/>
    <m/>
    <m/>
    <m/>
    <m/>
    <m/>
    <m/>
    <m/>
    <s v=" "/>
    <m/>
    <m/>
    <s v=" "/>
    <x v="6"/>
    <m/>
    <m/>
    <s v="    "/>
    <x v="6"/>
    <x v="2"/>
    <x v="0"/>
    <x v="0"/>
    <x v="0"/>
    <m/>
    <s v="                   "/>
    <x v="3"/>
    <x v="3"/>
    <x v="3"/>
    <x v="0"/>
    <x v="0"/>
    <x v="0"/>
    <x v="0"/>
    <x v="0"/>
    <x v="0"/>
    <x v="0"/>
    <m/>
    <m/>
    <m/>
    <m/>
    <m/>
    <m/>
    <m/>
    <m/>
    <m/>
    <m/>
    <m/>
    <x v="1"/>
    <x v="3"/>
    <s v="2020/21"/>
    <m/>
    <m/>
    <m/>
    <m/>
    <m/>
    <m/>
    <m/>
    <m/>
    <m/>
    <m/>
    <n v="0"/>
    <m/>
    <m/>
    <m/>
    <m/>
    <m/>
    <m/>
    <m/>
    <m/>
    <m/>
    <m/>
    <m/>
    <m/>
    <m/>
    <m/>
    <m/>
    <m/>
    <m/>
    <m/>
    <m/>
    <m/>
    <m/>
    <m/>
    <m/>
    <m/>
    <m/>
    <m/>
    <m/>
    <m/>
    <m/>
    <m/>
    <m/>
  </r>
  <r>
    <x v="293"/>
    <x v="293"/>
    <x v="78"/>
    <m/>
    <s v="Phase II- Mold design of bamboo Lacross stick "/>
    <s v="Product improvement "/>
    <m/>
    <m/>
    <s v="Engineering and Environmental Technologies "/>
    <s v="Engineering and Environmental Technologies"/>
    <s v="Mechanical Engineering Technology "/>
    <s v="Mechanical Engineering Technology"/>
    <m/>
    <m/>
    <m/>
    <s v="Engineering and Environmental Technologies "/>
    <s v="Engineering and Environmental Technologies"/>
    <m/>
    <s v="Mechanical Engineering Technology "/>
    <x v="5"/>
    <m/>
    <m/>
    <s v="Mike Zacharko    "/>
    <x v="22"/>
    <x v="2"/>
    <x v="0"/>
    <x v="0"/>
    <x v="0"/>
    <m/>
    <s v="jared Bergsma Austin Provencal                   "/>
    <x v="26"/>
    <x v="59"/>
    <x v="3"/>
    <x v="0"/>
    <x v="0"/>
    <x v="0"/>
    <x v="0"/>
    <x v="0"/>
    <x v="0"/>
    <x v="0"/>
    <m/>
    <m/>
    <m/>
    <m/>
    <m/>
    <m/>
    <m/>
    <s v=" "/>
    <m/>
    <m/>
    <m/>
    <x v="3"/>
    <x v="3"/>
    <s v="2020/21"/>
    <m/>
    <m/>
    <m/>
    <m/>
    <m/>
    <m/>
    <m/>
    <m/>
    <m/>
    <m/>
    <n v="0"/>
    <m/>
    <m/>
    <m/>
    <m/>
    <m/>
    <m/>
    <m/>
    <m/>
    <m/>
    <m/>
    <m/>
    <m/>
    <m/>
    <m/>
    <m/>
    <m/>
    <m/>
    <m/>
    <m/>
    <m/>
    <m/>
    <m/>
    <m/>
    <m/>
    <m/>
    <m/>
    <m/>
    <m/>
    <m/>
    <m/>
    <m/>
  </r>
  <r>
    <x v="294"/>
    <x v="294"/>
    <x v="156"/>
    <m/>
    <s v="Web app is for research activities related to Advanced Care Directives for patients @ the hospital "/>
    <m/>
    <m/>
    <m/>
    <m/>
    <m/>
    <m/>
    <m/>
    <m/>
    <m/>
    <m/>
    <s v="Computer Studies "/>
    <s v="Computer Studies"/>
    <m/>
    <s v="Web Design "/>
    <x v="27"/>
    <m/>
    <m/>
    <s v="Rich Freeman    "/>
    <x v="13"/>
    <x v="2"/>
    <x v="0"/>
    <x v="0"/>
    <x v="0"/>
    <m/>
    <s v="Matthew Playne Coltan Aubrey                  "/>
    <x v="176"/>
    <x v="152"/>
    <x v="3"/>
    <x v="0"/>
    <x v="0"/>
    <x v="0"/>
    <x v="0"/>
    <x v="0"/>
    <x v="0"/>
    <x v="0"/>
    <m/>
    <m/>
    <m/>
    <m/>
    <m/>
    <m/>
    <m/>
    <m/>
    <m/>
    <m/>
    <m/>
    <x v="5"/>
    <x v="4"/>
    <s v="2020/21"/>
    <m/>
    <m/>
    <m/>
    <m/>
    <m/>
    <m/>
    <m/>
    <m/>
    <m/>
    <m/>
    <m/>
    <m/>
    <m/>
    <m/>
    <m/>
    <m/>
    <m/>
    <m/>
    <m/>
    <m/>
    <m/>
    <m/>
    <m/>
    <m/>
    <m/>
    <m/>
    <m/>
    <m/>
    <m/>
    <m/>
    <m/>
    <m/>
    <m/>
    <m/>
    <m/>
    <m/>
    <m/>
    <m/>
    <m/>
    <m/>
    <m/>
    <m/>
  </r>
  <r>
    <x v="295"/>
    <x v="295"/>
    <x v="16"/>
    <s v="RIS F -  #2020/21-049 - Food security"/>
    <s v="Improving food security for a remote First Nation community in Newfoundland in response to a warming climate and threats to food globalization such as COVID-19"/>
    <s v="Internal Research Project"/>
    <m/>
    <s v="Jim Karagatzides "/>
    <s v="Jim.Karagatzides@GeorgianCollege.ca"/>
    <m/>
    <m/>
    <m/>
    <m/>
    <m/>
    <m/>
    <s v="Engineering and Environmental Technologies "/>
    <s v="Engineering and Environmental Technologies"/>
    <m/>
    <s v="Environmental technology "/>
    <x v="10"/>
    <m/>
    <m/>
    <s v="Jim Karagatzides    "/>
    <x v="45"/>
    <x v="2"/>
    <x v="0"/>
    <x v="0"/>
    <x v="0"/>
    <m/>
    <s v="                   "/>
    <x v="3"/>
    <x v="3"/>
    <x v="3"/>
    <x v="0"/>
    <x v="0"/>
    <x v="0"/>
    <x v="0"/>
    <x v="0"/>
    <x v="0"/>
    <x v="0"/>
    <m/>
    <m/>
    <m/>
    <m/>
    <m/>
    <m/>
    <m/>
    <m/>
    <m/>
    <m/>
    <m/>
    <x v="0"/>
    <x v="3"/>
    <s v="2020/21"/>
    <m/>
    <m/>
    <m/>
    <m/>
    <m/>
    <m/>
    <m/>
    <m/>
    <m/>
    <n v="8000"/>
    <n v="0"/>
    <m/>
    <m/>
    <m/>
    <n v="8000"/>
    <m/>
    <s v="2020-21 RIS-F  "/>
    <s v="2020-21 RIS-F"/>
    <m/>
    <m/>
    <m/>
    <d v="2020-10-21T00:00:00"/>
    <s v="No funding consunption - until last report "/>
    <m/>
    <m/>
    <m/>
    <m/>
    <m/>
    <m/>
    <m/>
    <m/>
    <m/>
    <m/>
    <m/>
    <m/>
    <m/>
    <m/>
    <m/>
    <m/>
    <m/>
    <m/>
    <m/>
  </r>
  <r>
    <x v="296"/>
    <x v="296"/>
    <x v="16"/>
    <s v="RIS F - #2020/21-050 - Remote-learning  during COVID-19"/>
    <s v="Remote-learning environment during COVID-19: The relationship between self-regulatory learning strategies, social loneliness and psychological wellbeing"/>
    <s v="Internal Research Project"/>
    <m/>
    <s v="Isabelle Deschamps "/>
    <s v="Isabelle.Deschamps@GeorgianCollege.ca"/>
    <m/>
    <m/>
    <m/>
    <m/>
    <m/>
    <m/>
    <s v="Human Services and Community Safety "/>
    <s v="Human Services and Community Safety"/>
    <m/>
    <s v="Early Childhood Education "/>
    <x v="16"/>
    <m/>
    <m/>
    <s v="Isabelle Deschamps    "/>
    <x v="32"/>
    <x v="2"/>
    <x v="0"/>
    <x v="0"/>
    <x v="0"/>
    <m/>
    <s v="                   "/>
    <x v="3"/>
    <x v="3"/>
    <x v="3"/>
    <x v="0"/>
    <x v="0"/>
    <x v="0"/>
    <x v="0"/>
    <x v="0"/>
    <x v="0"/>
    <x v="0"/>
    <m/>
    <m/>
    <m/>
    <m/>
    <m/>
    <m/>
    <m/>
    <m/>
    <m/>
    <m/>
    <s v="Olivia Syed "/>
    <x v="0"/>
    <x v="4"/>
    <s v="2020/21"/>
    <m/>
    <m/>
    <m/>
    <m/>
    <m/>
    <m/>
    <m/>
    <m/>
    <m/>
    <n v="7893"/>
    <n v="0"/>
    <m/>
    <m/>
    <m/>
    <n v="7893"/>
    <m/>
    <s v="2020-21 RIS-F  "/>
    <s v="2020-21 RIS-F"/>
    <m/>
    <m/>
    <m/>
    <d v="2020-10-15T00:00:00"/>
    <s v="Initial meeting scheduled on Monday 10/19/2020. _x000a_Mira's email (10/14/2020) -&gt; A budget of $7,893.00 has been approved for this project"/>
    <m/>
    <m/>
    <m/>
    <m/>
    <m/>
    <m/>
    <m/>
    <m/>
    <m/>
    <m/>
    <m/>
    <m/>
    <m/>
    <m/>
    <m/>
    <m/>
    <m/>
    <m/>
    <m/>
  </r>
  <r>
    <x v="297"/>
    <x v="297"/>
    <x v="157"/>
    <s v="Automated Reporting"/>
    <s v="Automated Reporting using data from Simcoe County"/>
    <s v="Report development"/>
    <m/>
    <s v="Dr. Valerie Grdisa, Director "/>
    <s v="vgrdisa@cmhastarttalking.ca "/>
    <m/>
    <m/>
    <m/>
    <m/>
    <m/>
    <s v="20F-21W"/>
    <s v="Computer Studies "/>
    <s v="Computer Studies"/>
    <m/>
    <s v="Big Data Analytics Project Management"/>
    <x v="0"/>
    <s v="Project Management"/>
    <m/>
    <s v="Gordon Dyck Chris Dyck Michael Payne   "/>
    <x v="20"/>
    <x v="9"/>
    <x v="4"/>
    <x v="0"/>
    <x v="0"/>
    <m/>
    <s v="Lilas Al Syoufi Magda Montagnese Sarah Court  Ashish Sehgal                 "/>
    <x v="177"/>
    <x v="153"/>
    <x v="135"/>
    <x v="85"/>
    <x v="0"/>
    <x v="0"/>
    <x v="0"/>
    <x v="0"/>
    <x v="0"/>
    <x v="0"/>
    <m/>
    <m/>
    <m/>
    <m/>
    <m/>
    <m/>
    <m/>
    <m/>
    <m/>
    <m/>
    <m/>
    <x v="0"/>
    <x v="3"/>
    <s v="2020/21"/>
    <m/>
    <m/>
    <m/>
    <m/>
    <m/>
    <m/>
    <m/>
    <m/>
    <m/>
    <m/>
    <n v="1000"/>
    <m/>
    <n v="1000"/>
    <m/>
    <m/>
    <m/>
    <m/>
    <m/>
    <m/>
    <m/>
    <m/>
    <d v="2020-10-15T00:00:00"/>
    <s v="Received signed docs from Jamie, sent to Fran"/>
    <m/>
    <m/>
    <m/>
    <m/>
    <m/>
    <m/>
    <m/>
    <m/>
    <m/>
    <m/>
    <m/>
    <m/>
    <m/>
    <m/>
    <m/>
    <m/>
    <m/>
    <m/>
    <m/>
  </r>
  <r>
    <x v="298"/>
    <x v="298"/>
    <x v="158"/>
    <m/>
    <s v="Parts 3D scanning"/>
    <s v="Product development"/>
    <m/>
    <s v="David Ohayon "/>
    <s v="David.Ohayon@ipexna.com"/>
    <s v="Industry (Incorporated)"/>
    <s v="Manufacturing"/>
    <m/>
    <m/>
    <m/>
    <m/>
    <s v="Engineering and Environmental Technologies "/>
    <s v="Engineering and Environmental Technologies"/>
    <m/>
    <s v="Mechanical Engineering Technology "/>
    <x v="5"/>
    <m/>
    <m/>
    <s v="Mike Zacharko    "/>
    <x v="22"/>
    <x v="2"/>
    <x v="0"/>
    <x v="0"/>
    <x v="0"/>
    <m/>
    <s v="jared Bergsma Austin Provencal                  "/>
    <x v="26"/>
    <x v="59"/>
    <x v="3"/>
    <x v="0"/>
    <x v="0"/>
    <x v="0"/>
    <x v="0"/>
    <x v="0"/>
    <x v="0"/>
    <x v="0"/>
    <m/>
    <m/>
    <m/>
    <m/>
    <m/>
    <m/>
    <m/>
    <m/>
    <m/>
    <m/>
    <m/>
    <x v="0"/>
    <x v="2"/>
    <s v="2020/21"/>
    <m/>
    <m/>
    <m/>
    <m/>
    <m/>
    <m/>
    <m/>
    <m/>
    <m/>
    <m/>
    <n v="0"/>
    <m/>
    <m/>
    <m/>
    <m/>
    <m/>
    <m/>
    <m/>
    <m/>
    <m/>
    <m/>
    <m/>
    <m/>
    <m/>
    <m/>
    <m/>
    <m/>
    <m/>
    <m/>
    <m/>
    <m/>
    <m/>
    <m/>
    <m/>
    <m/>
    <m/>
    <m/>
    <m/>
    <m/>
    <m/>
    <m/>
    <m/>
  </r>
  <r>
    <x v="299"/>
    <x v="299"/>
    <x v="48"/>
    <m/>
    <s v="Modifications to grow tower equipment to increase yield and productivity"/>
    <s v="Process optimization"/>
    <m/>
    <m/>
    <m/>
    <m/>
    <m/>
    <m/>
    <m/>
    <m/>
    <m/>
    <s v="Engineering and Environmental Technologies "/>
    <s v="Engineering and Environmental Technologies"/>
    <m/>
    <s v="ENTY Mechanical Engineering Technology"/>
    <x v="13"/>
    <s v="Mechanical Engineering Technology"/>
    <m/>
    <s v="Eli Kane    "/>
    <x v="23"/>
    <x v="2"/>
    <x v="0"/>
    <x v="0"/>
    <x v="0"/>
    <m/>
    <s v="                   "/>
    <x v="3"/>
    <x v="3"/>
    <x v="3"/>
    <x v="0"/>
    <x v="0"/>
    <x v="0"/>
    <x v="0"/>
    <x v="0"/>
    <x v="0"/>
    <x v="0"/>
    <m/>
    <m/>
    <m/>
    <m/>
    <m/>
    <m/>
    <m/>
    <m/>
    <m/>
    <m/>
    <m/>
    <x v="1"/>
    <x v="3"/>
    <s v="2020/21"/>
    <m/>
    <m/>
    <m/>
    <m/>
    <m/>
    <m/>
    <m/>
    <m/>
    <m/>
    <m/>
    <n v="0"/>
    <m/>
    <m/>
    <m/>
    <m/>
    <m/>
    <m/>
    <m/>
    <m/>
    <m/>
    <m/>
    <m/>
    <m/>
    <m/>
    <m/>
    <m/>
    <m/>
    <m/>
    <m/>
    <m/>
    <m/>
    <m/>
    <m/>
    <m/>
    <m/>
    <m/>
    <m/>
    <m/>
    <m/>
    <m/>
    <m/>
    <m/>
  </r>
  <r>
    <x v="300"/>
    <x v="300"/>
    <x v="159"/>
    <s v="Development"/>
    <s v="Develop work in the admin portal using ReactJS and ExpressJS web technologies along with MongoDB. Next step visualize data in a dashboard."/>
    <s v="Technical service"/>
    <m/>
    <s v="Akhil Rajagopal S , _x000a_Director Operations, "/>
    <s v="akhilrshp@gmail.com, akhil.rs@initionova.com, "/>
    <m/>
    <m/>
    <m/>
    <m/>
    <m/>
    <s v="20F-21W"/>
    <s v="Computer Studies "/>
    <s v="Computer Studies"/>
    <m/>
    <s v="Big Data Analytics "/>
    <x v="0"/>
    <m/>
    <m/>
    <s v="Chris Dyck    "/>
    <x v="0"/>
    <x v="2"/>
    <x v="0"/>
    <x v="0"/>
    <x v="0"/>
    <m/>
    <s v="Dayal Vijayan &lt;Dayal.Vijayan@MyGeorgian.ca&gt;                   "/>
    <x v="178"/>
    <x v="3"/>
    <x v="3"/>
    <x v="0"/>
    <x v="0"/>
    <x v="0"/>
    <x v="0"/>
    <x v="0"/>
    <x v="0"/>
    <x v="0"/>
    <m/>
    <m/>
    <m/>
    <m/>
    <m/>
    <m/>
    <m/>
    <m/>
    <m/>
    <m/>
    <m/>
    <x v="1"/>
    <x v="3"/>
    <s v="2020/21"/>
    <m/>
    <m/>
    <m/>
    <m/>
    <m/>
    <m/>
    <m/>
    <m/>
    <m/>
    <m/>
    <n v="0"/>
    <m/>
    <m/>
    <m/>
    <m/>
    <m/>
    <m/>
    <m/>
    <m/>
    <m/>
    <m/>
    <d v="2020-11-12T00:00:00"/>
    <s v="E-mail from Chris - student failed last semester "/>
    <m/>
    <m/>
    <m/>
    <m/>
    <m/>
    <m/>
    <m/>
    <m/>
    <m/>
    <m/>
    <m/>
    <m/>
    <m/>
    <m/>
    <m/>
    <m/>
    <m/>
    <m/>
    <m/>
  </r>
  <r>
    <x v="301"/>
    <x v="301"/>
    <x v="53"/>
    <s v="Bump Trax (5)"/>
    <s v="This is a continuation of a project which began earlier in 2019 for pothole detection – optical scanning plus thresholds via sensors with phone or mobile and integrated hardware solutions. The next step is to create a basic mobile app for data collection, deploy to busses (Justin Kelly) and refine and calibrate based on Ottawa data. "/>
    <s v="Technical service"/>
    <m/>
    <s v="Justin Kelly, Founder, CEO "/>
    <s v="blue_lt@hotmail.com"/>
    <m/>
    <m/>
    <m/>
    <m/>
    <m/>
    <s v="20F-21W"/>
    <s v="Computer Studies "/>
    <s v="Computer Studies"/>
    <m/>
    <s v="Big Data Analytics Project Management"/>
    <x v="0"/>
    <s v="Project Management"/>
    <m/>
    <s v="Gordon Dyck Chris Dyck Michael Payne   "/>
    <x v="20"/>
    <x v="9"/>
    <x v="4"/>
    <x v="0"/>
    <x v="0"/>
    <m/>
    <s v="Jasleen  Lekshmi Rajendran Rajdeep Kaur Harpreet Singh                "/>
    <x v="179"/>
    <x v="154"/>
    <x v="136"/>
    <x v="86"/>
    <x v="0"/>
    <x v="0"/>
    <x v="0"/>
    <x v="0"/>
    <x v="0"/>
    <x v="0"/>
    <m/>
    <m/>
    <m/>
    <m/>
    <m/>
    <m/>
    <m/>
    <m/>
    <m/>
    <m/>
    <m/>
    <x v="0"/>
    <x v="3"/>
    <s v="2020/21"/>
    <m/>
    <m/>
    <m/>
    <m/>
    <m/>
    <m/>
    <m/>
    <m/>
    <m/>
    <m/>
    <n v="0"/>
    <m/>
    <m/>
    <m/>
    <m/>
    <m/>
    <m/>
    <m/>
    <m/>
    <m/>
    <m/>
    <d v="2020-10-27T00:00:00"/>
    <s v="Haven't received signed docs"/>
    <m/>
    <m/>
    <m/>
    <m/>
    <m/>
    <m/>
    <m/>
    <m/>
    <m/>
    <m/>
    <m/>
    <m/>
    <m/>
    <m/>
    <m/>
    <m/>
    <m/>
    <m/>
    <m/>
  </r>
  <r>
    <x v="302"/>
    <x v="302"/>
    <x v="53"/>
    <s v="Private Policing (3)"/>
    <s v="This is the 3rd continuation of an MRP for development of a license plate scanner for criminality detection. This is the continuation of a project begun earlier in 2019."/>
    <s v="Technical service"/>
    <m/>
    <s v="Justin Kelly, Founder, CEO "/>
    <s v="blue_lt@hotmail.com"/>
    <m/>
    <m/>
    <m/>
    <m/>
    <m/>
    <s v="20F-21W"/>
    <s v="Computer Studies "/>
    <s v="Computer Studies"/>
    <m/>
    <s v="Big Data Analytics "/>
    <x v="0"/>
    <m/>
    <m/>
    <s v="Gordon Dyck Chris Dyck   "/>
    <x v="20"/>
    <x v="9"/>
    <x v="0"/>
    <x v="0"/>
    <x v="0"/>
    <m/>
    <s v="Jenisha Dineshbhai Thummar Kelvin Jose Pinto Meet Nilesh Patel                 "/>
    <x v="180"/>
    <x v="155"/>
    <x v="137"/>
    <x v="0"/>
    <x v="0"/>
    <x v="0"/>
    <x v="0"/>
    <x v="0"/>
    <x v="0"/>
    <x v="0"/>
    <m/>
    <m/>
    <m/>
    <m/>
    <m/>
    <m/>
    <m/>
    <m/>
    <m/>
    <m/>
    <m/>
    <x v="1"/>
    <x v="3"/>
    <s v="2020/21"/>
    <m/>
    <m/>
    <m/>
    <m/>
    <m/>
    <m/>
    <m/>
    <m/>
    <m/>
    <m/>
    <n v="0"/>
    <m/>
    <m/>
    <m/>
    <m/>
    <m/>
    <m/>
    <m/>
    <m/>
    <m/>
    <m/>
    <d v="2020-10-27T00:00:00"/>
    <m/>
    <m/>
    <m/>
    <m/>
    <m/>
    <m/>
    <m/>
    <m/>
    <m/>
    <m/>
    <m/>
    <m/>
    <m/>
    <m/>
    <m/>
    <m/>
    <m/>
    <m/>
    <m/>
    <m/>
  </r>
  <r>
    <x v="303"/>
    <x v="303"/>
    <x v="53"/>
    <s v="Transportation Service Improvement (3)"/>
    <s v="This is a continuation of an MRP to audit the City of Ottawa's transit data for improvement."/>
    <s v="Technical service"/>
    <m/>
    <s v="Justin Kelly "/>
    <s v="blue_lt@hotmail.com"/>
    <m/>
    <m/>
    <m/>
    <m/>
    <m/>
    <s v="20F-21W"/>
    <s v="Computer Studies "/>
    <s v="Computer Studies"/>
    <m/>
    <s v="Big Data Analytics Project Management"/>
    <x v="0"/>
    <s v="Project Management"/>
    <m/>
    <s v="Gordon Dyck Chris Dyck Michael Payne   "/>
    <x v="20"/>
    <x v="9"/>
    <x v="4"/>
    <x v="0"/>
    <x v="0"/>
    <m/>
    <s v="Thamali Indika Srimali Fransis Hettige Xinglin Peng Yash Daiya Harpreet Singh                "/>
    <x v="181"/>
    <x v="156"/>
    <x v="138"/>
    <x v="86"/>
    <x v="0"/>
    <x v="0"/>
    <x v="0"/>
    <x v="0"/>
    <x v="0"/>
    <x v="0"/>
    <m/>
    <m/>
    <m/>
    <m/>
    <m/>
    <m/>
    <m/>
    <m/>
    <m/>
    <m/>
    <m/>
    <x v="0"/>
    <x v="3"/>
    <s v="2020/21"/>
    <m/>
    <m/>
    <m/>
    <m/>
    <m/>
    <m/>
    <m/>
    <m/>
    <m/>
    <m/>
    <n v="0"/>
    <m/>
    <m/>
    <m/>
    <m/>
    <m/>
    <m/>
    <m/>
    <m/>
    <m/>
    <m/>
    <d v="2020-10-27T00:00:00"/>
    <s v="Haven't received signed docs"/>
    <m/>
    <m/>
    <m/>
    <m/>
    <m/>
    <m/>
    <m/>
    <m/>
    <m/>
    <m/>
    <m/>
    <m/>
    <m/>
    <m/>
    <m/>
    <m/>
    <m/>
    <m/>
    <m/>
  </r>
  <r>
    <x v="304"/>
    <x v="304"/>
    <x v="160"/>
    <s v="Interactive Marketing "/>
    <s v="The final phase of a project to crezte a robust and secure web platform with co-collaborative functionality and user searchability. The web platform will provide a venue for promoting and acquiring eco-friendly products and services."/>
    <s v="Web design "/>
    <m/>
    <s v="Audrey Bayens "/>
    <s v="audreybayens@greenlikeus.life"/>
    <m/>
    <m/>
    <m/>
    <m/>
    <m/>
    <s v="20F-21W"/>
    <s v="Computer Studies "/>
    <s v="Computer Studies"/>
    <m/>
    <s v="Big Data Analytics Project Management"/>
    <x v="0"/>
    <s v="Project Management"/>
    <m/>
    <s v="Gordon Dyck Chris Dyck Michael Payne   "/>
    <x v="20"/>
    <x v="9"/>
    <x v="4"/>
    <x v="0"/>
    <x v="0"/>
    <m/>
    <s v="Falak Ghoda Osahon Ighodaro Sucheta Karande Simrandeep Kaur                "/>
    <x v="182"/>
    <x v="157"/>
    <x v="139"/>
    <x v="87"/>
    <x v="0"/>
    <x v="0"/>
    <x v="0"/>
    <x v="0"/>
    <x v="0"/>
    <x v="0"/>
    <m/>
    <m/>
    <m/>
    <m/>
    <m/>
    <m/>
    <m/>
    <m/>
    <m/>
    <m/>
    <m/>
    <x v="0"/>
    <x v="3"/>
    <s v="2020/21"/>
    <m/>
    <m/>
    <m/>
    <m/>
    <m/>
    <m/>
    <m/>
    <m/>
    <m/>
    <m/>
    <n v="0"/>
    <m/>
    <m/>
    <m/>
    <m/>
    <m/>
    <m/>
    <m/>
    <m/>
    <m/>
    <m/>
    <d v="2020-10-27T00:00:00"/>
    <s v="Received signed docs, have to send to Jamie"/>
    <m/>
    <m/>
    <m/>
    <m/>
    <m/>
    <m/>
    <m/>
    <m/>
    <m/>
    <m/>
    <m/>
    <m/>
    <m/>
    <m/>
    <m/>
    <m/>
    <m/>
    <m/>
    <m/>
  </r>
  <r>
    <x v="305"/>
    <x v="305"/>
    <x v="96"/>
    <s v="Automated Pricing CRM Web Application Improvements"/>
    <s v="Web Application "/>
    <s v="Technical service"/>
    <m/>
    <s v="Mark Ginzburg"/>
    <s v="mark@ecotechwindows.ca"/>
    <m/>
    <m/>
    <m/>
    <m/>
    <m/>
    <s v="20F-21W"/>
    <s v="Computer Studies "/>
    <s v="Computer Studies"/>
    <m/>
    <s v="Big Data Analytics Project Management"/>
    <x v="0"/>
    <s v="Project Management"/>
    <m/>
    <s v="Gordon Dyck Chris Dyck Michael Payne   "/>
    <x v="20"/>
    <x v="9"/>
    <x v="4"/>
    <x v="0"/>
    <x v="0"/>
    <m/>
    <s v="Binaya Gurung  Karish Thangarajah Piyush Sharma                 "/>
    <x v="183"/>
    <x v="158"/>
    <x v="140"/>
    <x v="0"/>
    <x v="0"/>
    <x v="0"/>
    <x v="0"/>
    <x v="0"/>
    <x v="0"/>
    <x v="0"/>
    <m/>
    <m/>
    <m/>
    <m/>
    <m/>
    <m/>
    <m/>
    <m/>
    <m/>
    <m/>
    <m/>
    <x v="0"/>
    <x v="3"/>
    <s v="2020/21"/>
    <m/>
    <m/>
    <m/>
    <m/>
    <m/>
    <m/>
    <m/>
    <m/>
    <m/>
    <m/>
    <n v="1000"/>
    <m/>
    <n v="1000"/>
    <m/>
    <m/>
    <m/>
    <m/>
    <m/>
    <m/>
    <m/>
    <m/>
    <d v="2020-10-27T00:00:00"/>
    <s v="Haven't heard back from Mark even after multiple follow ups"/>
    <m/>
    <m/>
    <m/>
    <m/>
    <m/>
    <m/>
    <m/>
    <m/>
    <m/>
    <m/>
    <m/>
    <m/>
    <m/>
    <m/>
    <m/>
    <m/>
    <m/>
    <m/>
    <m/>
  </r>
  <r>
    <x v="306"/>
    <x v="306"/>
    <x v="16"/>
    <s v="Big Data Cluster and Data Analysis"/>
    <s v="Maintenance of a Hadoop cluster with 12 nodes inside the college infra (room N4..)"/>
    <s v="Databases"/>
    <m/>
    <s v="Chris Dyck "/>
    <s v="Chris.Dyck@GeorgianCollege.ca"/>
    <m/>
    <m/>
    <m/>
    <m/>
    <m/>
    <s v="20F-21W"/>
    <s v="Computer Studies "/>
    <s v="Computer Studies"/>
    <m/>
    <s v="Big Data Analytics "/>
    <x v="0"/>
    <m/>
    <m/>
    <s v="Gordon Dyck Chris Dyck   "/>
    <x v="20"/>
    <x v="9"/>
    <x v="0"/>
    <x v="0"/>
    <x v="0"/>
    <m/>
    <s v="Ambika Kashyap Dikshit Raj Devarajan Gaganpreet Singh                 "/>
    <x v="184"/>
    <x v="159"/>
    <x v="141"/>
    <x v="0"/>
    <x v="0"/>
    <x v="0"/>
    <x v="0"/>
    <x v="0"/>
    <x v="0"/>
    <x v="0"/>
    <m/>
    <m/>
    <m/>
    <m/>
    <m/>
    <m/>
    <m/>
    <m/>
    <m/>
    <m/>
    <m/>
    <x v="0"/>
    <x v="3"/>
    <s v="2020/21"/>
    <m/>
    <m/>
    <m/>
    <m/>
    <m/>
    <m/>
    <m/>
    <m/>
    <m/>
    <m/>
    <n v="0"/>
    <m/>
    <m/>
    <m/>
    <m/>
    <m/>
    <m/>
    <m/>
    <m/>
    <m/>
    <m/>
    <d v="2020-10-27T00:00:00"/>
    <s v="Haven't received signed docs"/>
    <m/>
    <m/>
    <m/>
    <m/>
    <m/>
    <m/>
    <m/>
    <m/>
    <m/>
    <m/>
    <m/>
    <m/>
    <m/>
    <m/>
    <m/>
    <m/>
    <m/>
    <m/>
    <m/>
  </r>
  <r>
    <x v="307"/>
    <x v="307"/>
    <x v="16"/>
    <s v="Enrollment Trends (1)"/>
    <m/>
    <s v="Databases"/>
    <m/>
    <s v="Chris Dyck "/>
    <s v="Chris.Dyck@GeorgianCollege.ca"/>
    <m/>
    <m/>
    <m/>
    <m/>
    <m/>
    <s v="20F-21W"/>
    <s v="Computer Studies "/>
    <s v="Computer Studies"/>
    <m/>
    <s v="Big Data Analytics Project Management"/>
    <x v="0"/>
    <s v="Project Management"/>
    <m/>
    <s v="Gordon Dyck Chris Dyck Michael Payne   "/>
    <x v="20"/>
    <x v="9"/>
    <x v="4"/>
    <x v="0"/>
    <x v="0"/>
    <m/>
    <s v="Dixit Ohri Meenu Rajan Piyush Tyagi Pargat Singh                "/>
    <x v="185"/>
    <x v="160"/>
    <x v="142"/>
    <x v="88"/>
    <x v="0"/>
    <x v="0"/>
    <x v="0"/>
    <x v="0"/>
    <x v="0"/>
    <x v="0"/>
    <m/>
    <m/>
    <m/>
    <m/>
    <m/>
    <m/>
    <m/>
    <m/>
    <m/>
    <m/>
    <m/>
    <x v="0"/>
    <x v="3"/>
    <s v="2020/21"/>
    <m/>
    <m/>
    <m/>
    <m/>
    <m/>
    <m/>
    <m/>
    <m/>
    <m/>
    <m/>
    <n v="0"/>
    <m/>
    <m/>
    <m/>
    <m/>
    <m/>
    <m/>
    <m/>
    <m/>
    <m/>
    <m/>
    <d v="2020-10-27T00:00:00"/>
    <m/>
    <m/>
    <m/>
    <m/>
    <m/>
    <m/>
    <m/>
    <m/>
    <m/>
    <m/>
    <m/>
    <m/>
    <m/>
    <m/>
    <m/>
    <m/>
    <m/>
    <m/>
    <m/>
    <m/>
  </r>
  <r>
    <x v="308"/>
    <x v="308"/>
    <x v="161"/>
    <s v="Market Analysis"/>
    <s v="Perform a market analysis - primarily. Define the market, perform a SWOT analysis (strengths, weaknesses, opportunities and threats), offer pricing considerations and identify possible competitors. To do this, they will request detailed information about the nature of your business and your business model. "/>
    <s v="Big data analytics"/>
    <m/>
    <s v="Stany Castillo "/>
    <s v="stany@innscience.ca"/>
    <m/>
    <m/>
    <m/>
    <m/>
    <m/>
    <s v="20F-21W"/>
    <s v="Computer Studies "/>
    <s v="Computer Studies"/>
    <m/>
    <s v="Big Data Analytics Project Management"/>
    <x v="0"/>
    <s v="Project Management"/>
    <m/>
    <s v="Gordon Dyck Chris Dyck Michael Payne   "/>
    <x v="20"/>
    <x v="9"/>
    <x v="4"/>
    <x v="0"/>
    <x v="0"/>
    <m/>
    <s v="Jiyoung Sohn Nnenna Grace G Alphonsus  Riaaben Nileshkumar Patel                "/>
    <x v="186"/>
    <x v="161"/>
    <x v="3"/>
    <x v="89"/>
    <x v="0"/>
    <x v="0"/>
    <x v="0"/>
    <x v="0"/>
    <x v="0"/>
    <x v="0"/>
    <m/>
    <m/>
    <m/>
    <m/>
    <m/>
    <m/>
    <m/>
    <m/>
    <m/>
    <m/>
    <m/>
    <x v="0"/>
    <x v="3"/>
    <s v="2020/21"/>
    <m/>
    <m/>
    <m/>
    <m/>
    <m/>
    <m/>
    <m/>
    <m/>
    <m/>
    <m/>
    <n v="0"/>
    <m/>
    <m/>
    <m/>
    <m/>
    <m/>
    <m/>
    <m/>
    <m/>
    <m/>
    <m/>
    <d v="2020-10-27T00:00:00"/>
    <s v="Received signed docs, have to send to Jamie"/>
    <m/>
    <m/>
    <m/>
    <m/>
    <m/>
    <m/>
    <m/>
    <m/>
    <m/>
    <m/>
    <m/>
    <m/>
    <m/>
    <m/>
    <m/>
    <m/>
    <m/>
    <m/>
    <m/>
  </r>
  <r>
    <x v="309"/>
    <x v="309"/>
    <x v="0"/>
    <s v="SharePoint Implementation"/>
    <s v="Project to implement sharpoint in the company - organize files and client info"/>
    <s v="Big data analytics"/>
    <m/>
    <s v="Andrew Chen"/>
    <s v="andrew@larway.com "/>
    <m/>
    <m/>
    <m/>
    <m/>
    <m/>
    <s v="20F-21W"/>
    <s v="Computer Studies "/>
    <s v="Computer Studies"/>
    <m/>
    <s v="Big Data Analytics "/>
    <x v="0"/>
    <m/>
    <m/>
    <s v="Gordon Dyck Chris Dyck   "/>
    <x v="20"/>
    <x v="9"/>
    <x v="0"/>
    <x v="0"/>
    <x v="0"/>
    <m/>
    <s v="Shivansh Desai                   "/>
    <x v="187"/>
    <x v="3"/>
    <x v="3"/>
    <x v="0"/>
    <x v="0"/>
    <x v="0"/>
    <x v="0"/>
    <x v="0"/>
    <x v="0"/>
    <x v="0"/>
    <m/>
    <m/>
    <m/>
    <m/>
    <m/>
    <m/>
    <m/>
    <m/>
    <m/>
    <m/>
    <m/>
    <x v="0"/>
    <x v="3"/>
    <s v="2020/21"/>
    <m/>
    <m/>
    <m/>
    <m/>
    <m/>
    <m/>
    <m/>
    <m/>
    <m/>
    <m/>
    <n v="0"/>
    <m/>
    <n v="0"/>
    <m/>
    <m/>
    <m/>
    <m/>
    <m/>
    <m/>
    <m/>
    <m/>
    <d v="2020-10-27T00:00:00"/>
    <s v="Haven't received signed docs"/>
    <m/>
    <m/>
    <m/>
    <m/>
    <m/>
    <m/>
    <m/>
    <m/>
    <m/>
    <m/>
    <m/>
    <m/>
    <m/>
    <m/>
    <m/>
    <m/>
    <m/>
    <m/>
    <m/>
  </r>
  <r>
    <x v="310"/>
    <x v="310"/>
    <x v="147"/>
    <s v="Website Launch"/>
    <s v="The final phase of a project to create a robust and secure web platform with co-collaborative functionality and user searchability. The web platform will provide a venue for municipalities to offer and aqure products and services."/>
    <s v="Web design "/>
    <m/>
    <s v="Nancy Kirkpatrick"/>
    <s v="nancywk@gmail.com"/>
    <m/>
    <m/>
    <m/>
    <m/>
    <m/>
    <s v="20F-21W"/>
    <s v="Computer Studies "/>
    <s v="Computer Studies"/>
    <m/>
    <s v="Big Data Analytics "/>
    <x v="0"/>
    <m/>
    <m/>
    <s v="Gordon Dyck Chris Dyck   "/>
    <x v="20"/>
    <x v="9"/>
    <x v="0"/>
    <x v="0"/>
    <x v="0"/>
    <m/>
    <s v="Adil Feroz Amrit Kaur Bikram Chopra                 "/>
    <x v="188"/>
    <x v="162"/>
    <x v="143"/>
    <x v="0"/>
    <x v="0"/>
    <x v="0"/>
    <x v="0"/>
    <x v="0"/>
    <x v="0"/>
    <x v="0"/>
    <m/>
    <m/>
    <m/>
    <m/>
    <m/>
    <m/>
    <m/>
    <m/>
    <m/>
    <m/>
    <m/>
    <x v="0"/>
    <x v="3"/>
    <s v="2020/21"/>
    <m/>
    <m/>
    <m/>
    <m/>
    <m/>
    <m/>
    <m/>
    <m/>
    <m/>
    <m/>
    <n v="0"/>
    <m/>
    <m/>
    <m/>
    <m/>
    <m/>
    <m/>
    <m/>
    <m/>
    <m/>
    <m/>
    <d v="2020-10-27T00:00:00"/>
    <s v="Received signed docs, have to send to Jamie"/>
    <m/>
    <m/>
    <m/>
    <m/>
    <m/>
    <m/>
    <m/>
    <m/>
    <m/>
    <m/>
    <m/>
    <m/>
    <m/>
    <m/>
    <m/>
    <m/>
    <m/>
    <m/>
    <m/>
  </r>
  <r>
    <x v="311"/>
    <x v="311"/>
    <x v="4"/>
    <s v="Bioacoustics (6)"/>
    <s v="The 6th phase of an ongoing project to apply natural language processing and artificial intelligence to bioacoustics to find the diversity of bird species within a geographic location, a Machine Learning Algorithm will identify the presence of a bird species by its avian sound characteristics, then capture the data for the location of the birds and the date and time of identification for storage and analysis"/>
    <s v="Machine Learrning"/>
    <m/>
    <s v="Lyle Wood, MES"/>
    <s v="lwood@nvca.on.ca"/>
    <m/>
    <m/>
    <m/>
    <m/>
    <m/>
    <s v="20F-21W"/>
    <s v="Computer Studies "/>
    <s v="Computer Studies"/>
    <m/>
    <s v="Big Data Analytics Project Management"/>
    <x v="0"/>
    <s v="Project Management"/>
    <m/>
    <s v="Gordon Dyck Chris Dyck Michael Payne   "/>
    <x v="20"/>
    <x v="9"/>
    <x v="4"/>
    <x v="0"/>
    <x v="0"/>
    <m/>
    <s v="Karishma Sanam Shah Komal Shah Simran Bhangu  Amanda Granic                "/>
    <x v="189"/>
    <x v="163"/>
    <x v="144"/>
    <x v="90"/>
    <x v="0"/>
    <x v="0"/>
    <x v="0"/>
    <x v="0"/>
    <x v="0"/>
    <x v="0"/>
    <m/>
    <m/>
    <m/>
    <m/>
    <m/>
    <m/>
    <m/>
    <m/>
    <m/>
    <m/>
    <m/>
    <x v="0"/>
    <x v="3"/>
    <s v="2020/21"/>
    <m/>
    <m/>
    <m/>
    <m/>
    <m/>
    <m/>
    <m/>
    <m/>
    <m/>
    <m/>
    <n v="0"/>
    <m/>
    <m/>
    <m/>
    <m/>
    <m/>
    <m/>
    <m/>
    <m/>
    <m/>
    <m/>
    <d v="2020-10-27T00:00:00"/>
    <s v="Haven't received signed docs"/>
    <m/>
    <m/>
    <m/>
    <m/>
    <m/>
    <m/>
    <m/>
    <m/>
    <m/>
    <m/>
    <m/>
    <m/>
    <m/>
    <m/>
    <m/>
    <m/>
    <m/>
    <m/>
    <m/>
  </r>
  <r>
    <x v="312"/>
    <x v="312"/>
    <x v="4"/>
    <s v="Watershed Science Data (3)"/>
    <s v="Evaluation of surface water quality trends in a slowly urbanizing subwatershed"/>
    <s v="Big data analytics"/>
    <m/>
    <s v="Lyle Wood, MES"/>
    <s v="lwood@nvca.on.ca"/>
    <m/>
    <m/>
    <m/>
    <m/>
    <m/>
    <s v="20F-21W"/>
    <s v="Computer Studies "/>
    <s v="Computer Studies"/>
    <m/>
    <s v="Big Data Analytics Project Management"/>
    <x v="0"/>
    <s v="Project Management"/>
    <m/>
    <s v="Gordon Dyck Chris Dyck Michael Payne   "/>
    <x v="20"/>
    <x v="9"/>
    <x v="4"/>
    <x v="0"/>
    <x v="0"/>
    <m/>
    <s v="Favour Eforuoku Taiwo Obalola  Lynda Day                "/>
    <x v="190"/>
    <x v="164"/>
    <x v="3"/>
    <x v="91"/>
    <x v="0"/>
    <x v="0"/>
    <x v="0"/>
    <x v="0"/>
    <x v="0"/>
    <x v="0"/>
    <m/>
    <m/>
    <m/>
    <m/>
    <m/>
    <m/>
    <m/>
    <m/>
    <m/>
    <m/>
    <m/>
    <x v="0"/>
    <x v="3"/>
    <s v="2020/21"/>
    <m/>
    <m/>
    <m/>
    <m/>
    <m/>
    <m/>
    <m/>
    <m/>
    <m/>
    <m/>
    <n v="0"/>
    <m/>
    <m/>
    <m/>
    <m/>
    <m/>
    <m/>
    <m/>
    <m/>
    <m/>
    <m/>
    <d v="2020-10-27T00:00:00"/>
    <s v="Haven't received signed docs"/>
    <m/>
    <m/>
    <m/>
    <m/>
    <m/>
    <m/>
    <m/>
    <m/>
    <m/>
    <m/>
    <m/>
    <m/>
    <m/>
    <m/>
    <m/>
    <m/>
    <m/>
    <m/>
    <m/>
  </r>
  <r>
    <x v="313"/>
    <x v="313"/>
    <x v="4"/>
    <s v="Flood Data (1) "/>
    <s v="Create a database with flood data and generate visualizations with the stored data"/>
    <s v="Big data analytics"/>
    <m/>
    <s v="Mark Hartley "/>
    <s v="mhartley@nvca.on.ca"/>
    <m/>
    <m/>
    <m/>
    <m/>
    <m/>
    <s v="20F-21W"/>
    <s v="Computer Studies "/>
    <s v="Computer Studies"/>
    <m/>
    <s v="Big Data Analytics Project Management"/>
    <x v="0"/>
    <s v="Project Management"/>
    <m/>
    <s v="Gordon Dyck Chris Dyck Michael Payne   "/>
    <x v="20"/>
    <x v="9"/>
    <x v="4"/>
    <x v="0"/>
    <x v="0"/>
    <m/>
    <s v="Ankur Singh Janina Cortez Mehmet Ozan Kaya Sangeetha Jayachandran Lynda Day               "/>
    <x v="191"/>
    <x v="165"/>
    <x v="145"/>
    <x v="92"/>
    <x v="27"/>
    <x v="0"/>
    <x v="0"/>
    <x v="0"/>
    <x v="0"/>
    <x v="0"/>
    <m/>
    <m/>
    <m/>
    <m/>
    <m/>
    <m/>
    <m/>
    <m/>
    <m/>
    <m/>
    <m/>
    <x v="0"/>
    <x v="3"/>
    <s v="2020/21"/>
    <m/>
    <m/>
    <m/>
    <m/>
    <m/>
    <m/>
    <m/>
    <m/>
    <m/>
    <m/>
    <n v="0"/>
    <m/>
    <m/>
    <m/>
    <m/>
    <m/>
    <m/>
    <m/>
    <m/>
    <m/>
    <m/>
    <d v="2020-10-27T00:00:00"/>
    <s v="Haven't received signed docs"/>
    <m/>
    <m/>
    <m/>
    <m/>
    <m/>
    <m/>
    <m/>
    <m/>
    <m/>
    <m/>
    <m/>
    <m/>
    <m/>
    <m/>
    <m/>
    <m/>
    <m/>
    <m/>
    <m/>
  </r>
  <r>
    <x v="314"/>
    <x v="314"/>
    <x v="162"/>
    <s v="Data Analysis and Visualization_x000a_To develop a cloud based application_x000a_To further this end, the Georgian BDAT team would be responsible for creating a:_x000a_1._x0009_Cloud-based application_x000a_2._x0009_Application would include a registration portal_x000a_3._x0009_Design should consider functionality and user-interface_x000a_4._x0009_Application would include visualisation capacity _x000a_5._x0009_Application would hose and allow for side-by-side (cross) comparisons_x000a_6._x0009_Application would integrate Objection Co.’s analyses_x000a_7._x0009_Data may be uploaded via database (e.g. CSV format) or API_x000a_8._x0009_Ability to visualise large amounts of data is key"/>
    <s v="Data Analysis and Visualization_x000a_To develop a cloud based application_x000a_To further this end, the Georgian BDAT team would be responsible for creating a:_x000a_1._x0009_Cloud-based application_x000a_2._x0009_Application would include a registration portal_x000a_3._x0009_Design should consider functionality and user-interface_x000a_4._x0009_Application would include visualisation capacity _x000a_5._x0009_Application would hose and allow for side-by-side (cross) comparisons_x000a_6._x0009_Application would integrate Objection Co.’s analyses_x000a_7._x0009_Data may be uploaded via database (e.g. CSV format) or API_x000a_8._x0009_Ability to visualise large amounts of data is key"/>
    <s v="Big data analytics"/>
    <m/>
    <s v="Curtis Boyd "/>
    <s v="curtis@objection.co"/>
    <m/>
    <m/>
    <m/>
    <m/>
    <m/>
    <s v="20F-21W"/>
    <s v="Computer Studies "/>
    <s v="Computer Studies"/>
    <m/>
    <s v="Big Data Analytics "/>
    <x v="0"/>
    <m/>
    <m/>
    <s v="Gordon Dyck Chris Dyck   "/>
    <x v="20"/>
    <x v="9"/>
    <x v="0"/>
    <x v="0"/>
    <x v="0"/>
    <m/>
    <s v="Abdullah Elhameen Elhaj Mohammad: Data Analyst_x000a__x000a_ Tomasz Szumski: Developer Sophie N. Kellman: Business Analyst Sangeetha Jayachandran                "/>
    <x v="192"/>
    <x v="166"/>
    <x v="146"/>
    <x v="92"/>
    <x v="0"/>
    <x v="0"/>
    <x v="0"/>
    <x v="0"/>
    <x v="0"/>
    <x v="0"/>
    <m/>
    <m/>
    <m/>
    <m/>
    <m/>
    <m/>
    <m/>
    <m/>
    <m/>
    <m/>
    <m/>
    <x v="0"/>
    <x v="3"/>
    <s v="2020/21"/>
    <m/>
    <m/>
    <m/>
    <m/>
    <m/>
    <m/>
    <m/>
    <m/>
    <m/>
    <m/>
    <n v="0"/>
    <m/>
    <m/>
    <m/>
    <m/>
    <m/>
    <m/>
    <m/>
    <m/>
    <m/>
    <m/>
    <d v="2020-11-12T00:00:00"/>
    <s v="Haven't received signed docs"/>
    <m/>
    <m/>
    <m/>
    <m/>
    <m/>
    <m/>
    <m/>
    <m/>
    <m/>
    <m/>
    <m/>
    <m/>
    <m/>
    <m/>
    <m/>
    <m/>
    <m/>
    <m/>
    <m/>
  </r>
  <r>
    <x v="315"/>
    <x v="315"/>
    <x v="163"/>
    <s v="Live Streaming Geo-locating"/>
    <s v=" Live Streaming Geo-locating"/>
    <s v="GIS and data streaming"/>
    <m/>
    <s v="Fazal Sadikali "/>
    <s v="fazal.sadikali@sairyo.ca  "/>
    <m/>
    <m/>
    <m/>
    <m/>
    <m/>
    <s v="20F-21W"/>
    <s v="Computer Studies "/>
    <s v="Computer Studies"/>
    <m/>
    <s v="Big Data Analytics Project Management"/>
    <x v="0"/>
    <s v="Project Management"/>
    <m/>
    <s v="Gordon Dyck Chris Dyck Michael Payne   "/>
    <x v="20"/>
    <x v="9"/>
    <x v="4"/>
    <x v="0"/>
    <x v="0"/>
    <m/>
    <s v="Erik Steiner Mehulkumar Bhatt Shrijan Karki Jhon Villa Ramirez                "/>
    <x v="193"/>
    <x v="167"/>
    <x v="147"/>
    <x v="93"/>
    <x v="0"/>
    <x v="0"/>
    <x v="0"/>
    <x v="0"/>
    <x v="0"/>
    <x v="0"/>
    <m/>
    <m/>
    <m/>
    <m/>
    <m/>
    <m/>
    <m/>
    <m/>
    <m/>
    <m/>
    <m/>
    <x v="0"/>
    <x v="3"/>
    <s v="2020/21"/>
    <m/>
    <m/>
    <m/>
    <m/>
    <m/>
    <m/>
    <m/>
    <m/>
    <m/>
    <m/>
    <n v="0"/>
    <m/>
    <m/>
    <m/>
    <m/>
    <m/>
    <m/>
    <m/>
    <m/>
    <m/>
    <m/>
    <d v="2020-10-27T00:00:00"/>
    <s v="Haven't received signed docs"/>
    <m/>
    <m/>
    <m/>
    <m/>
    <m/>
    <m/>
    <m/>
    <m/>
    <m/>
    <m/>
    <m/>
    <m/>
    <m/>
    <m/>
    <m/>
    <m/>
    <m/>
    <m/>
    <m/>
  </r>
  <r>
    <x v="316"/>
    <x v="316"/>
    <x v="163"/>
    <s v="UX Predictive Analysis"/>
    <s v="UX Predictive Analysis"/>
    <s v="Machine Learrning"/>
    <m/>
    <s v="Fazal Sadikali "/>
    <s v="fazal.sadikali@sairyo.ca  "/>
    <m/>
    <m/>
    <m/>
    <m/>
    <m/>
    <s v="20F-21W"/>
    <s v="Computer Studies "/>
    <s v="Computer Studies"/>
    <m/>
    <s v="Big Data Analytics Project Management"/>
    <x v="0"/>
    <s v="Project Management"/>
    <m/>
    <s v="Gordon Dyck Chris Dyck Michael Payne   "/>
    <x v="20"/>
    <x v="9"/>
    <x v="4"/>
    <x v="0"/>
    <x v="0"/>
    <m/>
    <s v="Abiodun Awokunle Bright Idemudia Tunde (Babatunde) Obatayo Jhon Villa Ramirez                "/>
    <x v="194"/>
    <x v="168"/>
    <x v="148"/>
    <x v="93"/>
    <x v="0"/>
    <x v="0"/>
    <x v="0"/>
    <x v="0"/>
    <x v="0"/>
    <x v="0"/>
    <m/>
    <m/>
    <m/>
    <m/>
    <m/>
    <m/>
    <m/>
    <m/>
    <m/>
    <m/>
    <m/>
    <x v="0"/>
    <x v="3"/>
    <s v="2020/21"/>
    <m/>
    <m/>
    <m/>
    <m/>
    <m/>
    <m/>
    <m/>
    <m/>
    <m/>
    <m/>
    <n v="0"/>
    <m/>
    <m/>
    <m/>
    <m/>
    <m/>
    <m/>
    <m/>
    <m/>
    <m/>
    <m/>
    <d v="2020-10-27T00:00:00"/>
    <s v="Haven't received signed docs"/>
    <m/>
    <m/>
    <m/>
    <m/>
    <m/>
    <m/>
    <m/>
    <m/>
    <m/>
    <m/>
    <m/>
    <m/>
    <m/>
    <m/>
    <m/>
    <m/>
    <m/>
    <m/>
    <m/>
  </r>
  <r>
    <x v="317"/>
    <x v="317"/>
    <x v="100"/>
    <s v="Film, TV and Screen Resource Library (3)"/>
    <s v="To build a knowledge library of resources that support the growth of film, TV and screen-based production in the province of Ontario."/>
    <s v="Technical Service"/>
    <m/>
    <s v="Gordon Dyck "/>
    <s v="Gordon.Dyck@GeorgianCollege.ca"/>
    <m/>
    <m/>
    <m/>
    <m/>
    <m/>
    <s v="20F-21W"/>
    <s v="Computer Studies "/>
    <s v="Computer Studies"/>
    <m/>
    <s v="Big Data Analytics "/>
    <x v="0"/>
    <m/>
    <m/>
    <s v="Gordon Dyck Chris Dyck   "/>
    <x v="20"/>
    <x v="9"/>
    <x v="0"/>
    <x v="0"/>
    <x v="0"/>
    <m/>
    <s v="Abhishek Joshi Anika Rana Bhumin Shah                 "/>
    <x v="195"/>
    <x v="169"/>
    <x v="149"/>
    <x v="0"/>
    <x v="0"/>
    <x v="0"/>
    <x v="0"/>
    <x v="0"/>
    <x v="0"/>
    <x v="0"/>
    <m/>
    <m/>
    <m/>
    <m/>
    <m/>
    <m/>
    <m/>
    <m/>
    <m/>
    <m/>
    <m/>
    <x v="0"/>
    <x v="3"/>
    <s v="2020/21"/>
    <m/>
    <m/>
    <m/>
    <m/>
    <m/>
    <m/>
    <m/>
    <m/>
    <m/>
    <m/>
    <n v="0"/>
    <m/>
    <m/>
    <m/>
    <m/>
    <m/>
    <m/>
    <m/>
    <m/>
    <m/>
    <m/>
    <d v="2020-10-27T00:00:00"/>
    <s v="Haven't received signed docs"/>
    <m/>
    <m/>
    <m/>
    <m/>
    <m/>
    <m/>
    <m/>
    <m/>
    <m/>
    <m/>
    <m/>
    <m/>
    <m/>
    <m/>
    <m/>
    <m/>
    <m/>
    <m/>
    <m/>
  </r>
  <r>
    <x v="318"/>
    <x v="318"/>
    <x v="164"/>
    <s v="Data Analysis and Visualization (1)"/>
    <s v="Develop a series of dashboards using PowerBI to visualize operational and strategic data "/>
    <s v="Report development"/>
    <m/>
    <s v="Felipe Galego "/>
    <s v="felipe.galego@dataex.com.br"/>
    <m/>
    <m/>
    <m/>
    <m/>
    <m/>
    <s v="20F-21W"/>
    <s v="Computer Studies "/>
    <s v="Computer Studies"/>
    <m/>
    <s v="Big Data Analytics "/>
    <x v="0"/>
    <m/>
    <m/>
    <s v="Gordon Dyck Chris Dyck   "/>
    <x v="20"/>
    <x v="9"/>
    <x v="0"/>
    <x v="0"/>
    <x v="0"/>
    <m/>
    <s v="Dixit Ohri  Meenu Rajan Piyush Tyagi                 "/>
    <x v="196"/>
    <x v="160"/>
    <x v="142"/>
    <x v="0"/>
    <x v="0"/>
    <x v="0"/>
    <x v="0"/>
    <x v="0"/>
    <x v="0"/>
    <x v="0"/>
    <m/>
    <m/>
    <m/>
    <m/>
    <m/>
    <m/>
    <m/>
    <m/>
    <m/>
    <m/>
    <m/>
    <x v="1"/>
    <x v="3"/>
    <s v="2020/21"/>
    <m/>
    <m/>
    <m/>
    <m/>
    <m/>
    <m/>
    <m/>
    <m/>
    <m/>
    <m/>
    <n v="0"/>
    <m/>
    <n v="0"/>
    <m/>
    <m/>
    <m/>
    <m/>
    <m/>
    <m/>
    <m/>
    <m/>
    <d v="2020-10-27T00:00:00"/>
    <m/>
    <m/>
    <m/>
    <m/>
    <m/>
    <m/>
    <m/>
    <m/>
    <m/>
    <m/>
    <m/>
    <m/>
    <m/>
    <m/>
    <m/>
    <m/>
    <m/>
    <m/>
    <m/>
    <m/>
  </r>
  <r>
    <x v="319"/>
    <x v="319"/>
    <x v="165"/>
    <m/>
    <s v="Rotary Cup filling Machine"/>
    <m/>
    <m/>
    <s v="Dan Saso"/>
    <m/>
    <m/>
    <m/>
    <m/>
    <m/>
    <m/>
    <m/>
    <s v="Engineering and Environmental Technologies "/>
    <s v="Engineering and Environmental Technologies"/>
    <m/>
    <s v="Mechanical Engineering Technology "/>
    <x v="5"/>
    <m/>
    <m/>
    <s v="Amir Baghaki    "/>
    <x v="4"/>
    <x v="2"/>
    <x v="0"/>
    <x v="0"/>
    <x v="0"/>
    <m/>
    <s v="Dylan Brandt  Jared bergsma Umoboho Oboho  Gregory Gavilanes Heredia Mckenzie Thayer               "/>
    <x v="197"/>
    <x v="170"/>
    <x v="150"/>
    <x v="94"/>
    <x v="28"/>
    <x v="0"/>
    <x v="0"/>
    <x v="0"/>
    <x v="0"/>
    <x v="0"/>
    <m/>
    <m/>
    <m/>
    <m/>
    <m/>
    <m/>
    <m/>
    <m/>
    <m/>
    <m/>
    <m/>
    <x v="3"/>
    <x v="4"/>
    <s v="2020/21"/>
    <m/>
    <m/>
    <m/>
    <m/>
    <m/>
    <m/>
    <m/>
    <m/>
    <m/>
    <m/>
    <n v="0"/>
    <m/>
    <m/>
    <m/>
    <m/>
    <m/>
    <m/>
    <m/>
    <m/>
    <m/>
    <m/>
    <m/>
    <m/>
    <m/>
    <m/>
    <m/>
    <m/>
    <m/>
    <m/>
    <m/>
    <m/>
    <m/>
    <m/>
    <m/>
    <m/>
    <m/>
    <m/>
    <m/>
    <m/>
    <m/>
    <m/>
    <m/>
  </r>
  <r>
    <x v="320"/>
    <x v="320"/>
    <x v="165"/>
    <m/>
    <s v="Rotary filter embedding machine"/>
    <m/>
    <m/>
    <s v="Dan Saso"/>
    <m/>
    <m/>
    <m/>
    <m/>
    <m/>
    <m/>
    <m/>
    <s v="Engineering and Environmental Technologies "/>
    <s v="Engineering and Environmental Technologies"/>
    <m/>
    <s v="Mechanical Engineering Technology "/>
    <x v="5"/>
    <m/>
    <m/>
    <s v="Amir Baghaki    "/>
    <x v="4"/>
    <x v="2"/>
    <x v="0"/>
    <x v="0"/>
    <x v="0"/>
    <m/>
    <s v="Gregory Gavilanes Heredia Mckenzie Thayer                  "/>
    <x v="198"/>
    <x v="171"/>
    <x v="3"/>
    <x v="0"/>
    <x v="0"/>
    <x v="0"/>
    <x v="0"/>
    <x v="0"/>
    <x v="0"/>
    <x v="0"/>
    <m/>
    <m/>
    <m/>
    <m/>
    <m/>
    <m/>
    <m/>
    <m/>
    <m/>
    <m/>
    <s v="Jared bergsma, Dylan Brandt, Umoboho Oboho "/>
    <x v="5"/>
    <x v="4"/>
    <s v="2020/21"/>
    <m/>
    <m/>
    <m/>
    <m/>
    <m/>
    <m/>
    <m/>
    <m/>
    <m/>
    <m/>
    <n v="0"/>
    <m/>
    <m/>
    <m/>
    <m/>
    <m/>
    <m/>
    <m/>
    <m/>
    <m/>
    <m/>
    <m/>
    <m/>
    <m/>
    <m/>
    <m/>
    <m/>
    <m/>
    <m/>
    <m/>
    <m/>
    <m/>
    <m/>
    <m/>
    <m/>
    <m/>
    <m/>
    <m/>
    <m/>
    <m/>
    <m/>
    <m/>
  </r>
  <r>
    <x v="321"/>
    <x v="321"/>
    <x v="77"/>
    <m/>
    <s v="phase II- Smart Valve"/>
    <m/>
    <m/>
    <m/>
    <m/>
    <m/>
    <s v="Manufacturing"/>
    <m/>
    <m/>
    <m/>
    <m/>
    <s v="Engineering and Environmental Technologies "/>
    <s v="Engineering and Environmental Technologies"/>
    <m/>
    <s v="mechanical Engineering Technology "/>
    <x v="5"/>
    <m/>
    <m/>
    <s v="Peter Brown    "/>
    <x v="26"/>
    <x v="2"/>
    <x v="0"/>
    <x v="0"/>
    <x v="0"/>
    <m/>
    <s v="Umoboho Oboho                    "/>
    <x v="24"/>
    <x v="3"/>
    <x v="3"/>
    <x v="0"/>
    <x v="0"/>
    <x v="0"/>
    <x v="0"/>
    <x v="0"/>
    <x v="0"/>
    <x v="0"/>
    <m/>
    <m/>
    <m/>
    <m/>
    <m/>
    <m/>
    <m/>
    <m/>
    <m/>
    <m/>
    <m/>
    <x v="0"/>
    <x v="2"/>
    <s v="2020/21"/>
    <m/>
    <m/>
    <m/>
    <m/>
    <m/>
    <m/>
    <m/>
    <m/>
    <m/>
    <m/>
    <m/>
    <m/>
    <m/>
    <m/>
    <m/>
    <m/>
    <m/>
    <m/>
    <m/>
    <m/>
    <m/>
    <m/>
    <m/>
    <m/>
    <m/>
    <m/>
    <m/>
    <m/>
    <m/>
    <m/>
    <m/>
    <m/>
    <m/>
    <m/>
    <m/>
    <m/>
    <m/>
    <m/>
    <m/>
    <m/>
    <m/>
    <m/>
  </r>
  <r>
    <x v="322"/>
    <x v="322"/>
    <x v="166"/>
    <m/>
    <s v=" Stream Temperature Data - Mark Hartley from NVCA is the Sponsor"/>
    <m/>
    <m/>
    <m/>
    <m/>
    <m/>
    <m/>
    <m/>
    <m/>
    <m/>
    <s v="20F-21W"/>
    <s v="Computer Studies "/>
    <s v="Computer Studies"/>
    <m/>
    <s v="Big Data Analytics "/>
    <x v="0"/>
    <m/>
    <m/>
    <s v="Gordon Dyck    "/>
    <x v="20"/>
    <x v="2"/>
    <x v="0"/>
    <x v="0"/>
    <x v="0"/>
    <m/>
    <s v="TBD                   "/>
    <x v="92"/>
    <x v="3"/>
    <x v="3"/>
    <x v="0"/>
    <x v="0"/>
    <x v="0"/>
    <x v="0"/>
    <x v="0"/>
    <x v="0"/>
    <x v="0"/>
    <m/>
    <m/>
    <m/>
    <m/>
    <m/>
    <m/>
    <m/>
    <m/>
    <m/>
    <m/>
    <m/>
    <x v="0"/>
    <x v="3"/>
    <s v="2020/21"/>
    <m/>
    <m/>
    <m/>
    <m/>
    <m/>
    <m/>
    <m/>
    <m/>
    <m/>
    <m/>
    <n v="0"/>
    <m/>
    <m/>
    <m/>
    <m/>
    <m/>
    <m/>
    <m/>
    <m/>
    <m/>
    <m/>
    <d v="2020-11-02T00:00:00"/>
    <m/>
    <m/>
    <m/>
    <m/>
    <m/>
    <m/>
    <m/>
    <m/>
    <m/>
    <m/>
    <m/>
    <m/>
    <m/>
    <m/>
    <m/>
    <m/>
    <m/>
    <m/>
    <m/>
    <m/>
  </r>
  <r>
    <x v="323"/>
    <x v="323"/>
    <x v="167"/>
    <m/>
    <s v="Data collection and design a mobile app to mapout the area and set some regulations for one or multiple lakes in Ontario"/>
    <m/>
    <m/>
    <m/>
    <m/>
    <m/>
    <m/>
    <m/>
    <m/>
    <m/>
    <m/>
    <s v="Computer Studies "/>
    <s v="Computer Studies"/>
    <m/>
    <s v="Mobile app development Environmental technology"/>
    <x v="20"/>
    <s v="Environmental technology"/>
    <m/>
    <s v="TBD    "/>
    <x v="48"/>
    <x v="2"/>
    <x v="0"/>
    <x v="0"/>
    <x v="0"/>
    <m/>
    <s v="                   "/>
    <x v="3"/>
    <x v="3"/>
    <x v="3"/>
    <x v="0"/>
    <x v="0"/>
    <x v="0"/>
    <x v="0"/>
    <x v="0"/>
    <x v="0"/>
    <x v="0"/>
    <m/>
    <m/>
    <m/>
    <m/>
    <m/>
    <m/>
    <m/>
    <m/>
    <m/>
    <m/>
    <m/>
    <x v="1"/>
    <x v="3"/>
    <s v="2020/21"/>
    <m/>
    <m/>
    <m/>
    <m/>
    <m/>
    <m/>
    <m/>
    <m/>
    <m/>
    <m/>
    <n v="0"/>
    <m/>
    <m/>
    <m/>
    <m/>
    <m/>
    <m/>
    <m/>
    <m/>
    <m/>
    <m/>
    <m/>
    <m/>
    <m/>
    <m/>
    <m/>
    <m/>
    <m/>
    <m/>
    <m/>
    <m/>
    <m/>
    <m/>
    <m/>
    <m/>
    <m/>
    <m/>
    <m/>
    <m/>
    <m/>
    <m/>
    <m/>
  </r>
  <r>
    <x v="324"/>
    <x v="324"/>
    <x v="168"/>
    <m/>
    <s v="Help pilot and test a location-tracking app for iPhone (iOS) and Apple Watch specially designed to help Caregivers support Loved Ones with Alzheimer's Disease, other forms of dementia, or other cognitive difficulties."/>
    <m/>
    <m/>
    <s v="Dheeraj Paul "/>
    <s v="dpaul@bayshore.ca"/>
    <m/>
    <m/>
    <m/>
    <m/>
    <m/>
    <m/>
    <s v="Computer Studies "/>
    <s v="Computer Studies"/>
    <m/>
    <s v="Mobile app development "/>
    <x v="20"/>
    <m/>
    <m/>
    <s v="Danial Anzola    "/>
    <x v="49"/>
    <x v="2"/>
    <x v="0"/>
    <x v="0"/>
    <x v="0"/>
    <m/>
    <s v="TBD                   "/>
    <x v="92"/>
    <x v="3"/>
    <x v="3"/>
    <x v="0"/>
    <x v="0"/>
    <x v="0"/>
    <x v="0"/>
    <x v="0"/>
    <x v="0"/>
    <x v="0"/>
    <m/>
    <m/>
    <m/>
    <m/>
    <m/>
    <m/>
    <m/>
    <m/>
    <m/>
    <m/>
    <m/>
    <x v="1"/>
    <x v="3"/>
    <s v="2020/21"/>
    <m/>
    <m/>
    <m/>
    <m/>
    <m/>
    <m/>
    <m/>
    <m/>
    <m/>
    <m/>
    <n v="0"/>
    <m/>
    <m/>
    <m/>
    <m/>
    <m/>
    <m/>
    <m/>
    <m/>
    <m/>
    <m/>
    <m/>
    <m/>
    <m/>
    <m/>
    <m/>
    <m/>
    <m/>
    <m/>
    <m/>
    <m/>
    <m/>
    <m/>
    <m/>
    <m/>
    <m/>
    <m/>
    <m/>
    <m/>
    <m/>
    <m/>
    <m/>
  </r>
  <r>
    <x v="325"/>
    <x v="325"/>
    <x v="169"/>
    <s v="Mobile biometrics-monitoring station- CFI funded"/>
    <s v="Mobile biometrics-monitoring station- CFI funded"/>
    <m/>
    <m/>
    <s v="Paddy Iyer"/>
    <m/>
    <m/>
    <m/>
    <m/>
    <m/>
    <m/>
    <m/>
    <s v="Computer Studies Engineering and Environmental Technologies"/>
    <s v="Computer Studies"/>
    <s v="Engineering and Environmental Technologies"/>
    <s v="Big Data Analytics Mechanical Engineering Technology"/>
    <x v="0"/>
    <s v="Mechanical Engineering Technology"/>
    <m/>
    <s v="Eli Kane    "/>
    <x v="23"/>
    <x v="2"/>
    <x v="0"/>
    <x v="0"/>
    <x v="0"/>
    <m/>
    <s v="                   "/>
    <x v="3"/>
    <x v="3"/>
    <x v="3"/>
    <x v="0"/>
    <x v="0"/>
    <x v="0"/>
    <x v="0"/>
    <x v="0"/>
    <x v="0"/>
    <x v="0"/>
    <m/>
    <m/>
    <m/>
    <m/>
    <m/>
    <m/>
    <m/>
    <m/>
    <m/>
    <m/>
    <m/>
    <x v="1"/>
    <x v="2"/>
    <s v="2020/21"/>
    <m/>
    <m/>
    <m/>
    <m/>
    <m/>
    <m/>
    <m/>
    <m/>
    <m/>
    <m/>
    <n v="0"/>
    <m/>
    <m/>
    <m/>
    <m/>
    <m/>
    <m/>
    <m/>
    <m/>
    <m/>
    <m/>
    <m/>
    <m/>
    <m/>
    <m/>
    <m/>
    <m/>
    <m/>
    <m/>
    <m/>
    <m/>
    <m/>
    <m/>
    <m/>
    <m/>
    <m/>
    <m/>
    <m/>
    <m/>
    <m/>
    <m/>
    <m/>
  </r>
  <r>
    <x v="326"/>
    <x v="326"/>
    <x v="164"/>
    <s v="Project control KPI´s"/>
    <s v="Develop a series of dashboards using PowerBI to visualize operational and strategic data "/>
    <s v="Report development"/>
    <m/>
    <s v="Felipe Galego "/>
    <s v="felipe.galego@dataex.com.br"/>
    <m/>
    <m/>
    <m/>
    <m/>
    <m/>
    <s v="21W-21S"/>
    <s v="Computer Studies "/>
    <s v="Computer Studies"/>
    <m/>
    <s v="Big Data Analytics "/>
    <x v="0"/>
    <m/>
    <m/>
    <s v="Chris Dyck    "/>
    <x v="0"/>
    <x v="2"/>
    <x v="0"/>
    <x v="0"/>
    <x v="0"/>
    <m/>
    <s v="Nicolas Gonzalez Claudio RamaldesMendonca Harminder Kaur                 "/>
    <x v="199"/>
    <x v="172"/>
    <x v="151"/>
    <x v="0"/>
    <x v="0"/>
    <x v="0"/>
    <x v="0"/>
    <x v="0"/>
    <x v="0"/>
    <x v="0"/>
    <m/>
    <m/>
    <m/>
    <m/>
    <m/>
    <m/>
    <m/>
    <m/>
    <m/>
    <m/>
    <m/>
    <x v="0"/>
    <x v="2"/>
    <s v="2021/21"/>
    <m/>
    <m/>
    <m/>
    <m/>
    <m/>
    <m/>
    <m/>
    <m/>
    <m/>
    <m/>
    <n v="0"/>
    <m/>
    <n v="0"/>
    <m/>
    <m/>
    <m/>
    <m/>
    <m/>
    <m/>
    <m/>
    <m/>
    <s v="25/10/2021"/>
    <m/>
    <m/>
    <m/>
    <m/>
    <m/>
    <m/>
    <m/>
    <m/>
    <m/>
    <m/>
    <m/>
    <m/>
    <m/>
    <m/>
    <m/>
    <m/>
    <m/>
    <m/>
    <m/>
    <m/>
  </r>
  <r>
    <x v="327"/>
    <x v="327"/>
    <x v="35"/>
    <s v="CAD support"/>
    <s v="Technical Service"/>
    <m/>
    <s v="Dan Ritchie"/>
    <m/>
    <s v="Industry (Incorporated)"/>
    <s v="Manufacturing"/>
    <m/>
    <m/>
    <m/>
    <m/>
    <m/>
    <s v="Mechanical Engineering Technology  "/>
    <s v="Mechanical Engineering Technology "/>
    <m/>
    <s v="Mechanical Engineering Technology "/>
    <x v="5"/>
    <m/>
    <m/>
    <s v="No Faculty    "/>
    <x v="43"/>
    <x v="2"/>
    <x v="0"/>
    <x v="0"/>
    <x v="0"/>
    <m/>
    <s v="Mckenzie Thayer Gregory Gavilanes Heredia                  "/>
    <x v="200"/>
    <x v="173"/>
    <x v="3"/>
    <x v="0"/>
    <x v="0"/>
    <x v="0"/>
    <x v="0"/>
    <x v="0"/>
    <x v="0"/>
    <x v="0"/>
    <m/>
    <m/>
    <m/>
    <m/>
    <m/>
    <m/>
    <m/>
    <m/>
    <m/>
    <m/>
    <s v="Austin Provencal"/>
    <x v="5"/>
    <x v="4"/>
    <s v="2020/21"/>
    <m/>
    <m/>
    <m/>
    <m/>
    <m/>
    <m/>
    <m/>
    <m/>
    <m/>
    <m/>
    <n v="0"/>
    <m/>
    <m/>
    <m/>
    <m/>
    <m/>
    <m/>
    <m/>
    <m/>
    <m/>
    <m/>
    <m/>
    <m/>
    <m/>
    <m/>
    <m/>
    <m/>
    <m/>
    <m/>
    <m/>
    <m/>
    <m/>
    <m/>
    <m/>
    <m/>
    <m/>
    <m/>
    <m/>
    <m/>
    <m/>
    <m/>
    <m/>
  </r>
  <r>
    <x v="328"/>
    <x v="328"/>
    <x v="170"/>
    <m/>
    <s v="Students alocation "/>
    <m/>
    <m/>
    <s v="Twana Daniel"/>
    <s v="Twana Daniel &lt;twana@devcentrehouse.eu&gt;"/>
    <m/>
    <m/>
    <m/>
    <m/>
    <m/>
    <s v="20F-21W"/>
    <s v="Computer Studies "/>
    <s v="Computer Studies"/>
    <m/>
    <s v="Big Data Analytics "/>
    <x v="0"/>
    <m/>
    <m/>
    <s v="Chris Dyck    "/>
    <x v="0"/>
    <x v="2"/>
    <x v="0"/>
    <x v="0"/>
    <x v="0"/>
    <m/>
    <s v="TBC                   "/>
    <x v="175"/>
    <x v="3"/>
    <x v="3"/>
    <x v="0"/>
    <x v="0"/>
    <x v="0"/>
    <x v="0"/>
    <x v="0"/>
    <x v="0"/>
    <x v="0"/>
    <m/>
    <m/>
    <m/>
    <m/>
    <m/>
    <m/>
    <m/>
    <m/>
    <m/>
    <m/>
    <m/>
    <x v="0"/>
    <x v="3"/>
    <s v="2020/21"/>
    <m/>
    <m/>
    <m/>
    <m/>
    <m/>
    <m/>
    <m/>
    <m/>
    <m/>
    <m/>
    <n v="1000"/>
    <m/>
    <n v="1000"/>
    <m/>
    <m/>
    <m/>
    <m/>
    <m/>
    <m/>
    <m/>
    <m/>
    <m/>
    <s v="Haven't received signed docs"/>
    <m/>
    <m/>
    <m/>
    <m/>
    <m/>
    <m/>
    <m/>
    <m/>
    <m/>
    <m/>
    <m/>
    <m/>
    <m/>
    <m/>
    <m/>
    <m/>
    <m/>
    <m/>
    <m/>
  </r>
  <r>
    <x v="329"/>
    <x v="329"/>
    <x v="171"/>
    <s v="Improving performance of the SunSniffer Web portal Backend "/>
    <s v="Data Analysis and Visualization_x000a_To develop a cloud based application_x000a_To further this end, the Georgian BDAT team would be responsible for creating a:_x000a_1._x0009_Cloud-based application_x000a_2._x0009_Application would include a registration portal_x000a_3._x0009_Design should consider functionality and user-interface_x000a_4._x0009_Application would include visualisation capacity _x000a_5._x0009_Application would hose and allow for side-by-side (cross) comparisons_x000a_6._x0009_Application would integrate Objection Co.’s analyses_x000a_7._x0009_Data may be uploaded via database (e.g. CSV format) or API_x000a_8._x0009_Ability to visualise large amounts of data is key"/>
    <m/>
    <m/>
    <s v="Ingmar Kruse"/>
    <s v="ingmar.kruse@sunsniffer.de"/>
    <m/>
    <m/>
    <m/>
    <m/>
    <m/>
    <s v="21W-21S"/>
    <s v="Computer Studies "/>
    <s v="Computer Studies"/>
    <m/>
    <s v="Big Data Analytics "/>
    <x v="0"/>
    <m/>
    <m/>
    <s v="Chris Dyck    "/>
    <x v="0"/>
    <x v="2"/>
    <x v="0"/>
    <x v="0"/>
    <x v="0"/>
    <m/>
    <s v="Emeka Thompson Thi Minh Ha Le                  "/>
    <x v="201"/>
    <x v="174"/>
    <x v="3"/>
    <x v="0"/>
    <x v="0"/>
    <x v="0"/>
    <x v="0"/>
    <x v="0"/>
    <x v="0"/>
    <x v="0"/>
    <m/>
    <m/>
    <m/>
    <m/>
    <m/>
    <m/>
    <m/>
    <m/>
    <m/>
    <m/>
    <m/>
    <x v="0"/>
    <x v="2"/>
    <s v="2021/21"/>
    <m/>
    <m/>
    <m/>
    <m/>
    <m/>
    <m/>
    <m/>
    <m/>
    <m/>
    <m/>
    <n v="1000"/>
    <m/>
    <n v="1000"/>
    <m/>
    <m/>
    <m/>
    <m/>
    <m/>
    <m/>
    <m/>
    <m/>
    <s v="25/10/2021"/>
    <m/>
    <m/>
    <m/>
    <m/>
    <m/>
    <m/>
    <m/>
    <m/>
    <m/>
    <m/>
    <m/>
    <m/>
    <m/>
    <m/>
    <m/>
    <m/>
    <m/>
    <m/>
    <m/>
    <m/>
  </r>
  <r>
    <x v="330"/>
    <x v="330"/>
    <x v="172"/>
    <m/>
    <s v="Water Filler Automation"/>
    <m/>
    <m/>
    <m/>
    <m/>
    <m/>
    <m/>
    <m/>
    <m/>
    <m/>
    <m/>
    <s v="Engineering and Environmental Technologies "/>
    <s v="Engineering and Environmental Technologies"/>
    <m/>
    <s v="Mechanical Engineering Technology Electrical Engineering"/>
    <x v="5"/>
    <s v="Electrical Engineering"/>
    <m/>
    <s v="Amir Baghaki Peter Brown   "/>
    <x v="4"/>
    <x v="17"/>
    <x v="0"/>
    <x v="0"/>
    <x v="0"/>
    <m/>
    <s v="Dylan Brandt  Umoboho Oboho                   "/>
    <x v="197"/>
    <x v="175"/>
    <x v="3"/>
    <x v="0"/>
    <x v="0"/>
    <x v="0"/>
    <x v="0"/>
    <x v="0"/>
    <x v="0"/>
    <x v="0"/>
    <m/>
    <m/>
    <m/>
    <m/>
    <m/>
    <m/>
    <m/>
    <m/>
    <m/>
    <m/>
    <m/>
    <x v="0"/>
    <x v="2"/>
    <s v="2020/21"/>
    <m/>
    <m/>
    <m/>
    <m/>
    <m/>
    <m/>
    <m/>
    <m/>
    <m/>
    <m/>
    <m/>
    <m/>
    <m/>
    <m/>
    <m/>
    <m/>
    <m/>
    <m/>
    <m/>
    <m/>
    <m/>
    <m/>
    <m/>
    <m/>
    <m/>
    <m/>
    <m/>
    <m/>
    <m/>
    <m/>
    <m/>
    <m/>
    <m/>
    <m/>
    <m/>
    <m/>
    <m/>
    <m/>
    <m/>
    <m/>
    <m/>
    <m/>
  </r>
  <r>
    <x v="331"/>
    <x v="331"/>
    <x v="173"/>
    <m/>
    <s v="Thermodynamic/Fluid Parameter Measurements for Different Vortex Tubes"/>
    <m/>
    <m/>
    <s v="Les Rapchak"/>
    <s v="lesr@nexflow.com"/>
    <m/>
    <m/>
    <m/>
    <m/>
    <m/>
    <m/>
    <s v="Engineering and Environmental Technologies "/>
    <s v="Engineering and Environmental Technologies"/>
    <m/>
    <s v="Mechanical Engineering Technology "/>
    <x v="5"/>
    <m/>
    <m/>
    <s v="Hamid Dehkordi    "/>
    <x v="28"/>
    <x v="2"/>
    <x v="0"/>
    <x v="0"/>
    <x v="0"/>
    <m/>
    <s v="                   "/>
    <x v="3"/>
    <x v="3"/>
    <x v="3"/>
    <x v="0"/>
    <x v="0"/>
    <x v="0"/>
    <x v="0"/>
    <x v="0"/>
    <x v="0"/>
    <x v="0"/>
    <m/>
    <m/>
    <m/>
    <m/>
    <m/>
    <m/>
    <m/>
    <m/>
    <m/>
    <m/>
    <m/>
    <x v="1"/>
    <x v="3"/>
    <s v="2020/21"/>
    <m/>
    <m/>
    <m/>
    <m/>
    <m/>
    <m/>
    <m/>
    <m/>
    <m/>
    <m/>
    <m/>
    <m/>
    <m/>
    <m/>
    <m/>
    <m/>
    <m/>
    <m/>
    <m/>
    <m/>
    <m/>
    <m/>
    <m/>
    <m/>
    <m/>
    <m/>
    <m/>
    <m/>
    <m/>
    <m/>
    <m/>
    <m/>
    <m/>
    <m/>
    <m/>
    <m/>
    <m/>
    <m/>
    <m/>
    <m/>
    <m/>
    <m/>
  </r>
  <r>
    <x v="332"/>
    <x v="332"/>
    <x v="174"/>
    <s v="YMCA of Simcoe/Muskoka Philanthropy Historical Data Project"/>
    <s v="Providing analysis and visualization of the philanthropy data using Power BI, MS Excel, Tableau etc"/>
    <s v="Report development"/>
    <m/>
    <s v="Pamela Marck"/>
    <s v="pamela.marck@sm.ymca.ca"/>
    <m/>
    <m/>
    <m/>
    <m/>
    <m/>
    <s v="21W-21S"/>
    <s v="Computer Studies "/>
    <s v="Computer Studies"/>
    <m/>
    <s v="Big Data Analytics "/>
    <x v="0"/>
    <m/>
    <m/>
    <s v="Chris Dyck    "/>
    <x v="0"/>
    <x v="2"/>
    <x v="0"/>
    <x v="0"/>
    <x v="0"/>
    <m/>
    <s v="Shashank Utpalkumar Arjan Singh Bajwa Sundus Chaudhry                 "/>
    <x v="202"/>
    <x v="176"/>
    <x v="152"/>
    <x v="0"/>
    <x v="0"/>
    <x v="0"/>
    <x v="0"/>
    <x v="0"/>
    <x v="0"/>
    <x v="0"/>
    <m/>
    <m/>
    <m/>
    <m/>
    <m/>
    <m/>
    <m/>
    <m/>
    <m/>
    <m/>
    <m/>
    <x v="0"/>
    <x v="2"/>
    <s v="2021/22"/>
    <m/>
    <m/>
    <m/>
    <m/>
    <m/>
    <m/>
    <m/>
    <m/>
    <m/>
    <m/>
    <n v="0"/>
    <m/>
    <n v="0"/>
    <m/>
    <m/>
    <m/>
    <m/>
    <m/>
    <m/>
    <m/>
    <m/>
    <d v="2020-03-01T00:00:00"/>
    <m/>
    <m/>
    <m/>
    <m/>
    <m/>
    <m/>
    <m/>
    <m/>
    <m/>
    <m/>
    <m/>
    <m/>
    <m/>
    <m/>
    <m/>
    <m/>
    <m/>
    <m/>
    <m/>
    <m/>
  </r>
  <r>
    <x v="333"/>
    <x v="333"/>
    <x v="175"/>
    <s v="Material testing"/>
    <s v="Instron Testing"/>
    <m/>
    <m/>
    <m/>
    <m/>
    <m/>
    <m/>
    <m/>
    <m/>
    <m/>
    <m/>
    <s v=" "/>
    <m/>
    <m/>
    <s v=" "/>
    <x v="6"/>
    <m/>
    <m/>
    <s v="Ron Sky    "/>
    <x v="50"/>
    <x v="2"/>
    <x v="0"/>
    <x v="0"/>
    <x v="0"/>
    <m/>
    <s v="Austin Provencal                   "/>
    <x v="203"/>
    <x v="3"/>
    <x v="3"/>
    <x v="0"/>
    <x v="0"/>
    <x v="0"/>
    <x v="0"/>
    <x v="0"/>
    <x v="0"/>
    <x v="0"/>
    <m/>
    <m/>
    <m/>
    <m/>
    <m/>
    <m/>
    <m/>
    <m/>
    <m/>
    <m/>
    <m/>
    <x v="0"/>
    <x v="2"/>
    <s v="2020/21"/>
    <m/>
    <m/>
    <m/>
    <m/>
    <m/>
    <m/>
    <m/>
    <m/>
    <m/>
    <m/>
    <m/>
    <m/>
    <m/>
    <m/>
    <m/>
    <m/>
    <m/>
    <m/>
    <m/>
    <m/>
    <m/>
    <m/>
    <m/>
    <m/>
    <m/>
    <m/>
    <m/>
    <m/>
    <m/>
    <m/>
    <m/>
    <m/>
    <m/>
    <m/>
    <m/>
    <m/>
    <m/>
    <m/>
    <m/>
    <m/>
    <m/>
    <m/>
  </r>
  <r>
    <x v="334"/>
    <x v="334"/>
    <x v="176"/>
    <m/>
    <m/>
    <m/>
    <m/>
    <m/>
    <m/>
    <m/>
    <m/>
    <m/>
    <m/>
    <m/>
    <m/>
    <s v=" "/>
    <m/>
    <m/>
    <s v=" "/>
    <x v="6"/>
    <m/>
    <m/>
    <s v="    "/>
    <x v="6"/>
    <x v="2"/>
    <x v="0"/>
    <x v="0"/>
    <x v="0"/>
    <m/>
    <s v="                   "/>
    <x v="3"/>
    <x v="3"/>
    <x v="3"/>
    <x v="0"/>
    <x v="0"/>
    <x v="0"/>
    <x v="0"/>
    <x v="0"/>
    <x v="0"/>
    <x v="0"/>
    <m/>
    <m/>
    <m/>
    <m/>
    <m/>
    <m/>
    <m/>
    <m/>
    <m/>
    <m/>
    <m/>
    <x v="1"/>
    <x v="2"/>
    <s v="2020/21"/>
    <m/>
    <m/>
    <m/>
    <m/>
    <m/>
    <m/>
    <m/>
    <m/>
    <m/>
    <m/>
    <m/>
    <m/>
    <m/>
    <m/>
    <m/>
    <m/>
    <m/>
    <m/>
    <m/>
    <m/>
    <m/>
    <m/>
    <m/>
    <m/>
    <m/>
    <m/>
    <m/>
    <m/>
    <m/>
    <m/>
    <m/>
    <m/>
    <m/>
    <m/>
    <m/>
    <m/>
    <m/>
    <m/>
    <m/>
    <m/>
    <m/>
    <m/>
  </r>
  <r>
    <x v="335"/>
    <x v="335"/>
    <x v="177"/>
    <s v="Factify"/>
    <s v="Add community features in already existing tool to migrate more users to the platform"/>
    <s v="Web design "/>
    <m/>
    <s v="Aman Nanda"/>
    <s v="amannandwani@gmail.com"/>
    <m/>
    <m/>
    <m/>
    <m/>
    <m/>
    <s v="21W-21S"/>
    <s v="Computer Studies "/>
    <s v="Computer Studies"/>
    <m/>
    <s v="Big Data Analytics "/>
    <x v="0"/>
    <m/>
    <m/>
    <s v="Chris Dyck    "/>
    <x v="0"/>
    <x v="2"/>
    <x v="0"/>
    <x v="0"/>
    <x v="0"/>
    <m/>
    <s v="Money Money Madhuri Sharma                  "/>
    <x v="204"/>
    <x v="177"/>
    <x v="3"/>
    <x v="0"/>
    <x v="0"/>
    <x v="0"/>
    <x v="0"/>
    <x v="0"/>
    <x v="0"/>
    <x v="0"/>
    <m/>
    <m/>
    <m/>
    <m/>
    <m/>
    <m/>
    <m/>
    <m/>
    <m/>
    <m/>
    <m/>
    <x v="0"/>
    <x v="2"/>
    <s v="2021/22"/>
    <m/>
    <m/>
    <m/>
    <m/>
    <m/>
    <m/>
    <m/>
    <m/>
    <m/>
    <m/>
    <n v="0"/>
    <m/>
    <n v="0"/>
    <m/>
    <m/>
    <m/>
    <m/>
    <m/>
    <m/>
    <m/>
    <m/>
    <d v="2020-03-01T00:00:00"/>
    <s v="Have to send signed docs to Jamie"/>
    <m/>
    <m/>
    <m/>
    <m/>
    <m/>
    <m/>
    <m/>
    <m/>
    <m/>
    <m/>
    <m/>
    <m/>
    <m/>
    <m/>
    <m/>
    <m/>
    <m/>
    <m/>
    <m/>
  </r>
  <r>
    <x v="336"/>
    <x v="336"/>
    <x v="178"/>
    <s v="Automation Of Reports"/>
    <s v="automate financial calculations of month-end summaries and cash reconciliation using given data sets"/>
    <s v="Report development"/>
    <m/>
    <s v="Joanne Dixon"/>
    <s v="joanne@sourceonefinancial.ca"/>
    <m/>
    <m/>
    <m/>
    <m/>
    <m/>
    <s v="21W-21S"/>
    <s v="Computer Studies "/>
    <s v="Computer Studies"/>
    <m/>
    <s v="Big Data Analytics "/>
    <x v="0"/>
    <m/>
    <m/>
    <s v="Chris Dyck    "/>
    <x v="0"/>
    <x v="2"/>
    <x v="0"/>
    <x v="0"/>
    <x v="0"/>
    <m/>
    <s v="Abhishek Abhishek Rajharini Krishnasamy Sweta Bipinkumar Patel Keerthy Raaj Shanmugam                "/>
    <x v="205"/>
    <x v="178"/>
    <x v="153"/>
    <x v="95"/>
    <x v="0"/>
    <x v="0"/>
    <x v="0"/>
    <x v="0"/>
    <x v="0"/>
    <x v="0"/>
    <m/>
    <m/>
    <m/>
    <m/>
    <m/>
    <m/>
    <m/>
    <m/>
    <m/>
    <m/>
    <m/>
    <x v="0"/>
    <x v="2"/>
    <s v="2021/22"/>
    <m/>
    <m/>
    <m/>
    <m/>
    <m/>
    <m/>
    <m/>
    <m/>
    <m/>
    <m/>
    <n v="1000"/>
    <m/>
    <n v="1000"/>
    <m/>
    <m/>
    <m/>
    <m/>
    <m/>
    <m/>
    <m/>
    <m/>
    <d v="2020-03-01T00:00:00"/>
    <s v="Waiting for signed docs"/>
    <m/>
    <m/>
    <m/>
    <m/>
    <m/>
    <m/>
    <m/>
    <m/>
    <m/>
    <m/>
    <m/>
    <m/>
    <m/>
    <m/>
    <m/>
    <m/>
    <m/>
    <m/>
    <m/>
  </r>
  <r>
    <x v="337"/>
    <x v="337"/>
    <x v="179"/>
    <m/>
    <m/>
    <m/>
    <m/>
    <s v="Cyrielle Chiron"/>
    <s v="cchiron@payments.ca"/>
    <m/>
    <m/>
    <m/>
    <m/>
    <m/>
    <s v="21W-21S"/>
    <s v="Computer Studies "/>
    <s v="Computer Studies"/>
    <m/>
    <s v="Big Data Analytics "/>
    <x v="0"/>
    <m/>
    <m/>
    <s v="Chris Dyck    "/>
    <x v="0"/>
    <x v="2"/>
    <x v="0"/>
    <x v="0"/>
    <x v="0"/>
    <m/>
    <s v="MahelaLashane Abeysekera SankarRam Parthasarathy2 Jingya Huang                 "/>
    <x v="206"/>
    <x v="179"/>
    <x v="154"/>
    <x v="0"/>
    <x v="0"/>
    <x v="0"/>
    <x v="0"/>
    <x v="0"/>
    <x v="0"/>
    <x v="0"/>
    <m/>
    <m/>
    <m/>
    <m/>
    <m/>
    <m/>
    <m/>
    <m/>
    <m/>
    <m/>
    <m/>
    <x v="1"/>
    <x v="2"/>
    <s v="2021/22"/>
    <m/>
    <m/>
    <m/>
    <m/>
    <m/>
    <m/>
    <m/>
    <m/>
    <m/>
    <m/>
    <n v="0"/>
    <m/>
    <n v="0"/>
    <m/>
    <m/>
    <m/>
    <m/>
    <m/>
    <m/>
    <m/>
    <m/>
    <d v="2020-03-01T00:00:00"/>
    <s v="Have to send CA and proposal"/>
    <m/>
    <m/>
    <m/>
    <m/>
    <m/>
    <m/>
    <m/>
    <m/>
    <m/>
    <m/>
    <m/>
    <m/>
    <m/>
    <m/>
    <m/>
    <m/>
    <m/>
    <m/>
    <m/>
  </r>
  <r>
    <x v="338"/>
    <x v="338"/>
    <x v="146"/>
    <s v="WeRcircular business analysis "/>
    <m/>
    <m/>
    <m/>
    <s v="Audrey Baynes"/>
    <s v="ecogreeninteractive@gmail.com"/>
    <m/>
    <m/>
    <m/>
    <m/>
    <m/>
    <s v="21W-21S"/>
    <s v="Computer Studies "/>
    <s v="Computer Studies"/>
    <m/>
    <s v="Big Data Analytics "/>
    <x v="0"/>
    <m/>
    <m/>
    <s v="Chris Dyck    "/>
    <x v="0"/>
    <x v="2"/>
    <x v="0"/>
    <x v="0"/>
    <x v="0"/>
    <m/>
    <s v="Balarama Vasista Vythavya Dhavala Priyanka Lakkireddy                  "/>
    <x v="207"/>
    <x v="180"/>
    <x v="3"/>
    <x v="0"/>
    <x v="0"/>
    <x v="0"/>
    <x v="0"/>
    <x v="0"/>
    <x v="0"/>
    <x v="0"/>
    <m/>
    <m/>
    <m/>
    <m/>
    <m/>
    <m/>
    <m/>
    <m/>
    <m/>
    <m/>
    <m/>
    <x v="0"/>
    <x v="2"/>
    <s v="2021/22"/>
    <m/>
    <m/>
    <m/>
    <m/>
    <m/>
    <m/>
    <m/>
    <m/>
    <m/>
    <m/>
    <n v="0"/>
    <m/>
    <n v="0"/>
    <m/>
    <m/>
    <m/>
    <m/>
    <m/>
    <m/>
    <m/>
    <m/>
    <d v="2020-03-01T00:00:00"/>
    <s v="Haven't received SOW"/>
    <m/>
    <m/>
    <m/>
    <m/>
    <m/>
    <m/>
    <m/>
    <m/>
    <m/>
    <m/>
    <m/>
    <m/>
    <m/>
    <m/>
    <m/>
    <m/>
    <m/>
    <m/>
    <m/>
  </r>
  <r>
    <x v="339"/>
    <x v="339"/>
    <x v="40"/>
    <s v="Analytics"/>
    <m/>
    <m/>
    <m/>
    <s v="Ryan Nolan"/>
    <s v="Ryan.Nolan@barrie.ca"/>
    <m/>
    <m/>
    <m/>
    <m/>
    <m/>
    <s v="21W-21S"/>
    <s v="Computer Studies "/>
    <s v="Computer Studies"/>
    <m/>
    <s v="Big Data Analytics "/>
    <x v="0"/>
    <m/>
    <m/>
    <s v="Chris Dyck    "/>
    <x v="0"/>
    <x v="2"/>
    <x v="0"/>
    <x v="0"/>
    <x v="0"/>
    <m/>
    <s v="Rohan Sharma BinodRaj Gaire                   "/>
    <x v="208"/>
    <x v="181"/>
    <x v="3"/>
    <x v="96"/>
    <x v="0"/>
    <x v="0"/>
    <x v="0"/>
    <x v="0"/>
    <x v="0"/>
    <x v="0"/>
    <m/>
    <m/>
    <m/>
    <m/>
    <m/>
    <m/>
    <m/>
    <m/>
    <m/>
    <m/>
    <m/>
    <x v="0"/>
    <x v="2"/>
    <s v="2021/22"/>
    <m/>
    <m/>
    <m/>
    <m/>
    <m/>
    <m/>
    <m/>
    <m/>
    <m/>
    <m/>
    <n v="0"/>
    <m/>
    <n v="0"/>
    <m/>
    <m/>
    <m/>
    <m/>
    <m/>
    <m/>
    <m/>
    <m/>
    <d v="2020-03-01T00:00:00"/>
    <s v="Haven't received SOW"/>
    <m/>
    <m/>
    <m/>
    <m/>
    <m/>
    <m/>
    <m/>
    <m/>
    <m/>
    <m/>
    <m/>
    <m/>
    <m/>
    <m/>
    <m/>
    <m/>
    <m/>
    <m/>
    <m/>
  </r>
  <r>
    <x v="340"/>
    <x v="340"/>
    <x v="16"/>
    <s v="Online self-regulatory-learning strategies and students’ psychological wellbeing in remote-learning environment"/>
    <s v="Online self-regulatory-learning strategies and students’ psychological wellbeing in remote-learning environment"/>
    <s v="Data Analysis"/>
    <m/>
    <s v="Isabelle Deschamps"/>
    <s v="Isabelle.deschamps@georgiancollege.ca"/>
    <m/>
    <m/>
    <m/>
    <m/>
    <m/>
    <s v="21W-21S"/>
    <s v="Computer Studies "/>
    <s v="Computer Studies"/>
    <m/>
    <s v="Big Data Analytics "/>
    <x v="0"/>
    <m/>
    <m/>
    <s v="Chris Dyck    "/>
    <x v="0"/>
    <x v="2"/>
    <x v="0"/>
    <x v="0"/>
    <x v="0"/>
    <m/>
    <s v="Bibek Shrees Francis Ikem                  "/>
    <x v="209"/>
    <x v="182"/>
    <x v="3"/>
    <x v="0"/>
    <x v="0"/>
    <x v="0"/>
    <x v="0"/>
    <x v="0"/>
    <x v="0"/>
    <x v="0"/>
    <m/>
    <m/>
    <m/>
    <m/>
    <m/>
    <m/>
    <m/>
    <m/>
    <m/>
    <m/>
    <m/>
    <x v="0"/>
    <x v="2"/>
    <s v="2021/22"/>
    <m/>
    <m/>
    <m/>
    <m/>
    <m/>
    <m/>
    <m/>
    <m/>
    <m/>
    <m/>
    <n v="0"/>
    <m/>
    <n v="0"/>
    <m/>
    <m/>
    <m/>
    <m/>
    <m/>
    <m/>
    <m/>
    <m/>
    <d v="2020-03-01T00:00:00"/>
    <s v="Have to send CA and proposal"/>
    <m/>
    <m/>
    <m/>
    <m/>
    <m/>
    <m/>
    <m/>
    <m/>
    <m/>
    <m/>
    <m/>
    <m/>
    <m/>
    <m/>
    <m/>
    <m/>
    <m/>
    <m/>
    <m/>
  </r>
  <r>
    <x v="341"/>
    <x v="341"/>
    <x v="180"/>
    <s v="Big Data Cluster and Data Analysis"/>
    <m/>
    <m/>
    <m/>
    <m/>
    <m/>
    <m/>
    <m/>
    <m/>
    <m/>
    <m/>
    <s v="21W-21S"/>
    <s v="Computer Studies "/>
    <s v="Computer Studies"/>
    <m/>
    <s v="Big Data Analytics "/>
    <x v="0"/>
    <m/>
    <m/>
    <s v="Chris Dyck    "/>
    <x v="0"/>
    <x v="2"/>
    <x v="0"/>
    <x v="0"/>
    <x v="0"/>
    <m/>
    <s v="TBD                   "/>
    <x v="92"/>
    <x v="3"/>
    <x v="3"/>
    <x v="0"/>
    <x v="0"/>
    <x v="0"/>
    <x v="0"/>
    <x v="0"/>
    <x v="0"/>
    <x v="0"/>
    <m/>
    <m/>
    <m/>
    <m/>
    <m/>
    <m/>
    <m/>
    <m/>
    <m/>
    <m/>
    <m/>
    <x v="1"/>
    <x v="2"/>
    <s v="2021/22"/>
    <m/>
    <m/>
    <m/>
    <m/>
    <m/>
    <m/>
    <m/>
    <m/>
    <m/>
    <m/>
    <n v="0"/>
    <m/>
    <n v="0"/>
    <m/>
    <m/>
    <m/>
    <m/>
    <m/>
    <m/>
    <m/>
    <m/>
    <d v="2020-03-01T00:00:00"/>
    <s v="Haven't received SOW"/>
    <m/>
    <m/>
    <m/>
    <m/>
    <m/>
    <m/>
    <m/>
    <m/>
    <m/>
    <m/>
    <m/>
    <m/>
    <m/>
    <m/>
    <m/>
    <m/>
    <m/>
    <m/>
    <m/>
  </r>
  <r>
    <x v="342"/>
    <x v="342"/>
    <x v="181"/>
    <s v="Database integration with Flask web application for InnScience"/>
    <m/>
    <m/>
    <m/>
    <s v="Stany Castillo "/>
    <s v="stany@innscience.ca"/>
    <m/>
    <m/>
    <m/>
    <m/>
    <m/>
    <s v="21W-21S"/>
    <s v="Computer Studies "/>
    <s v="Computer Studies"/>
    <m/>
    <s v="Big Data Analytics "/>
    <x v="0"/>
    <m/>
    <m/>
    <s v="Chris Dyck    "/>
    <x v="0"/>
    <x v="2"/>
    <x v="0"/>
    <x v="0"/>
    <x v="0"/>
    <m/>
    <s v="Aryaman Chaudhary Harmilap Singh Dhaliwal Mukesh Kumar                 "/>
    <x v="210"/>
    <x v="183"/>
    <x v="155"/>
    <x v="0"/>
    <x v="0"/>
    <x v="0"/>
    <x v="0"/>
    <x v="0"/>
    <x v="0"/>
    <x v="0"/>
    <m/>
    <m/>
    <m/>
    <m/>
    <m/>
    <m/>
    <m/>
    <m/>
    <m/>
    <m/>
    <m/>
    <x v="0"/>
    <x v="2"/>
    <s v="2021/22"/>
    <m/>
    <m/>
    <m/>
    <m/>
    <m/>
    <m/>
    <m/>
    <m/>
    <m/>
    <m/>
    <n v="0"/>
    <m/>
    <n v="0"/>
    <m/>
    <m/>
    <m/>
    <m/>
    <m/>
    <m/>
    <m/>
    <m/>
    <d v="2020-03-01T00:00:00"/>
    <s v="Haven't received SOW"/>
    <m/>
    <m/>
    <m/>
    <m/>
    <m/>
    <m/>
    <m/>
    <m/>
    <m/>
    <m/>
    <m/>
    <m/>
    <m/>
    <m/>
    <m/>
    <m/>
    <m/>
    <m/>
    <m/>
  </r>
  <r>
    <x v="343"/>
    <x v="343"/>
    <x v="182"/>
    <m/>
    <m/>
    <m/>
    <m/>
    <s v="Sabbir Ahmed"/>
    <s v="Sabbir.Ahmed@rci.rogers.com"/>
    <m/>
    <m/>
    <m/>
    <m/>
    <m/>
    <s v="21W-21S"/>
    <s v="Computer Studies "/>
    <s v="Computer Studies"/>
    <m/>
    <s v="Big Data Analytics "/>
    <x v="0"/>
    <m/>
    <m/>
    <s v="Chris Dyck    "/>
    <x v="0"/>
    <x v="2"/>
    <x v="0"/>
    <x v="0"/>
    <x v="0"/>
    <m/>
    <s v="TBD                   "/>
    <x v="92"/>
    <x v="3"/>
    <x v="3"/>
    <x v="0"/>
    <x v="0"/>
    <x v="0"/>
    <x v="0"/>
    <x v="0"/>
    <x v="0"/>
    <x v="0"/>
    <m/>
    <m/>
    <m/>
    <m/>
    <m/>
    <m/>
    <m/>
    <m/>
    <m/>
    <m/>
    <m/>
    <x v="1"/>
    <x v="2"/>
    <s v="2021/22"/>
    <m/>
    <m/>
    <m/>
    <m/>
    <m/>
    <m/>
    <m/>
    <m/>
    <m/>
    <m/>
    <n v="0"/>
    <m/>
    <n v="0"/>
    <m/>
    <m/>
    <m/>
    <m/>
    <m/>
    <m/>
    <m/>
    <m/>
    <d v="2020-03-01T00:00:00"/>
    <s v="Haven't received SOW"/>
    <m/>
    <m/>
    <m/>
    <m/>
    <m/>
    <m/>
    <m/>
    <m/>
    <m/>
    <m/>
    <m/>
    <m/>
    <m/>
    <m/>
    <m/>
    <m/>
    <m/>
    <m/>
    <m/>
  </r>
  <r>
    <x v="344"/>
    <x v="344"/>
    <x v="4"/>
    <s v="Snow Data Management &amp; Analysis"/>
    <s v="Organising data and providing summaries in tables and maps"/>
    <s v="Databases"/>
    <m/>
    <s v="Mark Hartley"/>
    <s v="mhartley@nvca.on.ca"/>
    <m/>
    <m/>
    <m/>
    <m/>
    <m/>
    <s v="21W-21S"/>
    <s v="Computer Studies "/>
    <s v="Computer Studies"/>
    <m/>
    <s v="Big Data Analytics "/>
    <x v="0"/>
    <m/>
    <m/>
    <s v="Chris Dyck    "/>
    <x v="0"/>
    <x v="2"/>
    <x v="0"/>
    <x v="0"/>
    <x v="0"/>
    <m/>
    <s v="Idris Akinyemi Ravi Gandhi Arul Rutu Dahyabhai Patel Ayodele Yeye                "/>
    <x v="211"/>
    <x v="184"/>
    <x v="156"/>
    <x v="97"/>
    <x v="0"/>
    <x v="0"/>
    <x v="0"/>
    <x v="0"/>
    <x v="0"/>
    <x v="0"/>
    <m/>
    <m/>
    <m/>
    <m/>
    <m/>
    <m/>
    <m/>
    <m/>
    <m/>
    <m/>
    <m/>
    <x v="0"/>
    <x v="2"/>
    <s v="2021/22"/>
    <m/>
    <m/>
    <m/>
    <m/>
    <m/>
    <m/>
    <m/>
    <m/>
    <m/>
    <m/>
    <n v="0"/>
    <m/>
    <n v="0"/>
    <m/>
    <m/>
    <m/>
    <m/>
    <m/>
    <m/>
    <m/>
    <m/>
    <d v="2020-03-01T00:00:00"/>
    <s v="Haven't received SOW"/>
    <m/>
    <m/>
    <m/>
    <m/>
    <m/>
    <m/>
    <m/>
    <m/>
    <m/>
    <m/>
    <m/>
    <m/>
    <m/>
    <m/>
    <m/>
    <m/>
    <m/>
    <m/>
    <m/>
  </r>
  <r>
    <x v="345"/>
    <x v="345"/>
    <x v="183"/>
    <s v="Fire Prevention and Education Application"/>
    <s v="conduct virtual inspections or educations programs and compile data for future reference or predictive analytics"/>
    <s v="Big data analytics"/>
    <m/>
    <s v="Derek Wilson"/>
    <s v="derek.wilson@barrie.ca "/>
    <m/>
    <m/>
    <m/>
    <m/>
    <m/>
    <s v="21W-21S"/>
    <s v="Computer Studies "/>
    <s v="Computer Studies"/>
    <m/>
    <s v="Big Data Analytics "/>
    <x v="0"/>
    <m/>
    <m/>
    <s v="Chris Dyck    "/>
    <x v="0"/>
    <x v="2"/>
    <x v="0"/>
    <x v="0"/>
    <x v="0"/>
    <m/>
    <s v="TBD                   "/>
    <x v="92"/>
    <x v="3"/>
    <x v="3"/>
    <x v="0"/>
    <x v="0"/>
    <x v="0"/>
    <x v="0"/>
    <x v="0"/>
    <x v="0"/>
    <x v="0"/>
    <m/>
    <m/>
    <m/>
    <m/>
    <m/>
    <m/>
    <m/>
    <m/>
    <m/>
    <m/>
    <m/>
    <x v="1"/>
    <x v="2"/>
    <s v="2021/22"/>
    <m/>
    <m/>
    <m/>
    <m/>
    <m/>
    <m/>
    <m/>
    <m/>
    <m/>
    <m/>
    <n v="0"/>
    <m/>
    <n v="0"/>
    <m/>
    <m/>
    <m/>
    <m/>
    <m/>
    <m/>
    <m/>
    <m/>
    <d v="2020-03-01T00:00:00"/>
    <s v="Waiting for signed docs"/>
    <m/>
    <m/>
    <m/>
    <m/>
    <m/>
    <m/>
    <m/>
    <m/>
    <m/>
    <m/>
    <m/>
    <m/>
    <m/>
    <m/>
    <m/>
    <m/>
    <m/>
    <m/>
    <m/>
  </r>
  <r>
    <x v="346"/>
    <x v="346"/>
    <x v="178"/>
    <s v="Early Buyout Predictive Model"/>
    <s v="analyze deal origination and lifetime performance data"/>
    <s v="Big data analytics"/>
    <m/>
    <s v="Joanne Dixon"/>
    <s v="joanne@sourceonefinancial.ca"/>
    <m/>
    <m/>
    <m/>
    <m/>
    <m/>
    <s v="21W-21S"/>
    <s v="Computer Studies "/>
    <s v="Computer Studies"/>
    <m/>
    <s v="Big Data Analytics "/>
    <x v="0"/>
    <m/>
    <m/>
    <s v="Chris Dyck    "/>
    <x v="0"/>
    <x v="2"/>
    <x v="0"/>
    <x v="0"/>
    <x v="0"/>
    <m/>
    <s v="Neelanjna Chhabra Yijun Jiang Yuxin Liu                 "/>
    <x v="212"/>
    <x v="185"/>
    <x v="157"/>
    <x v="0"/>
    <x v="0"/>
    <x v="0"/>
    <x v="0"/>
    <x v="0"/>
    <x v="0"/>
    <x v="0"/>
    <m/>
    <m/>
    <m/>
    <m/>
    <m/>
    <m/>
    <m/>
    <m/>
    <m/>
    <m/>
    <m/>
    <x v="0"/>
    <x v="2"/>
    <s v="2021/22"/>
    <m/>
    <m/>
    <m/>
    <m/>
    <m/>
    <m/>
    <m/>
    <m/>
    <m/>
    <m/>
    <n v="1000"/>
    <m/>
    <n v="1000"/>
    <m/>
    <m/>
    <m/>
    <m/>
    <m/>
    <m/>
    <m/>
    <m/>
    <d v="2020-03-01T00:00:00"/>
    <s v="Waiting for signed docs"/>
    <m/>
    <m/>
    <m/>
    <m/>
    <m/>
    <m/>
    <m/>
    <m/>
    <m/>
    <m/>
    <m/>
    <m/>
    <m/>
    <m/>
    <m/>
    <m/>
    <m/>
    <m/>
    <m/>
  </r>
  <r>
    <x v="347"/>
    <x v="347"/>
    <x v="184"/>
    <s v="Green Vally  Farm drawings"/>
    <s v="Architectural Drawings"/>
    <m/>
    <m/>
    <m/>
    <m/>
    <m/>
    <m/>
    <m/>
    <m/>
    <m/>
    <m/>
    <s v="Engineering and Environmental Technologies "/>
    <s v="Engineering and Environmental Technologies"/>
    <m/>
    <s v="Architectural Technology "/>
    <x v="24"/>
    <m/>
    <m/>
    <s v="Costan Boiangiu     "/>
    <x v="42"/>
    <x v="2"/>
    <x v="0"/>
    <x v="0"/>
    <x v="0"/>
    <m/>
    <s v="Ali Hemmati                   "/>
    <x v="213"/>
    <x v="3"/>
    <x v="3"/>
    <x v="0"/>
    <x v="0"/>
    <x v="0"/>
    <x v="0"/>
    <x v="0"/>
    <x v="0"/>
    <x v="0"/>
    <m/>
    <m/>
    <m/>
    <m/>
    <m/>
    <m/>
    <m/>
    <m/>
    <m/>
    <m/>
    <m/>
    <x v="0"/>
    <x v="2"/>
    <s v="2020/21"/>
    <m/>
    <m/>
    <m/>
    <m/>
    <m/>
    <m/>
    <m/>
    <m/>
    <m/>
    <m/>
    <m/>
    <m/>
    <m/>
    <m/>
    <m/>
    <m/>
    <m/>
    <m/>
    <m/>
    <m/>
    <m/>
    <m/>
    <m/>
    <m/>
    <m/>
    <m/>
    <m/>
    <m/>
    <m/>
    <m/>
    <m/>
    <m/>
    <m/>
    <m/>
    <m/>
    <m/>
    <m/>
    <m/>
    <m/>
    <m/>
    <m/>
    <m/>
  </r>
  <r>
    <x v="348"/>
    <x v="348"/>
    <x v="185"/>
    <m/>
    <s v="Design and prototype of an innovative comb and Brush "/>
    <m/>
    <m/>
    <m/>
    <m/>
    <m/>
    <m/>
    <m/>
    <m/>
    <m/>
    <m/>
    <s v="Engineering and Environmental Technologies "/>
    <s v="Engineering and Environmental Technologies"/>
    <m/>
    <s v="Mechanical Engineering Technology "/>
    <x v="5"/>
    <m/>
    <m/>
    <s v="Mike Zacharko    "/>
    <x v="22"/>
    <x v="2"/>
    <x v="0"/>
    <x v="0"/>
    <x v="0"/>
    <m/>
    <s v="jared Bergsma Austin Provencal                  "/>
    <x v="26"/>
    <x v="59"/>
    <x v="3"/>
    <x v="0"/>
    <x v="0"/>
    <x v="0"/>
    <x v="0"/>
    <x v="0"/>
    <x v="0"/>
    <x v="0"/>
    <m/>
    <m/>
    <m/>
    <m/>
    <m/>
    <m/>
    <m/>
    <m/>
    <m/>
    <m/>
    <m/>
    <x v="0"/>
    <x v="3"/>
    <s v="2020/21"/>
    <m/>
    <m/>
    <m/>
    <m/>
    <m/>
    <m/>
    <m/>
    <m/>
    <m/>
    <m/>
    <n v="0"/>
    <m/>
    <m/>
    <m/>
    <m/>
    <m/>
    <m/>
    <m/>
    <m/>
    <m/>
    <m/>
    <m/>
    <m/>
    <m/>
    <m/>
    <m/>
    <m/>
    <m/>
    <m/>
    <m/>
    <m/>
    <m/>
    <m/>
    <m/>
    <m/>
    <m/>
    <m/>
    <m/>
    <m/>
    <m/>
    <m/>
    <m/>
  </r>
  <r>
    <x v="349"/>
    <x v="349"/>
    <x v="185"/>
    <m/>
    <s v="Design and prototype of an innovative comb and Brush- Phase 2 "/>
    <m/>
    <m/>
    <s v="Dominic Spataro"/>
    <m/>
    <m/>
    <m/>
    <m/>
    <m/>
    <m/>
    <m/>
    <s v="Engineering and Environmental Technologies "/>
    <s v="Engineering and Environmental Technologies"/>
    <m/>
    <s v="Mechanical Engineering Technology "/>
    <x v="5"/>
    <m/>
    <m/>
    <s v="Mike Zacharko    "/>
    <x v="22"/>
    <x v="2"/>
    <x v="0"/>
    <x v="0"/>
    <x v="0"/>
    <m/>
    <s v="Austin Provencal                   "/>
    <x v="203"/>
    <x v="3"/>
    <x v="3"/>
    <x v="0"/>
    <x v="0"/>
    <x v="0"/>
    <x v="0"/>
    <x v="0"/>
    <x v="0"/>
    <x v="0"/>
    <m/>
    <m/>
    <m/>
    <m/>
    <m/>
    <m/>
    <m/>
    <m/>
    <m/>
    <m/>
    <m/>
    <x v="0"/>
    <x v="3"/>
    <s v="2020/21"/>
    <m/>
    <m/>
    <m/>
    <m/>
    <m/>
    <m/>
    <m/>
    <m/>
    <m/>
    <m/>
    <n v="0"/>
    <m/>
    <m/>
    <m/>
    <m/>
    <m/>
    <m/>
    <m/>
    <m/>
    <m/>
    <m/>
    <m/>
    <m/>
    <m/>
    <m/>
    <m/>
    <m/>
    <m/>
    <m/>
    <m/>
    <m/>
    <m/>
    <m/>
    <m/>
    <m/>
    <m/>
    <m/>
    <m/>
    <m/>
    <m/>
    <m/>
    <m/>
  </r>
  <r>
    <x v="350"/>
    <x v="350"/>
    <x v="170"/>
    <m/>
    <m/>
    <m/>
    <m/>
    <s v="Twana Daniel"/>
    <s v="twana@devcentrehouse.eu"/>
    <m/>
    <m/>
    <m/>
    <m/>
    <m/>
    <s v="21W-21S"/>
    <s v="Computer Studies "/>
    <s v="Computer Studies"/>
    <m/>
    <s v="Big Data Analytics "/>
    <x v="0"/>
    <m/>
    <m/>
    <s v="Chris Dyck    "/>
    <x v="0"/>
    <x v="2"/>
    <x v="0"/>
    <x v="0"/>
    <x v="0"/>
    <m/>
    <s v="Nikita Grebnev Monika Alapati                   "/>
    <x v="214"/>
    <x v="186"/>
    <x v="158"/>
    <x v="0"/>
    <x v="0"/>
    <x v="0"/>
    <x v="0"/>
    <x v="0"/>
    <x v="0"/>
    <x v="0"/>
    <m/>
    <m/>
    <m/>
    <m/>
    <m/>
    <m/>
    <m/>
    <m/>
    <m/>
    <m/>
    <m/>
    <x v="0"/>
    <x v="2"/>
    <s v="2021/22"/>
    <m/>
    <m/>
    <m/>
    <m/>
    <m/>
    <m/>
    <m/>
    <m/>
    <m/>
    <m/>
    <n v="1000"/>
    <m/>
    <n v="1000"/>
    <m/>
    <m/>
    <m/>
    <m/>
    <m/>
    <m/>
    <m/>
    <m/>
    <d v="2020-03-01T00:00:00"/>
    <s v="Haven't received SOW"/>
    <m/>
    <m/>
    <m/>
    <m/>
    <m/>
    <m/>
    <m/>
    <m/>
    <m/>
    <m/>
    <m/>
    <m/>
    <m/>
    <m/>
    <m/>
    <m/>
    <m/>
    <m/>
    <m/>
  </r>
  <r>
    <x v="351"/>
    <x v="351"/>
    <x v="186"/>
    <m/>
    <m/>
    <m/>
    <m/>
    <m/>
    <m/>
    <m/>
    <m/>
    <m/>
    <m/>
    <m/>
    <m/>
    <s v=" "/>
    <m/>
    <m/>
    <s v=" "/>
    <x v="6"/>
    <m/>
    <m/>
    <s v="    "/>
    <x v="6"/>
    <x v="2"/>
    <x v="0"/>
    <x v="0"/>
    <x v="0"/>
    <m/>
    <s v="                   "/>
    <x v="3"/>
    <x v="3"/>
    <x v="3"/>
    <x v="0"/>
    <x v="0"/>
    <x v="0"/>
    <x v="0"/>
    <x v="0"/>
    <x v="0"/>
    <x v="0"/>
    <m/>
    <m/>
    <m/>
    <m/>
    <m/>
    <m/>
    <m/>
    <m/>
    <m/>
    <m/>
    <m/>
    <x v="6"/>
    <x v="5"/>
    <m/>
    <m/>
    <m/>
    <m/>
    <m/>
    <m/>
    <m/>
    <m/>
    <m/>
    <m/>
    <m/>
    <m/>
    <m/>
    <m/>
    <m/>
    <m/>
    <m/>
    <m/>
    <m/>
    <m/>
    <m/>
    <m/>
    <m/>
    <m/>
    <m/>
    <m/>
    <m/>
    <m/>
    <m/>
    <m/>
    <m/>
    <m/>
    <m/>
    <m/>
    <m/>
    <m/>
    <m/>
    <m/>
    <m/>
    <m/>
    <m/>
    <m/>
    <m/>
  </r>
  <r>
    <x v="352"/>
    <x v="352"/>
    <x v="180"/>
    <s v="Student Profile Management"/>
    <m/>
    <s v="Report development"/>
    <m/>
    <s v="Chris Dyck"/>
    <s v="Chris.Dyck@GeorgianCollege.ca"/>
    <m/>
    <m/>
    <m/>
    <m/>
    <m/>
    <s v="21W-21S"/>
    <s v="Computer Studies "/>
    <s v="Computer Studies"/>
    <m/>
    <s v="Big Data Analytics "/>
    <x v="0"/>
    <m/>
    <m/>
    <s v="Chris Dyck    "/>
    <x v="0"/>
    <x v="2"/>
    <x v="0"/>
    <x v="0"/>
    <x v="0"/>
    <m/>
    <s v="Harpreet Kaur  Meenu Rajan Smit Patel                 "/>
    <x v="215"/>
    <x v="160"/>
    <x v="159"/>
    <x v="0"/>
    <x v="0"/>
    <x v="0"/>
    <x v="0"/>
    <x v="0"/>
    <x v="0"/>
    <x v="0"/>
    <m/>
    <m/>
    <m/>
    <m/>
    <m/>
    <m/>
    <m/>
    <m/>
    <m/>
    <m/>
    <m/>
    <x v="1"/>
    <x v="2"/>
    <s v="2021/22"/>
    <m/>
    <m/>
    <m/>
    <m/>
    <m/>
    <m/>
    <m/>
    <m/>
    <m/>
    <m/>
    <n v="0"/>
    <m/>
    <n v="0"/>
    <m/>
    <m/>
    <m/>
    <m/>
    <m/>
    <m/>
    <m/>
    <m/>
    <d v="2020-03-01T00:00:00"/>
    <s v="Haven't received SOW"/>
    <m/>
    <m/>
    <m/>
    <m/>
    <m/>
    <m/>
    <m/>
    <m/>
    <m/>
    <m/>
    <m/>
    <m/>
    <m/>
    <m/>
    <m/>
    <m/>
    <m/>
    <m/>
    <m/>
  </r>
  <r>
    <x v="353"/>
    <x v="353"/>
    <x v="51"/>
    <m/>
    <m/>
    <m/>
    <m/>
    <s v="David Kim"/>
    <s v="david.kim@massiveinsights.com"/>
    <m/>
    <m/>
    <m/>
    <m/>
    <m/>
    <s v="21W-21S"/>
    <s v="Computer Studies "/>
    <s v="Computer Studies"/>
    <m/>
    <s v="Big Data Analytics "/>
    <x v="0"/>
    <m/>
    <m/>
    <s v="Chris Dyck    "/>
    <x v="0"/>
    <x v="2"/>
    <x v="0"/>
    <x v="0"/>
    <x v="0"/>
    <m/>
    <s v="Ankit Beniwal ArmaanMoyez Kerosenewala TaniyaJarnailSingh Dadiyal                 "/>
    <x v="216"/>
    <x v="187"/>
    <x v="160"/>
    <x v="0"/>
    <x v="0"/>
    <x v="0"/>
    <x v="0"/>
    <x v="0"/>
    <x v="0"/>
    <x v="0"/>
    <m/>
    <m/>
    <m/>
    <m/>
    <m/>
    <m/>
    <m/>
    <m/>
    <m/>
    <m/>
    <m/>
    <x v="1"/>
    <x v="2"/>
    <s v="2021/22"/>
    <m/>
    <m/>
    <m/>
    <m/>
    <m/>
    <m/>
    <m/>
    <m/>
    <m/>
    <m/>
    <n v="0"/>
    <m/>
    <n v="0"/>
    <m/>
    <m/>
    <m/>
    <m/>
    <m/>
    <m/>
    <m/>
    <m/>
    <d v="2020-03-01T00:00:00"/>
    <s v="Haven't received SOW"/>
    <m/>
    <m/>
    <m/>
    <m/>
    <m/>
    <m/>
    <m/>
    <m/>
    <m/>
    <m/>
    <m/>
    <m/>
    <m/>
    <m/>
    <m/>
    <m/>
    <m/>
    <m/>
    <m/>
  </r>
  <r>
    <x v="354"/>
    <x v="354"/>
    <x v="166"/>
    <s v="Logger Data"/>
    <m/>
    <m/>
    <m/>
    <s v="Mark Hartley"/>
    <s v="mhartley@nvca.on.ca"/>
    <m/>
    <m/>
    <m/>
    <m/>
    <m/>
    <s v="21W-21S"/>
    <s v="Computer Studies "/>
    <s v="Computer Studies"/>
    <m/>
    <s v="Big Data Analytics "/>
    <x v="0"/>
    <m/>
    <m/>
    <s v="Chris Dyck    "/>
    <x v="0"/>
    <x v="2"/>
    <x v="0"/>
    <x v="0"/>
    <x v="0"/>
    <m/>
    <s v="Prabhjot Singh Shaochen Du                  "/>
    <x v="217"/>
    <x v="188"/>
    <x v="3"/>
    <x v="0"/>
    <x v="0"/>
    <x v="0"/>
    <x v="0"/>
    <x v="0"/>
    <x v="0"/>
    <x v="0"/>
    <m/>
    <m/>
    <m/>
    <m/>
    <m/>
    <m/>
    <m/>
    <m/>
    <m/>
    <m/>
    <m/>
    <x v="0"/>
    <x v="2"/>
    <s v="2021/22"/>
    <m/>
    <m/>
    <m/>
    <m/>
    <m/>
    <m/>
    <m/>
    <m/>
    <m/>
    <m/>
    <n v="0"/>
    <m/>
    <n v="0"/>
    <m/>
    <m/>
    <m/>
    <m/>
    <m/>
    <m/>
    <m/>
    <m/>
    <d v="2020-03-01T00:00:00"/>
    <s v="Haven't received SOW"/>
    <m/>
    <m/>
    <m/>
    <m/>
    <m/>
    <m/>
    <m/>
    <m/>
    <m/>
    <m/>
    <m/>
    <m/>
    <m/>
    <m/>
    <m/>
    <m/>
    <m/>
    <m/>
    <m/>
  </r>
  <r>
    <x v="355"/>
    <x v="355"/>
    <x v="166"/>
    <s v="Spot Data"/>
    <m/>
    <m/>
    <m/>
    <s v="Mark Hartley"/>
    <s v="mhartley@nvca.on.ca"/>
    <m/>
    <m/>
    <m/>
    <m/>
    <m/>
    <s v="21W-21S"/>
    <s v="Computer Studies "/>
    <s v="Computer Studies"/>
    <m/>
    <s v="Big Data Analytics "/>
    <x v="0"/>
    <m/>
    <m/>
    <s v="Chris Dyck    "/>
    <x v="0"/>
    <x v="2"/>
    <x v="0"/>
    <x v="0"/>
    <x v="0"/>
    <m/>
    <s v="Abiola Adeyemi Vahit E. Dinc Aniket Patel                 "/>
    <x v="218"/>
    <x v="189"/>
    <x v="161"/>
    <x v="0"/>
    <x v="0"/>
    <x v="0"/>
    <x v="0"/>
    <x v="0"/>
    <x v="0"/>
    <x v="0"/>
    <m/>
    <m/>
    <m/>
    <m/>
    <m/>
    <m/>
    <m/>
    <m/>
    <m/>
    <m/>
    <m/>
    <x v="1"/>
    <x v="2"/>
    <s v="2021/22"/>
    <m/>
    <m/>
    <m/>
    <m/>
    <m/>
    <m/>
    <m/>
    <m/>
    <m/>
    <m/>
    <n v="0"/>
    <m/>
    <n v="0"/>
    <m/>
    <m/>
    <m/>
    <m/>
    <m/>
    <m/>
    <m/>
    <m/>
    <d v="2020-03-01T00:00:00"/>
    <s v="Haven't received SOW"/>
    <m/>
    <m/>
    <m/>
    <m/>
    <m/>
    <m/>
    <m/>
    <m/>
    <m/>
    <m/>
    <m/>
    <m/>
    <m/>
    <m/>
    <m/>
    <m/>
    <m/>
    <m/>
    <m/>
  </r>
  <r>
    <x v="356"/>
    <x v="356"/>
    <x v="55"/>
    <s v="Cayce Universe"/>
    <s v="Readers of the Edgar Cayce Bio Map can go on-line to see, at a glance,  Cayce's sphere of influence and be able to drill down to examine photographs, video, correspondence and other documents"/>
    <s v="Cloud Programing"/>
    <m/>
    <s v="Sidney D. Kirkpatrick "/>
    <s v="sidneykirkpatrick@gmail.com"/>
    <m/>
    <m/>
    <m/>
    <m/>
    <m/>
    <s v="21W-21S"/>
    <s v="Computer Studies "/>
    <s v="Computer Studies"/>
    <m/>
    <s v="Big Data Analytics "/>
    <x v="0"/>
    <m/>
    <m/>
    <s v="Chris Dyck    "/>
    <x v="0"/>
    <x v="2"/>
    <x v="0"/>
    <x v="0"/>
    <x v="0"/>
    <m/>
    <s v="Brunilda Xhaferllari Ayush Sharma                  "/>
    <x v="219"/>
    <x v="190"/>
    <x v="3"/>
    <x v="0"/>
    <x v="0"/>
    <x v="0"/>
    <x v="0"/>
    <x v="0"/>
    <x v="0"/>
    <x v="0"/>
    <m/>
    <m/>
    <m/>
    <m/>
    <m/>
    <m/>
    <m/>
    <m/>
    <m/>
    <m/>
    <m/>
    <x v="0"/>
    <x v="2"/>
    <s v="2021/22"/>
    <m/>
    <m/>
    <m/>
    <m/>
    <m/>
    <m/>
    <m/>
    <m/>
    <m/>
    <m/>
    <n v="0"/>
    <m/>
    <n v="0"/>
    <m/>
    <m/>
    <m/>
    <m/>
    <m/>
    <m/>
    <m/>
    <m/>
    <d v="2020-03-01T00:00:00"/>
    <s v="Have to send CA and proposal"/>
    <m/>
    <m/>
    <m/>
    <m/>
    <m/>
    <m/>
    <m/>
    <m/>
    <m/>
    <m/>
    <m/>
    <m/>
    <m/>
    <m/>
    <m/>
    <m/>
    <m/>
    <m/>
    <m/>
  </r>
  <r>
    <x v="357"/>
    <x v="357"/>
    <x v="157"/>
    <m/>
    <m/>
    <m/>
    <m/>
    <m/>
    <m/>
    <m/>
    <m/>
    <m/>
    <m/>
    <m/>
    <s v="21W-21S"/>
    <s v="Computer Studies "/>
    <s v="Computer Studies"/>
    <m/>
    <s v="Big Data Analytics "/>
    <x v="0"/>
    <m/>
    <m/>
    <s v="Chris Dyck    "/>
    <x v="0"/>
    <x v="2"/>
    <x v="0"/>
    <x v="0"/>
    <x v="0"/>
    <m/>
    <s v="TBD                   "/>
    <x v="92"/>
    <x v="3"/>
    <x v="3"/>
    <x v="0"/>
    <x v="0"/>
    <x v="0"/>
    <x v="0"/>
    <x v="0"/>
    <x v="0"/>
    <x v="0"/>
    <m/>
    <m/>
    <m/>
    <m/>
    <m/>
    <m/>
    <m/>
    <m/>
    <m/>
    <m/>
    <m/>
    <x v="1"/>
    <x v="2"/>
    <s v="2021/22"/>
    <m/>
    <m/>
    <m/>
    <m/>
    <m/>
    <m/>
    <m/>
    <m/>
    <m/>
    <m/>
    <n v="0"/>
    <m/>
    <n v="0"/>
    <m/>
    <m/>
    <m/>
    <m/>
    <m/>
    <m/>
    <m/>
    <m/>
    <d v="2020-03-01T00:00:00"/>
    <s v="Haven't received SOW"/>
    <m/>
    <m/>
    <m/>
    <m/>
    <m/>
    <m/>
    <m/>
    <m/>
    <m/>
    <m/>
    <m/>
    <m/>
    <m/>
    <m/>
    <m/>
    <m/>
    <m/>
    <m/>
    <m/>
  </r>
  <r>
    <x v="358"/>
    <x v="358"/>
    <x v="96"/>
    <s v="Salesperson Recommendation system"/>
    <m/>
    <m/>
    <m/>
    <s v="Mark Ginzburg "/>
    <s v="mark@ecotechwindows.ca"/>
    <m/>
    <m/>
    <m/>
    <m/>
    <m/>
    <s v="21W-21S"/>
    <s v="Computer Studies "/>
    <s v="Computer Studies"/>
    <m/>
    <s v="Big Data Analytics "/>
    <x v="0"/>
    <m/>
    <m/>
    <s v="Chris Dyck    "/>
    <x v="0"/>
    <x v="2"/>
    <x v="0"/>
    <x v="0"/>
    <x v="0"/>
    <m/>
    <s v="Harsh Patel Mehmet Genc JalpaPremjibhai Lakhani                 "/>
    <x v="220"/>
    <x v="191"/>
    <x v="162"/>
    <x v="0"/>
    <x v="0"/>
    <x v="0"/>
    <x v="0"/>
    <x v="0"/>
    <x v="0"/>
    <x v="0"/>
    <m/>
    <m/>
    <m/>
    <m/>
    <m/>
    <m/>
    <m/>
    <m/>
    <m/>
    <m/>
    <m/>
    <x v="0"/>
    <x v="2"/>
    <s v="2021/22"/>
    <m/>
    <m/>
    <m/>
    <m/>
    <m/>
    <m/>
    <m/>
    <m/>
    <m/>
    <m/>
    <n v="1000"/>
    <m/>
    <n v="1000"/>
    <m/>
    <m/>
    <m/>
    <m/>
    <m/>
    <m/>
    <m/>
    <m/>
    <d v="2020-03-01T00:00:00"/>
    <s v="Haven't received SOW"/>
    <m/>
    <m/>
    <m/>
    <m/>
    <m/>
    <m/>
    <m/>
    <m/>
    <m/>
    <m/>
    <m/>
    <m/>
    <m/>
    <m/>
    <m/>
    <m/>
    <m/>
    <m/>
    <m/>
  </r>
  <r>
    <x v="359"/>
    <x v="359"/>
    <x v="187"/>
    <s v="Stratagem – Film, TV and Screen Resource Library  (4)"/>
    <s v="To build a knowledge library of resources that support the growth of film, TV and screen-based production in the province of Ontario"/>
    <m/>
    <m/>
    <s v="Love Kumar"/>
    <s v="kumar_love@live.com"/>
    <m/>
    <m/>
    <m/>
    <m/>
    <m/>
    <s v="21W-21S"/>
    <s v="Computer Studies "/>
    <s v="Computer Studies"/>
    <m/>
    <s v="Big Data Analytics "/>
    <x v="0"/>
    <m/>
    <m/>
    <s v="Chris Dyck    "/>
    <x v="0"/>
    <x v="2"/>
    <x v="0"/>
    <x v="0"/>
    <x v="0"/>
    <m/>
    <s v="Mit Chauhan Himanshu Limbasiya Pulikt Yadav                 "/>
    <x v="221"/>
    <x v="192"/>
    <x v="163"/>
    <x v="0"/>
    <x v="0"/>
    <x v="0"/>
    <x v="0"/>
    <x v="0"/>
    <x v="0"/>
    <x v="0"/>
    <m/>
    <m/>
    <m/>
    <m/>
    <m/>
    <m/>
    <m/>
    <m/>
    <m/>
    <m/>
    <m/>
    <x v="0"/>
    <x v="2"/>
    <s v="2021/22"/>
    <m/>
    <m/>
    <m/>
    <m/>
    <m/>
    <m/>
    <m/>
    <m/>
    <m/>
    <m/>
    <n v="0"/>
    <m/>
    <n v="0"/>
    <m/>
    <m/>
    <m/>
    <m/>
    <m/>
    <m/>
    <m/>
    <m/>
    <d v="2020-03-01T00:00:00"/>
    <s v="Haven't received SOW"/>
    <m/>
    <m/>
    <m/>
    <m/>
    <m/>
    <m/>
    <m/>
    <m/>
    <m/>
    <m/>
    <m/>
    <m/>
    <m/>
    <m/>
    <m/>
    <m/>
    <m/>
    <m/>
    <m/>
  </r>
  <r>
    <x v="360"/>
    <x v="360"/>
    <x v="53"/>
    <s v="Bump trax (6)"/>
    <m/>
    <m/>
    <m/>
    <s v="Justin Kelly"/>
    <s v="blue_lt@hotmail.com"/>
    <m/>
    <m/>
    <m/>
    <m/>
    <m/>
    <s v="21W-21S"/>
    <s v="Computer Studies "/>
    <s v="Computer Studies"/>
    <m/>
    <s v="Big Data Analytics "/>
    <x v="0"/>
    <m/>
    <m/>
    <s v="Chris Dyck    "/>
    <x v="0"/>
    <x v="2"/>
    <x v="0"/>
    <x v="0"/>
    <x v="0"/>
    <m/>
    <s v="Aanchal Sharma BrijeshHitendrakumar Gadhavi                  "/>
    <x v="222"/>
    <x v="193"/>
    <x v="3"/>
    <x v="0"/>
    <x v="0"/>
    <x v="0"/>
    <x v="0"/>
    <x v="0"/>
    <x v="0"/>
    <x v="0"/>
    <m/>
    <m/>
    <m/>
    <m/>
    <m/>
    <m/>
    <m/>
    <m/>
    <m/>
    <m/>
    <m/>
    <x v="0"/>
    <x v="2"/>
    <s v="2021/22"/>
    <m/>
    <m/>
    <m/>
    <m/>
    <m/>
    <m/>
    <m/>
    <m/>
    <m/>
    <m/>
    <n v="0"/>
    <m/>
    <n v="0"/>
    <m/>
    <m/>
    <m/>
    <m/>
    <m/>
    <m/>
    <m/>
    <m/>
    <d v="2020-03-01T00:00:00"/>
    <s v="Haven't received SOW"/>
    <m/>
    <m/>
    <m/>
    <m/>
    <m/>
    <m/>
    <m/>
    <m/>
    <m/>
    <m/>
    <m/>
    <m/>
    <m/>
    <m/>
    <m/>
    <m/>
    <m/>
    <m/>
    <m/>
  </r>
  <r>
    <x v="361"/>
    <x v="361"/>
    <x v="40"/>
    <s v="Data Sharing API"/>
    <m/>
    <m/>
    <m/>
    <s v="Ryan Nolan"/>
    <s v="Ryan.Nolan@barrie.ca"/>
    <m/>
    <m/>
    <m/>
    <m/>
    <m/>
    <s v="21W-21S"/>
    <s v="Computer Studies "/>
    <s v="Computer Studies"/>
    <m/>
    <s v="Big Data Analytics "/>
    <x v="0"/>
    <m/>
    <m/>
    <s v="Chris Dyck    "/>
    <x v="0"/>
    <x v="2"/>
    <x v="0"/>
    <x v="0"/>
    <x v="0"/>
    <m/>
    <s v="Hesham Muslih Qays Al-HajMohammad VinayChandraprakash Shukla                 "/>
    <x v="223"/>
    <x v="194"/>
    <x v="164"/>
    <x v="0"/>
    <x v="0"/>
    <x v="0"/>
    <x v="0"/>
    <x v="0"/>
    <x v="0"/>
    <x v="0"/>
    <m/>
    <m/>
    <m/>
    <m/>
    <m/>
    <m/>
    <m/>
    <m/>
    <m/>
    <m/>
    <m/>
    <x v="0"/>
    <x v="2"/>
    <s v="2021/22"/>
    <m/>
    <m/>
    <m/>
    <m/>
    <m/>
    <m/>
    <m/>
    <m/>
    <m/>
    <m/>
    <n v="0"/>
    <m/>
    <n v="0"/>
    <m/>
    <m/>
    <m/>
    <m/>
    <m/>
    <m/>
    <m/>
    <m/>
    <m/>
    <s v="Haven't received SOW"/>
    <m/>
    <m/>
    <m/>
    <m/>
    <m/>
    <m/>
    <m/>
    <m/>
    <m/>
    <m/>
    <m/>
    <m/>
    <m/>
    <m/>
    <m/>
    <m/>
    <m/>
    <m/>
    <m/>
  </r>
  <r>
    <x v="362"/>
    <x v="362"/>
    <x v="119"/>
    <s v="National Marketplace"/>
    <m/>
    <m/>
    <m/>
    <s v="Nancy Kirkpatrick"/>
    <s v="nancywk@gmail.com"/>
    <m/>
    <m/>
    <m/>
    <m/>
    <m/>
    <s v="21W-21S"/>
    <s v="Computer Studies "/>
    <s v="Computer Studies"/>
    <m/>
    <s v="Big Data Analytics "/>
    <x v="0"/>
    <m/>
    <m/>
    <s v="Chris Dyck    "/>
    <x v="0"/>
    <x v="2"/>
    <x v="0"/>
    <x v="0"/>
    <x v="0"/>
    <m/>
    <s v="Nurcin Eroglu Harpreet Harpreet                  "/>
    <x v="224"/>
    <x v="195"/>
    <x v="3"/>
    <x v="0"/>
    <x v="0"/>
    <x v="0"/>
    <x v="0"/>
    <x v="0"/>
    <x v="0"/>
    <x v="0"/>
    <m/>
    <m/>
    <m/>
    <m/>
    <m/>
    <m/>
    <m/>
    <m/>
    <m/>
    <m/>
    <m/>
    <x v="0"/>
    <x v="2"/>
    <s v="2021/22"/>
    <m/>
    <m/>
    <m/>
    <m/>
    <m/>
    <m/>
    <m/>
    <m/>
    <m/>
    <m/>
    <n v="0"/>
    <m/>
    <n v="0"/>
    <m/>
    <m/>
    <m/>
    <m/>
    <m/>
    <m/>
    <m/>
    <m/>
    <m/>
    <s v="Haven't received SOW"/>
    <m/>
    <m/>
    <m/>
    <m/>
    <m/>
    <m/>
    <m/>
    <m/>
    <m/>
    <m/>
    <m/>
    <m/>
    <m/>
    <m/>
    <m/>
    <m/>
    <m/>
    <m/>
    <m/>
  </r>
  <r>
    <x v="363"/>
    <x v="363"/>
    <x v="188"/>
    <s v="Content Research Program for ParseHub"/>
    <s v="perform research and data analysis on any data-related topic that you might have interesting, newsworthy or thought provoking"/>
    <m/>
    <m/>
    <s v="Martin Perez"/>
    <s v="martin@parsehub.com"/>
    <m/>
    <m/>
    <m/>
    <m/>
    <m/>
    <s v="21W-21S"/>
    <s v="Computer Studies "/>
    <s v="Computer Studies"/>
    <m/>
    <s v="Big Data Analytics "/>
    <x v="0"/>
    <m/>
    <m/>
    <s v="Gordon Dyck Chris Dyck   "/>
    <x v="20"/>
    <x v="9"/>
    <x v="0"/>
    <x v="0"/>
    <x v="0"/>
    <m/>
    <s v="Nithaparan Francis Sarthak Acharya                  "/>
    <x v="225"/>
    <x v="196"/>
    <x v="3"/>
    <x v="0"/>
    <x v="0"/>
    <x v="0"/>
    <x v="0"/>
    <x v="0"/>
    <x v="0"/>
    <x v="0"/>
    <m/>
    <m/>
    <m/>
    <m/>
    <m/>
    <m/>
    <m/>
    <m/>
    <m/>
    <m/>
    <m/>
    <x v="0"/>
    <x v="2"/>
    <s v="2021/22"/>
    <m/>
    <m/>
    <m/>
    <m/>
    <m/>
    <m/>
    <m/>
    <m/>
    <m/>
    <m/>
    <n v="0"/>
    <m/>
    <n v="0"/>
    <m/>
    <m/>
    <m/>
    <m/>
    <m/>
    <m/>
    <m/>
    <m/>
    <m/>
    <s v="Send documents"/>
    <m/>
    <m/>
    <m/>
    <m/>
    <m/>
    <m/>
    <m/>
    <m/>
    <m/>
    <m/>
    <m/>
    <m/>
    <m/>
    <m/>
    <m/>
    <m/>
    <m/>
    <m/>
    <m/>
  </r>
  <r>
    <x v="364"/>
    <x v="364"/>
    <x v="53"/>
    <s v="Transportation Service Improvement (4)"/>
    <m/>
    <m/>
    <m/>
    <s v="Justin Kelly"/>
    <s v="blue_lt@hotmail.com"/>
    <m/>
    <m/>
    <m/>
    <m/>
    <m/>
    <s v="21W-21S"/>
    <s v="Computer Studies "/>
    <s v="Computer Studies"/>
    <m/>
    <s v="Big Data Analytics "/>
    <x v="0"/>
    <m/>
    <m/>
    <s v="Chris Dyck    "/>
    <x v="0"/>
    <x v="2"/>
    <x v="0"/>
    <x v="0"/>
    <x v="0"/>
    <m/>
    <s v="Atilla Acar Belphy Baby Kartik Kartik                 "/>
    <x v="226"/>
    <x v="197"/>
    <x v="165"/>
    <x v="0"/>
    <x v="0"/>
    <x v="0"/>
    <x v="0"/>
    <x v="0"/>
    <x v="0"/>
    <x v="0"/>
    <m/>
    <m/>
    <m/>
    <m/>
    <m/>
    <m/>
    <m/>
    <m/>
    <m/>
    <m/>
    <m/>
    <x v="0"/>
    <x v="2"/>
    <s v="2021/22"/>
    <m/>
    <m/>
    <m/>
    <m/>
    <m/>
    <m/>
    <m/>
    <m/>
    <m/>
    <m/>
    <n v="0"/>
    <m/>
    <n v="0"/>
    <m/>
    <m/>
    <m/>
    <m/>
    <m/>
    <m/>
    <m/>
    <m/>
    <m/>
    <s v="Haven't received SOW"/>
    <m/>
    <m/>
    <m/>
    <m/>
    <m/>
    <m/>
    <m/>
    <m/>
    <m/>
    <m/>
    <m/>
    <m/>
    <m/>
    <m/>
    <m/>
    <m/>
    <m/>
    <m/>
    <m/>
  </r>
  <r>
    <x v="365"/>
    <x v="365"/>
    <x v="4"/>
    <s v="Front-end Biacoustics"/>
    <m/>
    <m/>
    <m/>
    <s v="Lyle Wood, MES"/>
    <s v="lwood@nvca.on.ca"/>
    <m/>
    <m/>
    <m/>
    <m/>
    <m/>
    <s v="21W-21S"/>
    <s v="Computer Studies "/>
    <s v="Computer Studies"/>
    <m/>
    <s v="Big Data Analytics "/>
    <x v="0"/>
    <m/>
    <m/>
    <s v="Chris Dyck    "/>
    <x v="0"/>
    <x v="2"/>
    <x v="0"/>
    <x v="0"/>
    <x v="0"/>
    <m/>
    <s v="TBD                   "/>
    <x v="92"/>
    <x v="3"/>
    <x v="3"/>
    <x v="0"/>
    <x v="0"/>
    <x v="0"/>
    <x v="0"/>
    <x v="0"/>
    <x v="0"/>
    <x v="0"/>
    <m/>
    <m/>
    <m/>
    <m/>
    <m/>
    <m/>
    <m/>
    <m/>
    <m/>
    <m/>
    <m/>
    <x v="1"/>
    <x v="2"/>
    <s v="2021/22"/>
    <m/>
    <m/>
    <m/>
    <m/>
    <m/>
    <m/>
    <m/>
    <m/>
    <m/>
    <m/>
    <n v="0"/>
    <m/>
    <n v="0"/>
    <m/>
    <m/>
    <m/>
    <m/>
    <m/>
    <m/>
    <m/>
    <m/>
    <m/>
    <s v="Haven't received SOW"/>
    <m/>
    <m/>
    <m/>
    <m/>
    <m/>
    <m/>
    <m/>
    <m/>
    <m/>
    <m/>
    <m/>
    <m/>
    <m/>
    <m/>
    <m/>
    <m/>
    <m/>
    <m/>
    <m/>
  </r>
  <r>
    <x v="366"/>
    <x v="366"/>
    <x v="189"/>
    <s v="Cloud-based Visualisation Application Project"/>
    <m/>
    <m/>
    <m/>
    <s v="Curtis Boyd"/>
    <s v="curtis@objection.co"/>
    <m/>
    <m/>
    <m/>
    <m/>
    <m/>
    <s v="21W-21S"/>
    <s v="Computer Studies "/>
    <s v="Computer Studies"/>
    <m/>
    <s v="Big Data Analytics "/>
    <x v="0"/>
    <m/>
    <m/>
    <s v="Chris Dyck    "/>
    <x v="0"/>
    <x v="2"/>
    <x v="0"/>
    <x v="0"/>
    <x v="0"/>
    <m/>
    <s v="Mohanapriya JegatheeswaranElango Angeliki King Clancy Francisbhai Macwan                 "/>
    <x v="227"/>
    <x v="198"/>
    <x v="166"/>
    <x v="0"/>
    <x v="0"/>
    <x v="0"/>
    <x v="0"/>
    <x v="0"/>
    <x v="0"/>
    <x v="0"/>
    <m/>
    <m/>
    <m/>
    <m/>
    <m/>
    <m/>
    <m/>
    <m/>
    <m/>
    <m/>
    <m/>
    <x v="0"/>
    <x v="2"/>
    <s v="2021/22"/>
    <m/>
    <m/>
    <m/>
    <m/>
    <m/>
    <m/>
    <m/>
    <m/>
    <m/>
    <m/>
    <n v="0"/>
    <m/>
    <n v="0"/>
    <m/>
    <m/>
    <m/>
    <m/>
    <m/>
    <m/>
    <m/>
    <m/>
    <m/>
    <s v="Haven't received SOW"/>
    <m/>
    <m/>
    <m/>
    <m/>
    <m/>
    <m/>
    <m/>
    <m/>
    <m/>
    <m/>
    <m/>
    <m/>
    <m/>
    <m/>
    <m/>
    <m/>
    <m/>
    <m/>
    <m/>
  </r>
  <r>
    <x v="367"/>
    <x v="367"/>
    <x v="163"/>
    <s v="BlockChain"/>
    <m/>
    <m/>
    <m/>
    <s v="Fazal Sadikali"/>
    <s v="fazal.sadikali@sairyo.ca "/>
    <m/>
    <m/>
    <m/>
    <m/>
    <m/>
    <s v="21W-21S"/>
    <s v="Computer Studies "/>
    <s v="Computer Studies"/>
    <m/>
    <s v="Big Data Analytics "/>
    <x v="0"/>
    <m/>
    <m/>
    <s v="Chris Dyck    "/>
    <x v="0"/>
    <x v="2"/>
    <x v="0"/>
    <x v="0"/>
    <x v="0"/>
    <m/>
    <s v="Rupesh Siva Teja Konakalla Venkata Lakshmi Lokesh Grandhe Misam Ali Rashid Ali Shaikh                 "/>
    <x v="228"/>
    <x v="199"/>
    <x v="167"/>
    <x v="0"/>
    <x v="0"/>
    <x v="0"/>
    <x v="0"/>
    <x v="0"/>
    <x v="0"/>
    <x v="0"/>
    <m/>
    <m/>
    <m/>
    <m/>
    <m/>
    <m/>
    <m/>
    <m/>
    <m/>
    <m/>
    <m/>
    <x v="0"/>
    <x v="2"/>
    <s v="2021/22"/>
    <m/>
    <m/>
    <m/>
    <m/>
    <m/>
    <m/>
    <m/>
    <m/>
    <m/>
    <m/>
    <n v="0"/>
    <m/>
    <n v="0"/>
    <m/>
    <m/>
    <m/>
    <m/>
    <m/>
    <m/>
    <m/>
    <m/>
    <m/>
    <s v="Haven't received SOW"/>
    <m/>
    <m/>
    <m/>
    <m/>
    <m/>
    <m/>
    <m/>
    <m/>
    <m/>
    <m/>
    <m/>
    <m/>
    <m/>
    <m/>
    <m/>
    <m/>
    <m/>
    <m/>
    <m/>
  </r>
  <r>
    <x v="368"/>
    <x v="368"/>
    <x v="163"/>
    <s v="AudibleMagic_x0009_"/>
    <m/>
    <m/>
    <m/>
    <s v="Fazal Sadikali"/>
    <s v="fazal.sadikali@sairyo.ca "/>
    <m/>
    <m/>
    <m/>
    <m/>
    <m/>
    <s v="21W-21S"/>
    <s v="Computer Studies "/>
    <s v="Computer Studies"/>
    <m/>
    <s v="Big Data Analytics "/>
    <x v="0"/>
    <m/>
    <m/>
    <s v="Chris Dyck    "/>
    <x v="0"/>
    <x v="2"/>
    <x v="0"/>
    <x v="0"/>
    <x v="0"/>
    <m/>
    <s v="TBD                   "/>
    <x v="92"/>
    <x v="3"/>
    <x v="3"/>
    <x v="0"/>
    <x v="0"/>
    <x v="0"/>
    <x v="0"/>
    <x v="0"/>
    <x v="0"/>
    <x v="0"/>
    <m/>
    <m/>
    <m/>
    <m/>
    <m/>
    <m/>
    <m/>
    <m/>
    <m/>
    <m/>
    <m/>
    <x v="1"/>
    <x v="2"/>
    <s v="2021/22"/>
    <m/>
    <m/>
    <m/>
    <m/>
    <m/>
    <m/>
    <m/>
    <m/>
    <m/>
    <m/>
    <n v="0"/>
    <m/>
    <n v="0"/>
    <m/>
    <m/>
    <m/>
    <m/>
    <m/>
    <m/>
    <m/>
    <m/>
    <m/>
    <s v="Haven't received SOW"/>
    <m/>
    <m/>
    <m/>
    <m/>
    <m/>
    <m/>
    <m/>
    <m/>
    <m/>
    <m/>
    <m/>
    <m/>
    <m/>
    <m/>
    <m/>
    <m/>
    <m/>
    <m/>
    <m/>
  </r>
  <r>
    <x v="369"/>
    <x v="369"/>
    <x v="163"/>
    <s v="Non Fungible Tokens"/>
    <m/>
    <m/>
    <m/>
    <s v="Fazal Sadikali"/>
    <s v="fazal.sadikali@sairyo.ca "/>
    <m/>
    <m/>
    <m/>
    <m/>
    <m/>
    <s v="21W-21S"/>
    <s v="Computer Studies "/>
    <s v="Computer Studies"/>
    <m/>
    <s v="Big Data Analytics "/>
    <x v="0"/>
    <m/>
    <m/>
    <s v="Chris Dyck    "/>
    <x v="0"/>
    <x v="2"/>
    <x v="0"/>
    <x v="0"/>
    <x v="0"/>
    <m/>
    <s v="TBD                   "/>
    <x v="92"/>
    <x v="3"/>
    <x v="3"/>
    <x v="0"/>
    <x v="0"/>
    <x v="0"/>
    <x v="0"/>
    <x v="0"/>
    <x v="0"/>
    <x v="0"/>
    <m/>
    <m/>
    <m/>
    <m/>
    <m/>
    <m/>
    <m/>
    <m/>
    <m/>
    <m/>
    <m/>
    <x v="1"/>
    <x v="2"/>
    <s v="2021/22"/>
    <m/>
    <m/>
    <m/>
    <m/>
    <m/>
    <m/>
    <m/>
    <m/>
    <m/>
    <m/>
    <n v="0"/>
    <m/>
    <n v="0"/>
    <m/>
    <m/>
    <m/>
    <m/>
    <m/>
    <m/>
    <m/>
    <m/>
    <m/>
    <s v="Haven't received SOW"/>
    <m/>
    <m/>
    <m/>
    <m/>
    <m/>
    <m/>
    <m/>
    <m/>
    <m/>
    <m/>
    <m/>
    <m/>
    <m/>
    <m/>
    <m/>
    <m/>
    <m/>
    <m/>
    <m/>
  </r>
  <r>
    <x v="370"/>
    <x v="370"/>
    <x v="190"/>
    <s v="Data Analysis"/>
    <m/>
    <m/>
    <m/>
    <s v="Chris P. Berni"/>
    <s v="cberni@saeinc.com"/>
    <m/>
    <m/>
    <m/>
    <m/>
    <m/>
    <s v="21W-21S"/>
    <s v="Computer Studies "/>
    <s v="Computer Studies"/>
    <m/>
    <s v="Big Data Analytics "/>
    <x v="0"/>
    <m/>
    <m/>
    <s v="Chris Dyck    "/>
    <x v="0"/>
    <x v="2"/>
    <x v="0"/>
    <x v="0"/>
    <x v="0"/>
    <m/>
    <s v="Vijay Malhotra Dinesh Panjeta                  "/>
    <x v="229"/>
    <x v="200"/>
    <x v="3"/>
    <x v="0"/>
    <x v="0"/>
    <x v="0"/>
    <x v="0"/>
    <x v="0"/>
    <x v="0"/>
    <x v="0"/>
    <m/>
    <m/>
    <m/>
    <m/>
    <m/>
    <m/>
    <m/>
    <m/>
    <m/>
    <m/>
    <m/>
    <x v="0"/>
    <x v="2"/>
    <s v="2021/22"/>
    <m/>
    <m/>
    <m/>
    <m/>
    <m/>
    <m/>
    <m/>
    <m/>
    <m/>
    <m/>
    <n v="1000"/>
    <m/>
    <n v="1000"/>
    <m/>
    <m/>
    <m/>
    <m/>
    <m/>
    <m/>
    <m/>
    <m/>
    <m/>
    <s v="Haven't received SOW"/>
    <m/>
    <m/>
    <m/>
    <m/>
    <m/>
    <m/>
    <m/>
    <m/>
    <m/>
    <m/>
    <m/>
    <m/>
    <m/>
    <m/>
    <m/>
    <m/>
    <m/>
    <m/>
    <m/>
  </r>
  <r>
    <x v="371"/>
    <x v="371"/>
    <x v="37"/>
    <s v="Banjo Bolt Pick &amp; Assembly"/>
    <s v="Vision System Application to Integrate with Automation/Collaborative Robot"/>
    <m/>
    <m/>
    <s v="David Winning"/>
    <m/>
    <m/>
    <m/>
    <m/>
    <m/>
    <m/>
    <m/>
    <s v="Engineering and Environmental Technologies "/>
    <s v="Engineering and Environmental Technologies"/>
    <m/>
    <s v="mechanical Engineering Technology "/>
    <x v="5"/>
    <m/>
    <m/>
    <s v="Hadi Hosseini    "/>
    <x v="37"/>
    <x v="2"/>
    <x v="0"/>
    <x v="0"/>
    <x v="0"/>
    <m/>
    <s v="Gregory GavilanesHeredia Nicholas Whiffen mckenzie Thyre Liam Wilson                "/>
    <x v="155"/>
    <x v="201"/>
    <x v="168"/>
    <x v="98"/>
    <x v="0"/>
    <x v="0"/>
    <x v="0"/>
    <x v="0"/>
    <x v="0"/>
    <x v="0"/>
    <m/>
    <m/>
    <m/>
    <m/>
    <m/>
    <m/>
    <m/>
    <m/>
    <m/>
    <m/>
    <m/>
    <x v="5"/>
    <x v="4"/>
    <s v="2021/22"/>
    <m/>
    <m/>
    <m/>
    <m/>
    <m/>
    <m/>
    <m/>
    <m/>
    <m/>
    <m/>
    <m/>
    <m/>
    <m/>
    <m/>
    <m/>
    <m/>
    <m/>
    <m/>
    <m/>
    <m/>
    <m/>
    <m/>
    <m/>
    <m/>
    <m/>
    <m/>
    <m/>
    <m/>
    <m/>
    <m/>
    <m/>
    <m/>
    <m/>
    <m/>
    <m/>
    <m/>
    <m/>
    <m/>
    <m/>
    <m/>
    <m/>
    <m/>
  </r>
  <r>
    <x v="372"/>
    <x v="372"/>
    <x v="33"/>
    <s v="Packaging system"/>
    <s v="Design, Manufacturing and prograaming of a fullty automated packaging system"/>
    <m/>
    <m/>
    <s v="David Yeaman"/>
    <m/>
    <m/>
    <m/>
    <m/>
    <m/>
    <m/>
    <m/>
    <s v="Engineering and Environmental Technologies "/>
    <s v="Engineering and Environmental Technologies"/>
    <m/>
    <s v="Mechanical Engineering Technology "/>
    <x v="5"/>
    <m/>
    <m/>
    <s v="Amir Baghaki    "/>
    <x v="4"/>
    <x v="2"/>
    <x v="0"/>
    <x v="0"/>
    <x v="0"/>
    <m/>
    <s v=" Mckenzie Thyre Gregory GavilanesHeredia Liam Wilson Matthew wooten               "/>
    <x v="3"/>
    <x v="132"/>
    <x v="169"/>
    <x v="98"/>
    <x v="29"/>
    <x v="0"/>
    <x v="0"/>
    <x v="0"/>
    <x v="0"/>
    <x v="0"/>
    <m/>
    <m/>
    <m/>
    <m/>
    <m/>
    <m/>
    <m/>
    <m/>
    <m/>
    <m/>
    <s v="Connor MacInnis"/>
    <x v="5"/>
    <x v="4"/>
    <s v="2021/22"/>
    <m/>
    <m/>
    <m/>
    <m/>
    <m/>
    <m/>
    <m/>
    <m/>
    <m/>
    <m/>
    <m/>
    <m/>
    <m/>
    <m/>
    <m/>
    <m/>
    <m/>
    <m/>
    <m/>
    <m/>
    <m/>
    <m/>
    <m/>
    <m/>
    <m/>
    <m/>
    <m/>
    <m/>
    <m/>
    <m/>
    <m/>
    <m/>
    <m/>
    <m/>
    <m/>
    <m/>
    <m/>
    <m/>
    <m/>
    <m/>
    <m/>
    <m/>
  </r>
  <r>
    <x v="373"/>
    <x v="373"/>
    <x v="37"/>
    <s v="Approval Workflow Automation system"/>
    <s v="automate the project workflow approval process "/>
    <s v="Data Analysis"/>
    <m/>
    <s v="Michael Montgomery "/>
    <s v="Michael_montgomery@hcm.honda.com"/>
    <m/>
    <m/>
    <m/>
    <m/>
    <m/>
    <s v="21W-21S"/>
    <s v="Computer Studies "/>
    <s v="Computer Studies"/>
    <m/>
    <s v="Big Data Analytics "/>
    <x v="0"/>
    <m/>
    <m/>
    <s v="Chris Dyck    "/>
    <x v="0"/>
    <x v="2"/>
    <x v="0"/>
    <x v="0"/>
    <x v="0"/>
    <m/>
    <s v="Sylvia Karanja                    "/>
    <x v="230"/>
    <x v="3"/>
    <x v="3"/>
    <x v="0"/>
    <x v="0"/>
    <x v="0"/>
    <x v="0"/>
    <x v="0"/>
    <x v="0"/>
    <x v="0"/>
    <m/>
    <m/>
    <m/>
    <m/>
    <m/>
    <m/>
    <m/>
    <m/>
    <m/>
    <m/>
    <m/>
    <x v="0"/>
    <x v="2"/>
    <s v="2021/22"/>
    <m/>
    <m/>
    <m/>
    <m/>
    <m/>
    <m/>
    <m/>
    <m/>
    <m/>
    <m/>
    <n v="0"/>
    <m/>
    <n v="0"/>
    <m/>
    <m/>
    <m/>
    <m/>
    <m/>
    <m/>
    <m/>
    <m/>
    <m/>
    <s v="Yet ti receive contact details from Sylvia"/>
    <m/>
    <m/>
    <m/>
    <m/>
    <m/>
    <m/>
    <m/>
    <m/>
    <m/>
    <m/>
    <m/>
    <m/>
    <m/>
    <m/>
    <m/>
    <m/>
    <m/>
    <m/>
    <m/>
  </r>
  <r>
    <x v="374"/>
    <x v="374"/>
    <x v="135"/>
    <s v="DEMOCRASI"/>
    <s v="Continuation of SPEEDIER"/>
    <m/>
    <m/>
    <s v="Jennifer Montpetit"/>
    <s v="jmontpetit@lakelandholding.com"/>
    <m/>
    <m/>
    <m/>
    <m/>
    <m/>
    <m/>
    <s v="Computer Studies "/>
    <s v="Computer Studies"/>
    <m/>
    <s v="Computer Programmer "/>
    <x v="8"/>
    <m/>
    <m/>
    <s v="Scott McCrindle    "/>
    <x v="41"/>
    <x v="2"/>
    <x v="0"/>
    <x v="0"/>
    <x v="0"/>
    <m/>
    <s v="Jayesh More                    "/>
    <x v="231"/>
    <x v="3"/>
    <x v="3"/>
    <x v="0"/>
    <x v="0"/>
    <x v="0"/>
    <x v="0"/>
    <x v="0"/>
    <x v="0"/>
    <x v="0"/>
    <m/>
    <m/>
    <m/>
    <m/>
    <m/>
    <m/>
    <m/>
    <m/>
    <m/>
    <m/>
    <m/>
    <x v="5"/>
    <x v="4"/>
    <s v="2021/22"/>
    <m/>
    <m/>
    <m/>
    <m/>
    <m/>
    <m/>
    <m/>
    <m/>
    <m/>
    <m/>
    <m/>
    <m/>
    <m/>
    <m/>
    <m/>
    <m/>
    <m/>
    <m/>
    <m/>
    <m/>
    <m/>
    <m/>
    <m/>
    <m/>
    <m/>
    <m/>
    <m/>
    <m/>
    <m/>
    <m/>
    <m/>
    <m/>
    <m/>
    <m/>
    <m/>
    <m/>
    <m/>
    <m/>
    <m/>
    <m/>
    <m/>
    <m/>
  </r>
  <r>
    <x v="375"/>
    <x v="375"/>
    <x v="191"/>
    <s v="Trace Tracker "/>
    <s v="AI based trace tracker to track human memories"/>
    <m/>
    <m/>
    <s v="Teresa Snelgrove"/>
    <s v="teresa.snelgrove@gmail.com"/>
    <m/>
    <m/>
    <m/>
    <m/>
    <m/>
    <s v="21S-21F"/>
    <s v="Computer Studies "/>
    <s v="Computer Studies"/>
    <m/>
    <s v="Big Data Analytics "/>
    <x v="0"/>
    <m/>
    <m/>
    <s v="Chris Dyck    "/>
    <x v="0"/>
    <x v="2"/>
    <x v="0"/>
    <x v="0"/>
    <x v="0"/>
    <m/>
    <s v="Choudhary, Manan Espino Plata, Moises Hasan, Mohammad Sajid Parambuveettil, Harikrishnan                "/>
    <x v="232"/>
    <x v="202"/>
    <x v="170"/>
    <x v="99"/>
    <x v="0"/>
    <x v="0"/>
    <x v="0"/>
    <x v="0"/>
    <x v="0"/>
    <x v="0"/>
    <m/>
    <m/>
    <m/>
    <m/>
    <m/>
    <m/>
    <m/>
    <m/>
    <m/>
    <m/>
    <m/>
    <x v="0"/>
    <x v="2"/>
    <s v="2021/22"/>
    <m/>
    <m/>
    <m/>
    <m/>
    <m/>
    <m/>
    <m/>
    <m/>
    <m/>
    <m/>
    <n v="0"/>
    <m/>
    <n v="0"/>
    <m/>
    <m/>
    <m/>
    <m/>
    <m/>
    <m/>
    <m/>
    <m/>
    <m/>
    <m/>
    <m/>
    <m/>
    <m/>
    <m/>
    <m/>
    <m/>
    <m/>
    <m/>
    <m/>
    <m/>
    <m/>
    <m/>
    <m/>
    <m/>
    <m/>
    <m/>
    <m/>
    <m/>
    <m/>
  </r>
  <r>
    <x v="376"/>
    <x v="376"/>
    <x v="192"/>
    <s v="TBD"/>
    <m/>
    <m/>
    <m/>
    <s v="Darren Cody"/>
    <s v="darrencody@sharingeconomy.io"/>
    <m/>
    <m/>
    <m/>
    <m/>
    <m/>
    <s v="21S-21F"/>
    <s v="Computer Studies "/>
    <s v="Computer Studies"/>
    <m/>
    <s v="Big Data Analytics "/>
    <x v="0"/>
    <m/>
    <m/>
    <s v="Chris Dyck    "/>
    <x v="0"/>
    <x v="2"/>
    <x v="0"/>
    <x v="0"/>
    <x v="0"/>
    <m/>
    <s v="                   "/>
    <x v="3"/>
    <x v="3"/>
    <x v="3"/>
    <x v="0"/>
    <x v="0"/>
    <x v="0"/>
    <x v="0"/>
    <x v="0"/>
    <x v="0"/>
    <x v="0"/>
    <m/>
    <m/>
    <m/>
    <m/>
    <m/>
    <m/>
    <m/>
    <m/>
    <m/>
    <m/>
    <m/>
    <x v="1"/>
    <x v="2"/>
    <s v="2021/22"/>
    <m/>
    <m/>
    <m/>
    <m/>
    <m/>
    <m/>
    <m/>
    <m/>
    <m/>
    <m/>
    <n v="0"/>
    <m/>
    <n v="0"/>
    <m/>
    <m/>
    <m/>
    <m/>
    <m/>
    <m/>
    <m/>
    <m/>
    <m/>
    <m/>
    <m/>
    <m/>
    <m/>
    <m/>
    <m/>
    <m/>
    <m/>
    <m/>
    <m/>
    <m/>
    <m/>
    <m/>
    <m/>
    <m/>
    <m/>
    <m/>
    <m/>
    <m/>
    <m/>
  </r>
  <r>
    <x v="377"/>
    <x v="377"/>
    <x v="193"/>
    <s v="Market Segment Analysis"/>
    <m/>
    <m/>
    <m/>
    <s v="Sarah Jean Harrison"/>
    <s v="SJHarrison@Luminato.com"/>
    <m/>
    <m/>
    <m/>
    <m/>
    <m/>
    <s v="21S-21F"/>
    <s v="Computer Studies "/>
    <s v="Computer Studies"/>
    <m/>
    <s v="Big Data Analytics "/>
    <x v="0"/>
    <m/>
    <m/>
    <s v="Chris Dyck    "/>
    <x v="0"/>
    <x v="2"/>
    <x v="0"/>
    <x v="0"/>
    <x v="0"/>
    <m/>
    <s v="Abdelhakim Mohamed Ismael, Aya M. Anasori, Rosie Kaur, Mandeep Orie, Chinedu                "/>
    <x v="233"/>
    <x v="203"/>
    <x v="171"/>
    <x v="100"/>
    <x v="0"/>
    <x v="0"/>
    <x v="0"/>
    <x v="0"/>
    <x v="0"/>
    <x v="0"/>
    <m/>
    <m/>
    <m/>
    <m/>
    <m/>
    <m/>
    <m/>
    <m/>
    <m/>
    <m/>
    <m/>
    <x v="0"/>
    <x v="2"/>
    <s v="2021/22"/>
    <m/>
    <m/>
    <m/>
    <m/>
    <m/>
    <m/>
    <m/>
    <m/>
    <m/>
    <n v="800"/>
    <n v="800"/>
    <m/>
    <n v="0"/>
    <m/>
    <m/>
    <m/>
    <m/>
    <m/>
    <m/>
    <m/>
    <m/>
    <m/>
    <m/>
    <m/>
    <m/>
    <m/>
    <m/>
    <m/>
    <m/>
    <m/>
    <m/>
    <m/>
    <m/>
    <m/>
    <m/>
    <m/>
    <m/>
    <m/>
    <m/>
    <m/>
    <m/>
    <m/>
  </r>
  <r>
    <x v="378"/>
    <x v="378"/>
    <x v="194"/>
    <s v="Water: Effective water management and water shortage prediction in Northern Chile"/>
    <m/>
    <m/>
    <m/>
    <s v="Brendan Beasley "/>
    <s v="bbeas@softserveinc.com"/>
    <m/>
    <m/>
    <m/>
    <m/>
    <m/>
    <s v="21S-21F"/>
    <s v="Computer Studies "/>
    <s v="Computer Studies"/>
    <m/>
    <s v="Big Data Analytics "/>
    <x v="0"/>
    <m/>
    <m/>
    <s v="Chris Dyck    "/>
    <x v="0"/>
    <x v="2"/>
    <x v="0"/>
    <x v="0"/>
    <x v="0"/>
    <m/>
    <s v="Naufer, Fathimi Ferihal Shanmugarajah, Sujeevan Sivagnanam, Luckman Vettath Mohan, Manju                "/>
    <x v="234"/>
    <x v="204"/>
    <x v="172"/>
    <x v="101"/>
    <x v="0"/>
    <x v="0"/>
    <x v="0"/>
    <x v="0"/>
    <x v="0"/>
    <x v="0"/>
    <m/>
    <m/>
    <m/>
    <m/>
    <m/>
    <m/>
    <m/>
    <m/>
    <m/>
    <m/>
    <m/>
    <x v="0"/>
    <x v="2"/>
    <s v="2021/22"/>
    <m/>
    <m/>
    <m/>
    <m/>
    <m/>
    <m/>
    <m/>
    <m/>
    <m/>
    <n v="1000"/>
    <n v="1000"/>
    <m/>
    <n v="0"/>
    <m/>
    <m/>
    <m/>
    <m/>
    <m/>
    <m/>
    <m/>
    <m/>
    <m/>
    <m/>
    <m/>
    <m/>
    <m/>
    <m/>
    <m/>
    <m/>
    <m/>
    <m/>
    <m/>
    <m/>
    <m/>
    <m/>
    <m/>
    <m/>
    <m/>
    <m/>
    <m/>
    <m/>
    <m/>
  </r>
  <r>
    <x v="379"/>
    <x v="379"/>
    <x v="195"/>
    <s v="Finished Goods Production Planning Tool"/>
    <s v="Develop web based planning tool for our finished goods production process"/>
    <m/>
    <m/>
    <s v="Simon Whiddett "/>
    <s v="Simon.Whiddett@autoliv.com"/>
    <m/>
    <m/>
    <m/>
    <m/>
    <m/>
    <s v="21S-21F"/>
    <s v="Computer Studies "/>
    <s v="Computer Studies"/>
    <m/>
    <s v="Big Data Analytics "/>
    <x v="0"/>
    <m/>
    <m/>
    <s v="Chris Dyck    "/>
    <x v="0"/>
    <x v="2"/>
    <x v="0"/>
    <x v="0"/>
    <x v="0"/>
    <m/>
    <s v="Amogh Ranade  Rutvij Sathe  Riya Kashyap  Taniya Jarnail Singh                "/>
    <x v="235"/>
    <x v="205"/>
    <x v="173"/>
    <x v="102"/>
    <x v="0"/>
    <x v="0"/>
    <x v="0"/>
    <x v="0"/>
    <x v="0"/>
    <x v="0"/>
    <m/>
    <m/>
    <m/>
    <m/>
    <m/>
    <m/>
    <m/>
    <m/>
    <m/>
    <m/>
    <m/>
    <x v="0"/>
    <x v="2"/>
    <s v="2021/22"/>
    <m/>
    <m/>
    <m/>
    <m/>
    <m/>
    <m/>
    <m/>
    <m/>
    <m/>
    <n v="1000"/>
    <n v="1000"/>
    <m/>
    <n v="0"/>
    <m/>
    <m/>
    <m/>
    <m/>
    <m/>
    <m/>
    <m/>
    <m/>
    <m/>
    <m/>
    <m/>
    <m/>
    <m/>
    <m/>
    <m/>
    <m/>
    <m/>
    <m/>
    <m/>
    <m/>
    <m/>
    <m/>
    <m/>
    <m/>
    <m/>
    <m/>
    <m/>
    <m/>
    <m/>
  </r>
  <r>
    <x v="380"/>
    <x v="380"/>
    <x v="40"/>
    <s v="Air Quality Monitoring Assessment of Municipal Wastewater Treatment Facility"/>
    <s v="ENTY Tech Report"/>
    <m/>
    <m/>
    <m/>
    <m/>
    <m/>
    <m/>
    <m/>
    <m/>
    <m/>
    <m/>
    <s v="Engineering and Environmental Technologies "/>
    <s v="Engineering and Environmental Technologies"/>
    <m/>
    <s v="Environmental technology "/>
    <x v="10"/>
    <m/>
    <m/>
    <s v="Nicole Barbato    "/>
    <x v="10"/>
    <x v="2"/>
    <x v="0"/>
    <x v="0"/>
    <x v="0"/>
    <m/>
    <s v="Rutvij Sathe  Riya Kashyap                   "/>
    <x v="236"/>
    <x v="206"/>
    <x v="3"/>
    <x v="0"/>
    <x v="0"/>
    <x v="0"/>
    <x v="0"/>
    <x v="0"/>
    <x v="0"/>
    <x v="0"/>
    <m/>
    <m/>
    <m/>
    <m/>
    <m/>
    <m/>
    <m/>
    <m/>
    <m/>
    <m/>
    <m/>
    <x v="0"/>
    <x v="3"/>
    <s v="N/A"/>
    <m/>
    <m/>
    <m/>
    <m/>
    <m/>
    <m/>
    <m/>
    <m/>
    <m/>
    <m/>
    <m/>
    <m/>
    <m/>
    <m/>
    <m/>
    <m/>
    <m/>
    <m/>
    <m/>
    <m/>
    <m/>
    <m/>
    <m/>
    <m/>
    <m/>
    <m/>
    <m/>
    <m/>
    <m/>
    <m/>
    <m/>
    <m/>
    <m/>
    <m/>
    <m/>
    <m/>
    <m/>
    <m/>
    <m/>
    <m/>
    <m/>
    <m/>
  </r>
  <r>
    <x v="381"/>
    <x v="381"/>
    <x v="4"/>
    <s v="Wasaga Beach Shoreline Assessment - A look into the cumulative development, vegetation communities, erosion and methods for better shoreline management."/>
    <s v="ENTY Tech Report"/>
    <m/>
    <m/>
    <m/>
    <m/>
    <m/>
    <m/>
    <m/>
    <m/>
    <m/>
    <m/>
    <s v="Engineering and Environmental Technologies "/>
    <s v="Engineering and Environmental Technologies"/>
    <m/>
    <s v="Environmental technology "/>
    <x v="10"/>
    <m/>
    <m/>
    <s v="Nicole Barbato    "/>
    <x v="10"/>
    <x v="2"/>
    <x v="0"/>
    <x v="0"/>
    <x v="0"/>
    <m/>
    <s v="Riya Kashyap                    "/>
    <x v="237"/>
    <x v="3"/>
    <x v="3"/>
    <x v="0"/>
    <x v="0"/>
    <x v="0"/>
    <x v="0"/>
    <x v="0"/>
    <x v="0"/>
    <x v="0"/>
    <m/>
    <m/>
    <m/>
    <m/>
    <m/>
    <m/>
    <m/>
    <m/>
    <m/>
    <m/>
    <m/>
    <x v="0"/>
    <x v="3"/>
    <s v="N/A"/>
    <m/>
    <m/>
    <m/>
    <m/>
    <m/>
    <m/>
    <m/>
    <m/>
    <m/>
    <m/>
    <m/>
    <m/>
    <m/>
    <m/>
    <m/>
    <m/>
    <m/>
    <m/>
    <m/>
    <m/>
    <m/>
    <m/>
    <m/>
    <m/>
    <m/>
    <m/>
    <m/>
    <m/>
    <m/>
    <m/>
    <m/>
    <m/>
    <m/>
    <m/>
    <m/>
    <m/>
    <m/>
    <m/>
    <m/>
    <m/>
    <m/>
    <m/>
  </r>
  <r>
    <x v="382"/>
    <x v="382"/>
    <x v="43"/>
    <s v="Nutrient and Salt Contamination - Orr Lake"/>
    <s v="ENTY Tech Report"/>
    <m/>
    <m/>
    <m/>
    <m/>
    <m/>
    <m/>
    <m/>
    <m/>
    <m/>
    <m/>
    <s v="Engineering and Environmental Technologies "/>
    <s v="Engineering and Environmental Technologies"/>
    <m/>
    <s v="Environmental technology "/>
    <x v="10"/>
    <m/>
    <m/>
    <s v="Nicole Barbato    "/>
    <x v="10"/>
    <x v="2"/>
    <x v="0"/>
    <x v="0"/>
    <x v="0"/>
    <m/>
    <s v="Eric Ewert                   "/>
    <x v="238"/>
    <x v="3"/>
    <x v="3"/>
    <x v="0"/>
    <x v="0"/>
    <x v="0"/>
    <x v="0"/>
    <x v="0"/>
    <x v="0"/>
    <x v="0"/>
    <m/>
    <m/>
    <m/>
    <m/>
    <m/>
    <m/>
    <m/>
    <m/>
    <m/>
    <m/>
    <m/>
    <x v="0"/>
    <x v="3"/>
    <s v="N/A"/>
    <m/>
    <m/>
    <m/>
    <m/>
    <m/>
    <m/>
    <m/>
    <m/>
    <m/>
    <m/>
    <m/>
    <m/>
    <m/>
    <m/>
    <m/>
    <m/>
    <m/>
    <m/>
    <m/>
    <m/>
    <m/>
    <m/>
    <m/>
    <m/>
    <m/>
    <m/>
    <m/>
    <m/>
    <m/>
    <m/>
    <m/>
    <m/>
    <m/>
    <m/>
    <m/>
    <m/>
    <m/>
    <m/>
    <m/>
    <m/>
    <m/>
    <m/>
  </r>
  <r>
    <x v="383"/>
    <x v="383"/>
    <x v="89"/>
    <s v="Water Quality Analysis on the Humber River Watershed in Caledon Ontario, 2020"/>
    <s v="ENTY Tech Report"/>
    <m/>
    <m/>
    <m/>
    <m/>
    <m/>
    <m/>
    <m/>
    <m/>
    <m/>
    <m/>
    <s v="Engineering and Environmental Technologies "/>
    <s v="Engineering and Environmental Technologies"/>
    <m/>
    <s v="Environmental technology "/>
    <x v="10"/>
    <m/>
    <m/>
    <s v="Nicole Barbato    "/>
    <x v="10"/>
    <x v="2"/>
    <x v="0"/>
    <x v="0"/>
    <x v="0"/>
    <m/>
    <s v="Cailin Kelly                   "/>
    <x v="239"/>
    <x v="3"/>
    <x v="3"/>
    <x v="0"/>
    <x v="0"/>
    <x v="0"/>
    <x v="0"/>
    <x v="0"/>
    <x v="0"/>
    <x v="0"/>
    <m/>
    <m/>
    <m/>
    <m/>
    <m/>
    <m/>
    <m/>
    <m/>
    <m/>
    <m/>
    <m/>
    <x v="0"/>
    <x v="3"/>
    <s v="N/A"/>
    <m/>
    <m/>
    <m/>
    <m/>
    <m/>
    <m/>
    <m/>
    <m/>
    <m/>
    <m/>
    <m/>
    <m/>
    <m/>
    <m/>
    <m/>
    <m/>
    <m/>
    <m/>
    <m/>
    <m/>
    <m/>
    <m/>
    <m/>
    <m/>
    <m/>
    <m/>
    <m/>
    <m/>
    <m/>
    <m/>
    <m/>
    <m/>
    <m/>
    <m/>
    <m/>
    <m/>
    <m/>
    <m/>
    <m/>
    <m/>
    <m/>
    <m/>
  </r>
  <r>
    <x v="384"/>
    <x v="384"/>
    <x v="196"/>
    <s v="Evaluation and Improvement of Emergency Response Plans for Storage Tank Systems at CFB Borden"/>
    <s v="ENTY Tech Report"/>
    <m/>
    <m/>
    <m/>
    <m/>
    <m/>
    <m/>
    <m/>
    <m/>
    <m/>
    <m/>
    <s v="Engineering and Environmental Technologies "/>
    <s v="Engineering and Environmental Technologies"/>
    <m/>
    <s v="Environmental technology "/>
    <x v="10"/>
    <m/>
    <m/>
    <s v="Nicole Barbato    "/>
    <x v="10"/>
    <x v="2"/>
    <x v="0"/>
    <x v="0"/>
    <x v="0"/>
    <m/>
    <s v="Rob Kerr Sarah Long                  "/>
    <x v="240"/>
    <x v="207"/>
    <x v="3"/>
    <x v="0"/>
    <x v="0"/>
    <x v="0"/>
    <x v="0"/>
    <x v="0"/>
    <x v="0"/>
    <x v="0"/>
    <m/>
    <m/>
    <m/>
    <m/>
    <m/>
    <m/>
    <m/>
    <m/>
    <m/>
    <m/>
    <m/>
    <x v="0"/>
    <x v="3"/>
    <s v="N/A"/>
    <m/>
    <m/>
    <m/>
    <m/>
    <m/>
    <m/>
    <m/>
    <m/>
    <m/>
    <m/>
    <m/>
    <m/>
    <m/>
    <m/>
    <m/>
    <m/>
    <m/>
    <m/>
    <m/>
    <m/>
    <m/>
    <m/>
    <m/>
    <m/>
    <m/>
    <m/>
    <m/>
    <m/>
    <m/>
    <m/>
    <m/>
    <m/>
    <m/>
    <m/>
    <m/>
    <m/>
    <m/>
    <m/>
    <m/>
    <m/>
    <m/>
    <m/>
  </r>
  <r>
    <x v="385"/>
    <x v="385"/>
    <x v="197"/>
    <s v="A Temporal Analysis of the Kidd Mine Effluent"/>
    <s v="ENTY Tech Report"/>
    <m/>
    <m/>
    <m/>
    <m/>
    <m/>
    <m/>
    <m/>
    <m/>
    <m/>
    <m/>
    <s v="Engineering and Environmental Technologies "/>
    <s v="Engineering and Environmental Technologies"/>
    <m/>
    <s v="Environmental technology "/>
    <x v="10"/>
    <m/>
    <m/>
    <s v="Nicole Barbato    "/>
    <x v="10"/>
    <x v="2"/>
    <x v="0"/>
    <x v="0"/>
    <x v="0"/>
    <m/>
    <s v="Amanda Lacasse                   "/>
    <x v="241"/>
    <x v="3"/>
    <x v="3"/>
    <x v="0"/>
    <x v="0"/>
    <x v="0"/>
    <x v="0"/>
    <x v="0"/>
    <x v="0"/>
    <x v="0"/>
    <m/>
    <m/>
    <m/>
    <m/>
    <m/>
    <m/>
    <m/>
    <m/>
    <m/>
    <m/>
    <m/>
    <x v="0"/>
    <x v="3"/>
    <s v="N/A"/>
    <m/>
    <m/>
    <m/>
    <m/>
    <m/>
    <m/>
    <m/>
    <m/>
    <m/>
    <m/>
    <m/>
    <m/>
    <m/>
    <m/>
    <m/>
    <m/>
    <m/>
    <m/>
    <m/>
    <m/>
    <m/>
    <m/>
    <m/>
    <m/>
    <m/>
    <m/>
    <m/>
    <m/>
    <m/>
    <m/>
    <m/>
    <m/>
    <m/>
    <m/>
    <m/>
    <m/>
    <m/>
    <m/>
    <m/>
    <m/>
    <m/>
    <m/>
  </r>
  <r>
    <x v="386"/>
    <x v="386"/>
    <x v="198"/>
    <s v="Microbial Biodegradation of Plant-Based Plastics using Bokashi Anaerobic Fermentation"/>
    <s v="ENTY Tech Report"/>
    <m/>
    <m/>
    <m/>
    <m/>
    <m/>
    <m/>
    <m/>
    <m/>
    <m/>
    <m/>
    <s v="Engineering and Environmental Technologies "/>
    <s v="Engineering and Environmental Technologies"/>
    <m/>
    <s v="Environmental technology "/>
    <x v="10"/>
    <m/>
    <m/>
    <s v="Nicole Barbato    "/>
    <x v="10"/>
    <x v="2"/>
    <x v="0"/>
    <x v="0"/>
    <x v="0"/>
    <m/>
    <s v="Brayden Lloyd                   "/>
    <x v="242"/>
    <x v="3"/>
    <x v="3"/>
    <x v="0"/>
    <x v="0"/>
    <x v="0"/>
    <x v="0"/>
    <x v="0"/>
    <x v="0"/>
    <x v="0"/>
    <m/>
    <m/>
    <m/>
    <m/>
    <m/>
    <m/>
    <m/>
    <m/>
    <m/>
    <m/>
    <m/>
    <x v="0"/>
    <x v="3"/>
    <s v="N/A"/>
    <m/>
    <m/>
    <m/>
    <m/>
    <m/>
    <m/>
    <m/>
    <m/>
    <m/>
    <m/>
    <m/>
    <m/>
    <m/>
    <m/>
    <m/>
    <m/>
    <m/>
    <m/>
    <m/>
    <m/>
    <m/>
    <m/>
    <m/>
    <m/>
    <m/>
    <m/>
    <m/>
    <m/>
    <m/>
    <m/>
    <m/>
    <m/>
    <m/>
    <m/>
    <m/>
    <m/>
    <m/>
    <m/>
    <m/>
    <m/>
    <m/>
    <m/>
  </r>
  <r>
    <x v="387"/>
    <x v="387"/>
    <x v="43"/>
    <s v="Orr Lake Shoreline Analysis"/>
    <s v="ENTY Tech Report"/>
    <m/>
    <m/>
    <m/>
    <m/>
    <m/>
    <m/>
    <m/>
    <m/>
    <m/>
    <m/>
    <s v="Engineering and Environmental Technologies "/>
    <s v="Engineering and Environmental Technologies"/>
    <m/>
    <s v="Environmental technology "/>
    <x v="10"/>
    <m/>
    <m/>
    <s v="Nicole Barbato    "/>
    <x v="10"/>
    <x v="2"/>
    <x v="0"/>
    <x v="0"/>
    <x v="0"/>
    <m/>
    <s v="Rebecca Lynn                   "/>
    <x v="243"/>
    <x v="3"/>
    <x v="3"/>
    <x v="0"/>
    <x v="0"/>
    <x v="0"/>
    <x v="0"/>
    <x v="0"/>
    <x v="0"/>
    <x v="0"/>
    <m/>
    <m/>
    <m/>
    <m/>
    <m/>
    <m/>
    <m/>
    <m/>
    <m/>
    <m/>
    <m/>
    <x v="0"/>
    <x v="3"/>
    <s v="N/A"/>
    <m/>
    <m/>
    <m/>
    <m/>
    <m/>
    <m/>
    <m/>
    <m/>
    <m/>
    <m/>
    <m/>
    <m/>
    <m/>
    <m/>
    <m/>
    <m/>
    <m/>
    <m/>
    <m/>
    <m/>
    <m/>
    <m/>
    <m/>
    <m/>
    <m/>
    <m/>
    <m/>
    <m/>
    <m/>
    <m/>
    <m/>
    <m/>
    <m/>
    <m/>
    <m/>
    <m/>
    <m/>
    <m/>
    <m/>
    <m/>
    <m/>
    <m/>
  </r>
  <r>
    <x v="388"/>
    <x v="388"/>
    <x v="46"/>
    <s v="Grassland Bird Study and Future Grassland Restoration Management Recommendations"/>
    <s v="ENTY Tech Report"/>
    <m/>
    <m/>
    <m/>
    <m/>
    <m/>
    <m/>
    <m/>
    <m/>
    <m/>
    <m/>
    <s v="Engineering and Environmental Technologies "/>
    <s v="Engineering and Environmental Technologies"/>
    <m/>
    <s v="Environmental technology "/>
    <x v="10"/>
    <m/>
    <m/>
    <s v="Nicole Barbato    "/>
    <x v="10"/>
    <x v="2"/>
    <x v="0"/>
    <x v="0"/>
    <x v="0"/>
    <m/>
    <s v="Stephanie Sabean                   "/>
    <x v="244"/>
    <x v="3"/>
    <x v="3"/>
    <x v="0"/>
    <x v="0"/>
    <x v="0"/>
    <x v="0"/>
    <x v="0"/>
    <x v="0"/>
    <x v="0"/>
    <m/>
    <m/>
    <m/>
    <m/>
    <m/>
    <m/>
    <m/>
    <m/>
    <m/>
    <m/>
    <m/>
    <x v="0"/>
    <x v="3"/>
    <s v="N/A"/>
    <m/>
    <m/>
    <m/>
    <m/>
    <m/>
    <m/>
    <m/>
    <m/>
    <m/>
    <m/>
    <m/>
    <m/>
    <m/>
    <m/>
    <m/>
    <m/>
    <m/>
    <m/>
    <m/>
    <m/>
    <m/>
    <m/>
    <m/>
    <m/>
    <m/>
    <m/>
    <m/>
    <m/>
    <m/>
    <m/>
    <m/>
    <m/>
    <m/>
    <m/>
    <m/>
    <m/>
    <m/>
    <m/>
    <m/>
    <m/>
    <m/>
    <m/>
  </r>
  <r>
    <x v="389"/>
    <x v="389"/>
    <x v="199"/>
    <s v="Improving Stormwater Monitoring Through Quality Management Systems in the Township of Oro-Medonte"/>
    <s v="ENTY Tech Report"/>
    <m/>
    <m/>
    <m/>
    <m/>
    <m/>
    <m/>
    <m/>
    <m/>
    <m/>
    <m/>
    <s v="Engineering and Environmental Technologies "/>
    <s v="Engineering and Environmental Technologies"/>
    <m/>
    <s v="Environmental technology "/>
    <x v="10"/>
    <m/>
    <m/>
    <s v="Nicole Barbato    "/>
    <x v="10"/>
    <x v="2"/>
    <x v="0"/>
    <x v="0"/>
    <x v="0"/>
    <m/>
    <s v="Nick VanDalen                   "/>
    <x v="245"/>
    <x v="3"/>
    <x v="3"/>
    <x v="0"/>
    <x v="0"/>
    <x v="0"/>
    <x v="0"/>
    <x v="0"/>
    <x v="0"/>
    <x v="0"/>
    <m/>
    <m/>
    <m/>
    <m/>
    <m/>
    <m/>
    <m/>
    <m/>
    <m/>
    <m/>
    <m/>
    <x v="0"/>
    <x v="3"/>
    <s v="N/A"/>
    <m/>
    <m/>
    <m/>
    <m/>
    <m/>
    <m/>
    <m/>
    <m/>
    <m/>
    <m/>
    <m/>
    <m/>
    <m/>
    <m/>
    <m/>
    <m/>
    <m/>
    <m/>
    <m/>
    <m/>
    <m/>
    <m/>
    <m/>
    <m/>
    <m/>
    <m/>
    <m/>
    <m/>
    <m/>
    <m/>
    <m/>
    <m/>
    <m/>
    <m/>
    <m/>
    <m/>
    <m/>
    <m/>
    <m/>
    <m/>
    <m/>
    <m/>
  </r>
  <r>
    <x v="390"/>
    <x v="390"/>
    <x v="40"/>
    <s v="Correlation of Activated Sludge Microorganisms and Wastewater Treatment Operation Parameters:  A case study of the City of Barrie Wastewater Treatment Facility "/>
    <s v="ENTY Tech Report"/>
    <m/>
    <m/>
    <m/>
    <m/>
    <m/>
    <m/>
    <m/>
    <m/>
    <m/>
    <m/>
    <s v="Engineering and Environmental Technologies "/>
    <s v="Engineering and Environmental Technologies"/>
    <m/>
    <s v="Environmental technology "/>
    <x v="10"/>
    <m/>
    <m/>
    <s v="Nicole Barbato    "/>
    <x v="10"/>
    <x v="2"/>
    <x v="0"/>
    <x v="0"/>
    <x v="0"/>
    <m/>
    <s v="Tam Vo                   "/>
    <x v="246"/>
    <x v="3"/>
    <x v="3"/>
    <x v="0"/>
    <x v="0"/>
    <x v="0"/>
    <x v="0"/>
    <x v="0"/>
    <x v="0"/>
    <x v="0"/>
    <m/>
    <m/>
    <m/>
    <m/>
    <m/>
    <m/>
    <m/>
    <m/>
    <m/>
    <m/>
    <m/>
    <x v="0"/>
    <x v="3"/>
    <s v="N/A"/>
    <m/>
    <m/>
    <m/>
    <m/>
    <m/>
    <m/>
    <m/>
    <m/>
    <m/>
    <m/>
    <m/>
    <m/>
    <m/>
    <m/>
    <m/>
    <m/>
    <m/>
    <m/>
    <m/>
    <m/>
    <m/>
    <m/>
    <m/>
    <m/>
    <m/>
    <m/>
    <m/>
    <m/>
    <m/>
    <m/>
    <m/>
    <m/>
    <m/>
    <m/>
    <m/>
    <m/>
    <m/>
    <m/>
    <m/>
    <m/>
    <m/>
    <m/>
  </r>
  <r>
    <x v="391"/>
    <x v="391"/>
    <x v="200"/>
    <s v="RAP MRP - An Assessment of Individuals’ Contact with the Barrie Police Service"/>
    <s v="RAPP MRP"/>
    <m/>
    <m/>
    <m/>
    <m/>
    <m/>
    <m/>
    <m/>
    <m/>
    <m/>
    <m/>
    <s v="Computer Studies "/>
    <s v="Computer Studies"/>
    <m/>
    <s v="RAPP "/>
    <x v="3"/>
    <m/>
    <m/>
    <s v="Richard Rinaldo    "/>
    <x v="3"/>
    <x v="2"/>
    <x v="0"/>
    <x v="0"/>
    <x v="0"/>
    <m/>
    <s v="Mallory Kropf Cara Swalwell                  "/>
    <x v="247"/>
    <x v="208"/>
    <x v="3"/>
    <x v="0"/>
    <x v="0"/>
    <x v="0"/>
    <x v="0"/>
    <x v="0"/>
    <x v="0"/>
    <x v="0"/>
    <m/>
    <m/>
    <m/>
    <m/>
    <m/>
    <m/>
    <m/>
    <m/>
    <m/>
    <m/>
    <m/>
    <x v="0"/>
    <x v="2"/>
    <s v="2020/21"/>
    <m/>
    <m/>
    <m/>
    <m/>
    <m/>
    <m/>
    <m/>
    <m/>
    <m/>
    <m/>
    <m/>
    <m/>
    <m/>
    <m/>
    <m/>
    <m/>
    <m/>
    <m/>
    <m/>
    <m/>
    <m/>
    <m/>
    <m/>
    <m/>
    <m/>
    <m/>
    <m/>
    <m/>
    <m/>
    <m/>
    <m/>
    <m/>
    <m/>
    <m/>
    <m/>
    <m/>
    <m/>
    <m/>
    <m/>
    <m/>
    <m/>
    <m/>
  </r>
  <r>
    <x v="392"/>
    <x v="392"/>
    <x v="121"/>
    <s v="RAP MRP - CES-ON Membership study"/>
    <s v="RAPP MRP"/>
    <m/>
    <m/>
    <m/>
    <m/>
    <m/>
    <m/>
    <m/>
    <m/>
    <m/>
    <m/>
    <s v="Computer Studies "/>
    <s v="Computer Studies"/>
    <m/>
    <s v="RAPP "/>
    <x v="3"/>
    <m/>
    <m/>
    <s v="Richard Rinaldo Amanda Clare   "/>
    <x v="3"/>
    <x v="10"/>
    <x v="0"/>
    <x v="0"/>
    <x v="0"/>
    <m/>
    <s v="Venkata Phanindra Bojedla Almedana Serodio                  "/>
    <x v="248"/>
    <x v="209"/>
    <x v="3"/>
    <x v="0"/>
    <x v="0"/>
    <x v="0"/>
    <x v="0"/>
    <x v="0"/>
    <x v="0"/>
    <x v="0"/>
    <m/>
    <m/>
    <m/>
    <m/>
    <m/>
    <m/>
    <m/>
    <m/>
    <m/>
    <m/>
    <m/>
    <x v="0"/>
    <x v="2"/>
    <s v="2020/21"/>
    <m/>
    <m/>
    <m/>
    <m/>
    <m/>
    <m/>
    <m/>
    <m/>
    <m/>
    <m/>
    <m/>
    <m/>
    <m/>
    <m/>
    <m/>
    <m/>
    <m/>
    <m/>
    <m/>
    <m/>
    <m/>
    <m/>
    <m/>
    <m/>
    <m/>
    <m/>
    <m/>
    <m/>
    <m/>
    <m/>
    <m/>
    <m/>
    <m/>
    <m/>
    <m/>
    <m/>
    <m/>
    <m/>
    <m/>
    <m/>
    <m/>
    <m/>
  </r>
  <r>
    <x v="393"/>
    <x v="393"/>
    <x v="168"/>
    <s v="RAP MRP - Evaluation of an Apple Watch Application Designed to Support Independent_x000a_Living Among At-Risk Adults"/>
    <s v="RAPP MRP"/>
    <m/>
    <s v="GEO1125"/>
    <m/>
    <m/>
    <m/>
    <m/>
    <m/>
    <m/>
    <m/>
    <m/>
    <s v="Computer Studies "/>
    <s v="Computer Studies"/>
    <m/>
    <s v="RAPP "/>
    <x v="3"/>
    <m/>
    <m/>
    <s v="Richard Rinaldo Amanda Clare   "/>
    <x v="3"/>
    <x v="10"/>
    <x v="0"/>
    <x v="0"/>
    <x v="0"/>
    <m/>
    <s v="Johnson Le Habtamu Sanbata Nagawo Shirin Sajjadi                 "/>
    <x v="249"/>
    <x v="210"/>
    <x v="174"/>
    <x v="0"/>
    <x v="0"/>
    <x v="0"/>
    <x v="0"/>
    <x v="0"/>
    <x v="0"/>
    <x v="0"/>
    <m/>
    <m/>
    <m/>
    <m/>
    <m/>
    <m/>
    <m/>
    <m/>
    <m/>
    <m/>
    <m/>
    <x v="0"/>
    <x v="2"/>
    <s v="2020/21"/>
    <m/>
    <m/>
    <m/>
    <m/>
    <m/>
    <m/>
    <m/>
    <m/>
    <m/>
    <m/>
    <m/>
    <m/>
    <m/>
    <m/>
    <m/>
    <m/>
    <m/>
    <m/>
    <m/>
    <m/>
    <m/>
    <m/>
    <m/>
    <m/>
    <m/>
    <m/>
    <m/>
    <m/>
    <m/>
    <m/>
    <m/>
    <m/>
    <m/>
    <m/>
    <m/>
    <m/>
    <m/>
    <m/>
    <m/>
    <m/>
    <m/>
    <m/>
  </r>
  <r>
    <x v="394"/>
    <x v="394"/>
    <x v="16"/>
    <s v="RAP MRP - Evaluation of Georgian College’s Co-op/Career/Field Placement student portal"/>
    <s v="RAPP MRP"/>
    <m/>
    <m/>
    <m/>
    <m/>
    <m/>
    <m/>
    <m/>
    <m/>
    <m/>
    <m/>
    <s v="Computer Studies "/>
    <s v="Computer Studies"/>
    <m/>
    <s v="RAPP "/>
    <x v="3"/>
    <m/>
    <m/>
    <s v="Richard Rinaldo Amanda Clare   "/>
    <x v="3"/>
    <x v="10"/>
    <x v="0"/>
    <x v="0"/>
    <x v="0"/>
    <m/>
    <s v="Aadya Agrawal Omar Al-Ziri Ankita Sharma                 "/>
    <x v="127"/>
    <x v="211"/>
    <x v="175"/>
    <x v="0"/>
    <x v="0"/>
    <x v="0"/>
    <x v="0"/>
    <x v="0"/>
    <x v="0"/>
    <x v="0"/>
    <m/>
    <m/>
    <m/>
    <m/>
    <m/>
    <m/>
    <m/>
    <m/>
    <m/>
    <m/>
    <m/>
    <x v="0"/>
    <x v="2"/>
    <s v="2020/21"/>
    <m/>
    <m/>
    <m/>
    <m/>
    <m/>
    <m/>
    <m/>
    <m/>
    <m/>
    <m/>
    <m/>
    <m/>
    <m/>
    <m/>
    <m/>
    <m/>
    <m/>
    <m/>
    <m/>
    <m/>
    <m/>
    <m/>
    <m/>
    <m/>
    <m/>
    <m/>
    <m/>
    <m/>
    <m/>
    <m/>
    <m/>
    <m/>
    <m/>
    <m/>
    <m/>
    <m/>
    <m/>
    <m/>
    <m/>
    <m/>
    <m/>
    <m/>
  </r>
  <r>
    <x v="395"/>
    <x v="395"/>
    <x v="201"/>
    <s v="RAP MRP - Greenock Beef- Market Study"/>
    <s v="RAPP MRP"/>
    <m/>
    <m/>
    <m/>
    <m/>
    <m/>
    <m/>
    <m/>
    <m/>
    <m/>
    <m/>
    <s v="Computer Studies "/>
    <s v="Computer Studies"/>
    <m/>
    <s v="RAPP "/>
    <x v="3"/>
    <m/>
    <m/>
    <s v="Richard Rinaldo Amanda Clare   "/>
    <x v="3"/>
    <x v="10"/>
    <x v="0"/>
    <x v="0"/>
    <x v="0"/>
    <m/>
    <s v="Manvir Singh Bathh Manas Kale                  "/>
    <x v="250"/>
    <x v="212"/>
    <x v="3"/>
    <x v="0"/>
    <x v="0"/>
    <x v="0"/>
    <x v="0"/>
    <x v="0"/>
    <x v="0"/>
    <x v="0"/>
    <m/>
    <m/>
    <m/>
    <m/>
    <m/>
    <m/>
    <m/>
    <m/>
    <m/>
    <m/>
    <m/>
    <x v="0"/>
    <x v="3"/>
    <s v="2020/21"/>
    <m/>
    <m/>
    <m/>
    <m/>
    <m/>
    <m/>
    <m/>
    <m/>
    <m/>
    <m/>
    <m/>
    <m/>
    <m/>
    <m/>
    <m/>
    <m/>
    <m/>
    <m/>
    <m/>
    <m/>
    <m/>
    <m/>
    <m/>
    <m/>
    <m/>
    <m/>
    <m/>
    <m/>
    <m/>
    <m/>
    <m/>
    <m/>
    <m/>
    <m/>
    <m/>
    <m/>
    <m/>
    <m/>
    <m/>
    <m/>
    <m/>
    <m/>
  </r>
  <r>
    <x v="396"/>
    <x v="396"/>
    <x v="143"/>
    <s v="RAP MRP - SAFE International Personal Safety Device Needs Assessment"/>
    <s v="RAPP MRP"/>
    <m/>
    <m/>
    <m/>
    <m/>
    <m/>
    <m/>
    <m/>
    <m/>
    <m/>
    <m/>
    <s v="Computer Studies "/>
    <s v="Computer Studies"/>
    <m/>
    <s v="RAPP "/>
    <x v="3"/>
    <m/>
    <m/>
    <s v="Richard Rinaldo Amanda Clare   "/>
    <x v="3"/>
    <x v="10"/>
    <x v="0"/>
    <x v="0"/>
    <x v="0"/>
    <m/>
    <s v="Jerri-Lynne Smith Junseob Noh                  "/>
    <x v="251"/>
    <x v="106"/>
    <x v="3"/>
    <x v="0"/>
    <x v="0"/>
    <x v="0"/>
    <x v="0"/>
    <x v="0"/>
    <x v="0"/>
    <x v="0"/>
    <m/>
    <m/>
    <m/>
    <m/>
    <m/>
    <m/>
    <m/>
    <m/>
    <m/>
    <m/>
    <m/>
    <x v="0"/>
    <x v="3"/>
    <s v="2020/21"/>
    <m/>
    <m/>
    <m/>
    <m/>
    <m/>
    <m/>
    <m/>
    <m/>
    <m/>
    <m/>
    <m/>
    <m/>
    <m/>
    <m/>
    <m/>
    <m/>
    <m/>
    <m/>
    <m/>
    <m/>
    <m/>
    <m/>
    <m/>
    <m/>
    <m/>
    <m/>
    <m/>
    <m/>
    <m/>
    <m/>
    <m/>
    <m/>
    <m/>
    <m/>
    <m/>
    <m/>
    <m/>
    <m/>
    <m/>
    <m/>
    <m/>
    <m/>
  </r>
  <r>
    <x v="397"/>
    <x v="397"/>
    <x v="108"/>
    <s v="RAP MRP - Training Insight Research for Ontario Social Service Workers Association Members"/>
    <s v="RAPP MRP"/>
    <m/>
    <m/>
    <m/>
    <m/>
    <m/>
    <m/>
    <m/>
    <m/>
    <m/>
    <m/>
    <s v="Computer Studies "/>
    <s v="Computer Studies"/>
    <m/>
    <s v="RAPP "/>
    <x v="3"/>
    <m/>
    <m/>
    <s v="Richard Rinaldo Amanda Clare   "/>
    <x v="3"/>
    <x v="10"/>
    <x v="0"/>
    <x v="0"/>
    <x v="0"/>
    <m/>
    <s v="Adam Shafeek Jeffer Tian                  "/>
    <x v="252"/>
    <x v="213"/>
    <x v="3"/>
    <x v="0"/>
    <x v="0"/>
    <x v="0"/>
    <x v="0"/>
    <x v="0"/>
    <x v="0"/>
    <x v="0"/>
    <m/>
    <m/>
    <m/>
    <m/>
    <m/>
    <m/>
    <m/>
    <m/>
    <m/>
    <m/>
    <m/>
    <x v="0"/>
    <x v="3"/>
    <s v="2020/21"/>
    <m/>
    <m/>
    <m/>
    <m/>
    <m/>
    <m/>
    <m/>
    <m/>
    <m/>
    <m/>
    <m/>
    <m/>
    <m/>
    <m/>
    <m/>
    <m/>
    <m/>
    <m/>
    <m/>
    <m/>
    <m/>
    <m/>
    <m/>
    <m/>
    <m/>
    <m/>
    <m/>
    <m/>
    <m/>
    <m/>
    <m/>
    <m/>
    <m/>
    <m/>
    <m/>
    <m/>
    <m/>
    <m/>
    <m/>
    <m/>
    <m/>
    <m/>
  </r>
  <r>
    <x v="398"/>
    <x v="398"/>
    <x v="202"/>
    <s v="RAP MRP - Women and Children’s Shelter of Barrie – Employee Engagement and Wellness Study"/>
    <s v="RAPP MRP"/>
    <m/>
    <m/>
    <m/>
    <m/>
    <m/>
    <m/>
    <m/>
    <m/>
    <m/>
    <m/>
    <s v="Computer Studies "/>
    <s v="Computer Studies"/>
    <m/>
    <s v="RAPP "/>
    <x v="3"/>
    <m/>
    <m/>
    <s v="Richard Rinaldo    "/>
    <x v="3"/>
    <x v="2"/>
    <x v="0"/>
    <x v="0"/>
    <x v="0"/>
    <m/>
    <s v="Denise Boyd Carmen Coleman Rijos Alexandra Murdoch                 "/>
    <x v="253"/>
    <x v="214"/>
    <x v="176"/>
    <x v="0"/>
    <x v="0"/>
    <x v="0"/>
    <x v="0"/>
    <x v="0"/>
    <x v="0"/>
    <x v="0"/>
    <m/>
    <m/>
    <m/>
    <m/>
    <m/>
    <m/>
    <m/>
    <m/>
    <m/>
    <m/>
    <m/>
    <x v="0"/>
    <x v="3"/>
    <s v="2020/21"/>
    <m/>
    <m/>
    <m/>
    <m/>
    <m/>
    <m/>
    <m/>
    <m/>
    <m/>
    <m/>
    <m/>
    <m/>
    <m/>
    <m/>
    <m/>
    <m/>
    <m/>
    <m/>
    <m/>
    <m/>
    <m/>
    <m/>
    <m/>
    <m/>
    <m/>
    <m/>
    <m/>
    <m/>
    <m/>
    <m/>
    <m/>
    <m/>
    <m/>
    <m/>
    <m/>
    <m/>
    <m/>
    <m/>
    <m/>
    <m/>
    <m/>
    <m/>
  </r>
  <r>
    <x v="399"/>
    <x v="399"/>
    <x v="203"/>
    <s v="N/A"/>
    <s v="N/A"/>
    <m/>
    <s v="GEO1119"/>
    <m/>
    <m/>
    <m/>
    <m/>
    <m/>
    <m/>
    <m/>
    <m/>
    <s v="N/A "/>
    <s v="N/A"/>
    <m/>
    <s v="N/A "/>
    <x v="28"/>
    <m/>
    <m/>
    <s v="N/A    "/>
    <x v="14"/>
    <x v="2"/>
    <x v="0"/>
    <x v="0"/>
    <x v="0"/>
    <m/>
    <s v="N/A                   "/>
    <x v="254"/>
    <x v="3"/>
    <x v="3"/>
    <x v="0"/>
    <x v="0"/>
    <x v="0"/>
    <x v="0"/>
    <x v="0"/>
    <x v="0"/>
    <x v="0"/>
    <m/>
    <m/>
    <m/>
    <m/>
    <m/>
    <m/>
    <m/>
    <m/>
    <m/>
    <m/>
    <m/>
    <x v="2"/>
    <x v="3"/>
    <s v="N/A"/>
    <m/>
    <m/>
    <m/>
    <m/>
    <m/>
    <m/>
    <m/>
    <m/>
    <m/>
    <m/>
    <m/>
    <m/>
    <m/>
    <m/>
    <m/>
    <m/>
    <m/>
    <m/>
    <m/>
    <m/>
    <m/>
    <m/>
    <m/>
    <m/>
    <m/>
    <m/>
    <m/>
    <m/>
    <m/>
    <m/>
    <m/>
    <m/>
    <m/>
    <m/>
    <m/>
    <m/>
    <m/>
    <m/>
    <m/>
    <m/>
    <m/>
    <m/>
  </r>
  <r>
    <x v="400"/>
    <x v="400"/>
    <x v="204"/>
    <s v="Local Suppliers List (Phase 1)"/>
    <s v="Requirements Gathering and Analysis"/>
    <m/>
    <m/>
    <m/>
    <m/>
    <m/>
    <m/>
    <m/>
    <m/>
    <m/>
    <m/>
    <s v="Computer Studies "/>
    <s v="Computer Studies"/>
    <m/>
    <s v="Big Data Analytics "/>
    <x v="0"/>
    <m/>
    <m/>
    <s v="Chris Dyck    "/>
    <x v="0"/>
    <x v="2"/>
    <x v="0"/>
    <x v="0"/>
    <x v="0"/>
    <m/>
    <s v="                   "/>
    <x v="3"/>
    <x v="3"/>
    <x v="3"/>
    <x v="0"/>
    <x v="0"/>
    <x v="0"/>
    <x v="0"/>
    <x v="0"/>
    <x v="0"/>
    <x v="0"/>
    <m/>
    <m/>
    <m/>
    <m/>
    <m/>
    <m/>
    <m/>
    <m/>
    <m/>
    <m/>
    <m/>
    <x v="0"/>
    <x v="3"/>
    <m/>
    <m/>
    <m/>
    <m/>
    <m/>
    <m/>
    <m/>
    <m/>
    <m/>
    <m/>
    <m/>
    <m/>
    <m/>
    <m/>
    <m/>
    <m/>
    <m/>
    <m/>
    <m/>
    <m/>
    <m/>
    <m/>
    <m/>
    <m/>
    <m/>
    <m/>
    <m/>
    <m/>
    <m/>
    <m/>
    <m/>
    <m/>
    <m/>
    <m/>
    <m/>
    <m/>
    <m/>
    <m/>
    <m/>
    <m/>
    <m/>
    <m/>
    <m/>
  </r>
  <r>
    <x v="401"/>
    <x v="401"/>
    <x v="71"/>
    <s v="PROOF Application Beta Testing in an Industry 4.0 Scenario"/>
    <m/>
    <m/>
    <s v="GEO 841"/>
    <s v="amol joshi "/>
    <s v="amol.joshi@cruciallogics.com"/>
    <s v="Industry (Incorporated)"/>
    <m/>
    <m/>
    <m/>
    <m/>
    <m/>
    <s v="Computer Studies "/>
    <s v="Computer Studies"/>
    <m/>
    <s v="Big Data Analytics "/>
    <x v="0"/>
    <m/>
    <m/>
    <s v="Eli Kane    "/>
    <x v="23"/>
    <x v="2"/>
    <x v="0"/>
    <x v="0"/>
    <x v="0"/>
    <m/>
    <s v="Alvira Narshidani Surya Tammana Yachao Xiong                 "/>
    <x v="69"/>
    <x v="126"/>
    <x v="177"/>
    <x v="0"/>
    <x v="0"/>
    <x v="0"/>
    <x v="0"/>
    <x v="0"/>
    <x v="0"/>
    <x v="0"/>
    <m/>
    <m/>
    <m/>
    <m/>
    <m/>
    <m/>
    <m/>
    <m/>
    <m/>
    <m/>
    <m/>
    <x v="0"/>
    <x v="2"/>
    <s v="2021/22"/>
    <m/>
    <m/>
    <m/>
    <m/>
    <m/>
    <m/>
    <m/>
    <m/>
    <m/>
    <m/>
    <m/>
    <m/>
    <m/>
    <m/>
    <m/>
    <m/>
    <m/>
    <m/>
    <m/>
    <m/>
    <m/>
    <m/>
    <m/>
    <m/>
    <m/>
    <m/>
    <m/>
    <m/>
    <m/>
    <m/>
    <m/>
    <m/>
    <m/>
    <m/>
    <m/>
    <m/>
    <m/>
    <m/>
    <m/>
    <m/>
    <m/>
    <m/>
  </r>
  <r>
    <x v="402"/>
    <x v="402"/>
    <x v="205"/>
    <s v="Student CAD support"/>
    <m/>
    <m/>
    <m/>
    <s v="Ron Clark"/>
    <m/>
    <m/>
    <m/>
    <m/>
    <m/>
    <m/>
    <m/>
    <s v="Engineering and Environmental Technologies "/>
    <s v="Engineering and Environmental Technologies"/>
    <m/>
    <s v="Mechanical Engineering Technology "/>
    <x v="5"/>
    <m/>
    <m/>
    <s v="No Faculty    "/>
    <x v="43"/>
    <x v="2"/>
    <x v="0"/>
    <x v="0"/>
    <x v="0"/>
    <m/>
    <s v="Gregory GavilanesHeredia                   "/>
    <x v="155"/>
    <x v="3"/>
    <x v="3"/>
    <x v="0"/>
    <x v="0"/>
    <x v="0"/>
    <x v="0"/>
    <x v="0"/>
    <x v="0"/>
    <x v="0"/>
    <m/>
    <m/>
    <m/>
    <m/>
    <m/>
    <m/>
    <m/>
    <m/>
    <m/>
    <m/>
    <m/>
    <x v="3"/>
    <x v="4"/>
    <s v="2021/22"/>
    <m/>
    <m/>
    <m/>
    <m/>
    <m/>
    <m/>
    <m/>
    <m/>
    <m/>
    <m/>
    <m/>
    <m/>
    <m/>
    <m/>
    <m/>
    <m/>
    <m/>
    <m/>
    <m/>
    <m/>
    <m/>
    <m/>
    <m/>
    <m/>
    <m/>
    <m/>
    <m/>
    <m/>
    <m/>
    <m/>
    <m/>
    <m/>
    <m/>
    <m/>
    <m/>
    <m/>
    <m/>
    <m/>
    <m/>
    <m/>
    <m/>
    <m/>
  </r>
  <r>
    <x v="403"/>
    <x v="403"/>
    <x v="74"/>
    <s v="Phase 4"/>
    <m/>
    <m/>
    <s v="GEO 1006"/>
    <m/>
    <m/>
    <m/>
    <m/>
    <m/>
    <m/>
    <m/>
    <m/>
    <s v="Computer Studies "/>
    <s v="Computer Studies"/>
    <m/>
    <s v="Big Data Analytics "/>
    <x v="0"/>
    <m/>
    <m/>
    <s v="Saber Amini    "/>
    <x v="25"/>
    <x v="2"/>
    <x v="0"/>
    <x v="0"/>
    <x v="0"/>
    <m/>
    <s v="Sukhpreet Singh                   "/>
    <x v="255"/>
    <x v="3"/>
    <x v="3"/>
    <x v="0"/>
    <x v="0"/>
    <x v="0"/>
    <x v="0"/>
    <x v="0"/>
    <x v="0"/>
    <x v="0"/>
    <m/>
    <m/>
    <m/>
    <m/>
    <m/>
    <m/>
    <m/>
    <m/>
    <m/>
    <m/>
    <m/>
    <x v="0"/>
    <x v="2"/>
    <s v="2021/22"/>
    <m/>
    <m/>
    <m/>
    <m/>
    <m/>
    <m/>
    <m/>
    <m/>
    <m/>
    <m/>
    <m/>
    <m/>
    <m/>
    <m/>
    <m/>
    <m/>
    <m/>
    <m/>
    <m/>
    <m/>
    <m/>
    <m/>
    <m/>
    <m/>
    <m/>
    <m/>
    <m/>
    <m/>
    <m/>
    <m/>
    <m/>
    <m/>
    <m/>
    <m/>
    <m/>
    <m/>
    <m/>
    <m/>
    <m/>
    <m/>
    <m/>
    <m/>
  </r>
  <r>
    <x v="404"/>
    <x v="404"/>
    <x v="194"/>
    <s v="Agriculture: Analysis of current water consumption in the agriculture sector in Canada"/>
    <m/>
    <m/>
    <m/>
    <s v="Brendan Beasley "/>
    <s v="bbeas@softserveinc.com"/>
    <m/>
    <m/>
    <m/>
    <m/>
    <m/>
    <s v="21S-21F"/>
    <s v="Computer Studies "/>
    <s v="Computer Studies"/>
    <m/>
    <s v="Big Data Analytics "/>
    <x v="0"/>
    <m/>
    <m/>
    <s v="Chris Dyck    "/>
    <x v="0"/>
    <x v="2"/>
    <x v="0"/>
    <x v="0"/>
    <x v="0"/>
    <m/>
    <s v="Dave, Meghaben Rohit Patel, Devanshiben C. Patel, Vishruti K. Soni, Darshit Y.                "/>
    <x v="256"/>
    <x v="215"/>
    <x v="178"/>
    <x v="103"/>
    <x v="0"/>
    <x v="0"/>
    <x v="0"/>
    <x v="0"/>
    <x v="0"/>
    <x v="0"/>
    <m/>
    <m/>
    <m/>
    <m/>
    <m/>
    <m/>
    <m/>
    <m/>
    <m/>
    <m/>
    <m/>
    <x v="0"/>
    <x v="2"/>
    <s v="2021/22"/>
    <m/>
    <m/>
    <m/>
    <m/>
    <m/>
    <m/>
    <m/>
    <m/>
    <m/>
    <n v="1000"/>
    <n v="1000"/>
    <m/>
    <n v="0"/>
    <m/>
    <m/>
    <m/>
    <m/>
    <m/>
    <m/>
    <m/>
    <m/>
    <m/>
    <m/>
    <m/>
    <m/>
    <m/>
    <m/>
    <m/>
    <m/>
    <m/>
    <m/>
    <m/>
    <m/>
    <m/>
    <m/>
    <m/>
    <m/>
    <m/>
    <m/>
    <m/>
    <m/>
    <m/>
  </r>
  <r>
    <x v="405"/>
    <x v="405"/>
    <x v="194"/>
    <s v="Environment: Direct impact of mining companies (operation sites) on the environment"/>
    <m/>
    <m/>
    <m/>
    <s v="Brendan Beasley "/>
    <s v="bbeas@softserveinc.com"/>
    <m/>
    <m/>
    <m/>
    <m/>
    <m/>
    <s v="21S-21F"/>
    <s v="Computer Studies "/>
    <s v="Computer Studies"/>
    <m/>
    <s v="Big Data Analytics "/>
    <x v="0"/>
    <m/>
    <m/>
    <s v="Chris Dyck    "/>
    <x v="0"/>
    <x v="2"/>
    <x v="0"/>
    <x v="0"/>
    <x v="0"/>
    <m/>
    <s v="Chauhan, Shruti Gavrilenko, Oleg Arul, Ravi Gandhi                 "/>
    <x v="257"/>
    <x v="216"/>
    <x v="179"/>
    <x v="0"/>
    <x v="0"/>
    <x v="0"/>
    <x v="0"/>
    <x v="0"/>
    <x v="0"/>
    <x v="0"/>
    <m/>
    <m/>
    <m/>
    <m/>
    <m/>
    <m/>
    <m/>
    <m/>
    <m/>
    <m/>
    <m/>
    <x v="0"/>
    <x v="2"/>
    <s v="2021/22"/>
    <m/>
    <m/>
    <m/>
    <m/>
    <m/>
    <m/>
    <m/>
    <m/>
    <m/>
    <n v="1000"/>
    <n v="1000"/>
    <m/>
    <n v="0"/>
    <m/>
    <m/>
    <m/>
    <m/>
    <m/>
    <m/>
    <m/>
    <m/>
    <m/>
    <m/>
    <m/>
    <m/>
    <m/>
    <m/>
    <m/>
    <m/>
    <m/>
    <m/>
    <m/>
    <m/>
    <m/>
    <m/>
    <m/>
    <m/>
    <m/>
    <m/>
    <m/>
    <m/>
    <m/>
  </r>
  <r>
    <x v="406"/>
    <x v="406"/>
    <x v="206"/>
    <s v="Growing a Region of Changemakers: Phase 1"/>
    <s v="Building Educator Capacity to Measure and Support Students' Growth_x000a_as Social Innovators using Participatory Action Research."/>
    <s v="Phase One"/>
    <n v="1376"/>
    <m/>
    <m/>
    <m/>
    <m/>
    <m/>
    <m/>
    <m/>
    <m/>
    <s v="CCSI "/>
    <s v="CCSI"/>
    <m/>
    <s v=" "/>
    <x v="6"/>
    <m/>
    <m/>
    <s v="Sarah Hunter Tracy Mitchell-Ashley   "/>
    <x v="38"/>
    <x v="18"/>
    <x v="0"/>
    <x v="0"/>
    <x v="0"/>
    <m/>
    <s v="Dale Boyle Muskaan karwal jon carson Christopher Michael Nesime GuzelErtop               "/>
    <x v="258"/>
    <x v="133"/>
    <x v="180"/>
    <x v="104"/>
    <x v="30"/>
    <x v="0"/>
    <x v="0"/>
    <x v="0"/>
    <x v="0"/>
    <x v="0"/>
    <m/>
    <m/>
    <m/>
    <m/>
    <m/>
    <m/>
    <m/>
    <m/>
    <m/>
    <m/>
    <m/>
    <x v="0"/>
    <x v="4"/>
    <s v="2021/22"/>
    <m/>
    <m/>
    <m/>
    <m/>
    <m/>
    <m/>
    <m/>
    <m/>
    <m/>
    <m/>
    <m/>
    <m/>
    <m/>
    <m/>
    <m/>
    <m/>
    <m/>
    <m/>
    <m/>
    <m/>
    <m/>
    <m/>
    <m/>
    <m/>
    <m/>
    <m/>
    <m/>
    <m/>
    <m/>
    <m/>
    <m/>
    <m/>
    <m/>
    <m/>
    <m/>
    <m/>
    <m/>
    <m/>
    <m/>
    <m/>
    <m/>
    <m/>
  </r>
  <r>
    <x v="407"/>
    <x v="407"/>
    <x v="207"/>
    <s v="Analysis of consumer base for KESAR"/>
    <s v="Kesar is looking to expand the company all over North America for which we need data to target the customers."/>
    <m/>
    <m/>
    <s v="Gursimran Singh"/>
    <s v="kesarfoodsinc@gmail.com"/>
    <m/>
    <m/>
    <m/>
    <m/>
    <m/>
    <s v="21W-21S"/>
    <s v="Computer Studies "/>
    <s v="Computer Studies"/>
    <m/>
    <s v="Big Data Analytics "/>
    <x v="0"/>
    <m/>
    <m/>
    <s v="Chris Dyck    "/>
    <x v="0"/>
    <x v="2"/>
    <x v="0"/>
    <x v="0"/>
    <x v="0"/>
    <m/>
    <s v="Sidharth Sharma                   "/>
    <x v="259"/>
    <x v="3"/>
    <x v="3"/>
    <x v="0"/>
    <x v="0"/>
    <x v="0"/>
    <x v="0"/>
    <x v="0"/>
    <x v="0"/>
    <x v="0"/>
    <m/>
    <m/>
    <m/>
    <m/>
    <m/>
    <m/>
    <m/>
    <m/>
    <m/>
    <m/>
    <m/>
    <x v="0"/>
    <x v="2"/>
    <s v="2021/22"/>
    <m/>
    <m/>
    <m/>
    <m/>
    <m/>
    <m/>
    <m/>
    <m/>
    <m/>
    <m/>
    <m/>
    <m/>
    <m/>
    <m/>
    <m/>
    <m/>
    <m/>
    <m/>
    <m/>
    <m/>
    <m/>
    <m/>
    <m/>
    <m/>
    <m/>
    <m/>
    <m/>
    <m/>
    <m/>
    <m/>
    <m/>
    <m/>
    <m/>
    <m/>
    <m/>
    <m/>
    <m/>
    <m/>
    <m/>
    <m/>
    <m/>
    <m/>
  </r>
  <r>
    <x v="408"/>
    <x v="408"/>
    <x v="78"/>
    <s v="Phase 3- Gluing fixture build"/>
    <m/>
    <m/>
    <m/>
    <m/>
    <m/>
    <m/>
    <m/>
    <m/>
    <m/>
    <m/>
    <m/>
    <s v=" "/>
    <m/>
    <m/>
    <s v=" "/>
    <x v="6"/>
    <m/>
    <m/>
    <s v="    "/>
    <x v="6"/>
    <x v="2"/>
    <x v="0"/>
    <x v="0"/>
    <x v="0"/>
    <m/>
    <s v="                   "/>
    <x v="3"/>
    <x v="3"/>
    <x v="3"/>
    <x v="0"/>
    <x v="0"/>
    <x v="0"/>
    <x v="0"/>
    <x v="0"/>
    <x v="0"/>
    <x v="0"/>
    <m/>
    <m/>
    <m/>
    <m/>
    <m/>
    <m/>
    <m/>
    <m/>
    <m/>
    <m/>
    <m/>
    <x v="1"/>
    <x v="2"/>
    <s v="2021/22"/>
    <m/>
    <m/>
    <m/>
    <m/>
    <m/>
    <m/>
    <m/>
    <m/>
    <m/>
    <m/>
    <m/>
    <m/>
    <m/>
    <m/>
    <m/>
    <m/>
    <m/>
    <m/>
    <m/>
    <m/>
    <m/>
    <m/>
    <m/>
    <m/>
    <m/>
    <m/>
    <m/>
    <m/>
    <m/>
    <m/>
    <m/>
    <m/>
    <m/>
    <m/>
    <m/>
    <m/>
    <m/>
    <m/>
    <m/>
    <m/>
    <m/>
    <m/>
  </r>
  <r>
    <x v="409"/>
    <x v="409"/>
    <x v="208"/>
    <s v="Class Project Competition Phase 1"/>
    <m/>
    <m/>
    <m/>
    <s v="Dave MacNail"/>
    <m/>
    <m/>
    <m/>
    <m/>
    <m/>
    <m/>
    <m/>
    <s v="Engineering and Environmental Technologies "/>
    <s v="Engineering and Environmental Technologies"/>
    <m/>
    <s v="mechanical Engineering Technology "/>
    <x v="5"/>
    <m/>
    <m/>
    <s v="Adam Bowman    "/>
    <x v="51"/>
    <x v="2"/>
    <x v="0"/>
    <x v="0"/>
    <x v="0"/>
    <m/>
    <s v="Ryan Wardle Nicholas Whiffen                  "/>
    <x v="260"/>
    <x v="201"/>
    <x v="3"/>
    <x v="0"/>
    <x v="0"/>
    <x v="0"/>
    <x v="0"/>
    <x v="0"/>
    <x v="0"/>
    <x v="0"/>
    <m/>
    <m/>
    <m/>
    <m/>
    <m/>
    <m/>
    <m/>
    <m/>
    <m/>
    <m/>
    <m/>
    <x v="0"/>
    <x v="4"/>
    <s v="2021/22"/>
    <m/>
    <m/>
    <m/>
    <m/>
    <m/>
    <m/>
    <m/>
    <m/>
    <m/>
    <m/>
    <m/>
    <m/>
    <m/>
    <m/>
    <m/>
    <m/>
    <m/>
    <m/>
    <m/>
    <m/>
    <m/>
    <m/>
    <m/>
    <m/>
    <m/>
    <m/>
    <m/>
    <m/>
    <m/>
    <m/>
    <m/>
    <m/>
    <m/>
    <m/>
    <m/>
    <m/>
    <m/>
    <m/>
    <m/>
    <m/>
    <m/>
    <m/>
  </r>
  <r>
    <x v="410"/>
    <x v="410"/>
    <x v="185"/>
    <s v="Phase 3-3D printing"/>
    <m/>
    <m/>
    <m/>
    <s v="Dominic Spataro"/>
    <m/>
    <m/>
    <m/>
    <m/>
    <m/>
    <m/>
    <m/>
    <s v="Engineering and Environmental Technologies "/>
    <s v="Engineering and Environmental Technologies"/>
    <m/>
    <s v="mechanical Engineering Technology "/>
    <x v="5"/>
    <m/>
    <m/>
    <s v="Mike Zacharko    "/>
    <x v="22"/>
    <x v="2"/>
    <x v="0"/>
    <x v="0"/>
    <x v="0"/>
    <m/>
    <s v="Connor MacInnis                   "/>
    <x v="261"/>
    <x v="3"/>
    <x v="3"/>
    <x v="0"/>
    <x v="0"/>
    <x v="0"/>
    <x v="0"/>
    <x v="0"/>
    <x v="0"/>
    <x v="0"/>
    <m/>
    <m/>
    <m/>
    <m/>
    <m/>
    <m/>
    <m/>
    <m/>
    <m/>
    <m/>
    <m/>
    <x v="0"/>
    <x v="4"/>
    <s v="2021/22"/>
    <m/>
    <m/>
    <m/>
    <m/>
    <m/>
    <m/>
    <m/>
    <m/>
    <m/>
    <m/>
    <m/>
    <m/>
    <m/>
    <m/>
    <m/>
    <m/>
    <m/>
    <m/>
    <m/>
    <m/>
    <m/>
    <m/>
    <m/>
    <m/>
    <m/>
    <m/>
    <m/>
    <m/>
    <m/>
    <m/>
    <m/>
    <m/>
    <m/>
    <m/>
    <m/>
    <m/>
    <m/>
    <m/>
    <m/>
    <m/>
    <m/>
    <m/>
  </r>
  <r>
    <x v="411"/>
    <x v="411"/>
    <x v="209"/>
    <s v="OHANA Data Architecture and Data Collection"/>
    <s v="Design and implement a Data lake to capture data from OHANA™ Be Free™ Enabled device customers."/>
    <m/>
    <m/>
    <s v="Doug Mochrie"/>
    <s v="doug@ohanaoath.com"/>
    <m/>
    <m/>
    <m/>
    <m/>
    <m/>
    <s v="21S-21F"/>
    <s v="Computer Studies "/>
    <s v="Computer Studies"/>
    <m/>
    <s v="Big Data Analytics "/>
    <x v="0"/>
    <m/>
    <m/>
    <s v="Chris Dyck    "/>
    <x v="0"/>
    <x v="2"/>
    <x v="0"/>
    <x v="0"/>
    <x v="0"/>
    <m/>
    <s v="Shejin Kurian  Saimeghana Gottipati  Monse Michael                 "/>
    <x v="262"/>
    <x v="217"/>
    <x v="181"/>
    <x v="0"/>
    <x v="0"/>
    <x v="0"/>
    <x v="0"/>
    <x v="0"/>
    <x v="0"/>
    <x v="0"/>
    <m/>
    <m/>
    <m/>
    <m/>
    <m/>
    <m/>
    <m/>
    <m/>
    <m/>
    <m/>
    <m/>
    <x v="0"/>
    <x v="2"/>
    <s v="2021/22"/>
    <m/>
    <m/>
    <m/>
    <m/>
    <m/>
    <m/>
    <m/>
    <m/>
    <m/>
    <m/>
    <m/>
    <m/>
    <m/>
    <m/>
    <m/>
    <m/>
    <m/>
    <m/>
    <m/>
    <m/>
    <m/>
    <m/>
    <m/>
    <m/>
    <m/>
    <m/>
    <m/>
    <m/>
    <m/>
    <m/>
    <m/>
    <m/>
    <m/>
    <m/>
    <m/>
    <m/>
    <m/>
    <m/>
    <m/>
    <m/>
    <m/>
    <m/>
  </r>
  <r>
    <x v="412"/>
    <x v="412"/>
    <x v="210"/>
    <s v="Astren Empower"/>
    <m/>
    <m/>
    <m/>
    <s v="Megha Jindal"/>
    <s v="megha.jndl@gmail.com"/>
    <m/>
    <m/>
    <m/>
    <m/>
    <m/>
    <s v="21S-21F"/>
    <s v="Computer Studies "/>
    <s v="Computer Studies"/>
    <m/>
    <s v="Big Data Analytics "/>
    <x v="0"/>
    <m/>
    <m/>
    <s v="Chris Dyck    "/>
    <x v="0"/>
    <x v="2"/>
    <x v="0"/>
    <x v="0"/>
    <x v="0"/>
    <m/>
    <s v="                   "/>
    <x v="3"/>
    <x v="3"/>
    <x v="3"/>
    <x v="0"/>
    <x v="0"/>
    <x v="0"/>
    <x v="0"/>
    <x v="0"/>
    <x v="0"/>
    <x v="0"/>
    <m/>
    <m/>
    <m/>
    <m/>
    <m/>
    <m/>
    <m/>
    <m/>
    <m/>
    <m/>
    <m/>
    <x v="1"/>
    <x v="2"/>
    <s v="2021/22"/>
    <m/>
    <m/>
    <m/>
    <m/>
    <m/>
    <m/>
    <m/>
    <m/>
    <m/>
    <m/>
    <m/>
    <m/>
    <m/>
    <m/>
    <m/>
    <m/>
    <m/>
    <m/>
    <m/>
    <m/>
    <m/>
    <m/>
    <m/>
    <m/>
    <m/>
    <m/>
    <m/>
    <m/>
    <m/>
    <m/>
    <m/>
    <m/>
    <m/>
    <m/>
    <m/>
    <m/>
    <m/>
    <m/>
    <m/>
    <m/>
    <m/>
    <m/>
  </r>
  <r>
    <x v="413"/>
    <x v="413"/>
    <x v="210"/>
    <s v="Astrem Rise"/>
    <m/>
    <m/>
    <m/>
    <s v="Megha Jindal"/>
    <s v="megha.jndl@gmail.com"/>
    <m/>
    <m/>
    <m/>
    <m/>
    <m/>
    <s v="21S-21F"/>
    <s v="Computer Studies "/>
    <s v="Computer Studies"/>
    <m/>
    <s v="Big Data Analytics "/>
    <x v="0"/>
    <m/>
    <m/>
    <s v="Chris Dyck    "/>
    <x v="0"/>
    <x v="2"/>
    <x v="0"/>
    <x v="0"/>
    <x v="0"/>
    <m/>
    <s v="                   "/>
    <x v="3"/>
    <x v="3"/>
    <x v="3"/>
    <x v="0"/>
    <x v="0"/>
    <x v="0"/>
    <x v="0"/>
    <x v="0"/>
    <x v="0"/>
    <x v="0"/>
    <m/>
    <m/>
    <m/>
    <m/>
    <m/>
    <m/>
    <m/>
    <m/>
    <m/>
    <m/>
    <m/>
    <x v="1"/>
    <x v="2"/>
    <s v="2021/22"/>
    <m/>
    <m/>
    <m/>
    <m/>
    <m/>
    <m/>
    <m/>
    <m/>
    <m/>
    <m/>
    <m/>
    <m/>
    <m/>
    <m/>
    <m/>
    <m/>
    <m/>
    <m/>
    <m/>
    <m/>
    <m/>
    <m/>
    <m/>
    <m/>
    <m/>
    <m/>
    <m/>
    <m/>
    <m/>
    <m/>
    <m/>
    <m/>
    <m/>
    <m/>
    <m/>
    <m/>
    <m/>
    <m/>
    <m/>
    <m/>
    <m/>
    <m/>
  </r>
  <r>
    <x v="414"/>
    <x v="414"/>
    <x v="211"/>
    <s v="Beenova AI"/>
    <m/>
    <m/>
    <m/>
    <s v="Jos Dirkx"/>
    <s v="jos@beenova.ai"/>
    <m/>
    <m/>
    <m/>
    <m/>
    <m/>
    <s v="21S-21F"/>
    <s v="Computer Studies "/>
    <s v="Computer Studies"/>
    <m/>
    <s v="Big Data Analytics "/>
    <x v="0"/>
    <m/>
    <m/>
    <s v="Chris Dyck    "/>
    <x v="0"/>
    <x v="2"/>
    <x v="0"/>
    <x v="0"/>
    <x v="0"/>
    <m/>
    <s v="Simranjeet Kaur Sahil Arora  Chanpreet Kaur Shilpa Unni                "/>
    <x v="263"/>
    <x v="218"/>
    <x v="182"/>
    <x v="105"/>
    <x v="0"/>
    <x v="0"/>
    <x v="0"/>
    <x v="0"/>
    <x v="0"/>
    <x v="0"/>
    <m/>
    <m/>
    <m/>
    <m/>
    <m/>
    <m/>
    <m/>
    <m/>
    <m/>
    <m/>
    <m/>
    <x v="0"/>
    <x v="2"/>
    <s v="2021/22"/>
    <m/>
    <m/>
    <m/>
    <m/>
    <m/>
    <m/>
    <m/>
    <m/>
    <m/>
    <m/>
    <m/>
    <m/>
    <m/>
    <m/>
    <m/>
    <m/>
    <m/>
    <m/>
    <m/>
    <m/>
    <m/>
    <m/>
    <m/>
    <m/>
    <m/>
    <m/>
    <m/>
    <m/>
    <m/>
    <m/>
    <m/>
    <m/>
    <m/>
    <m/>
    <m/>
    <m/>
    <m/>
    <m/>
    <m/>
    <m/>
    <m/>
    <m/>
  </r>
  <r>
    <x v="415"/>
    <x v="415"/>
    <x v="211"/>
    <s v="Diversity AI"/>
    <m/>
    <m/>
    <m/>
    <s v="Jos Dirkx"/>
    <s v="jos@beenova.ai"/>
    <m/>
    <m/>
    <m/>
    <m/>
    <m/>
    <s v="21S-21F"/>
    <s v="Computer Studies "/>
    <s v="Computer Studies"/>
    <m/>
    <s v="Big Data Analytics "/>
    <x v="0"/>
    <m/>
    <m/>
    <s v="Chris Dyck    "/>
    <x v="0"/>
    <x v="2"/>
    <x v="0"/>
    <x v="0"/>
    <x v="0"/>
    <m/>
    <s v="Samrat Thapa  Sarthak Alang  Shail Shah Libin Koshy                "/>
    <x v="264"/>
    <x v="219"/>
    <x v="183"/>
    <x v="106"/>
    <x v="0"/>
    <x v="0"/>
    <x v="0"/>
    <x v="0"/>
    <x v="0"/>
    <x v="0"/>
    <m/>
    <m/>
    <m/>
    <m/>
    <m/>
    <m/>
    <m/>
    <m/>
    <m/>
    <m/>
    <m/>
    <x v="0"/>
    <x v="2"/>
    <s v="2021/22"/>
    <m/>
    <m/>
    <m/>
    <m/>
    <m/>
    <m/>
    <m/>
    <m/>
    <m/>
    <m/>
    <m/>
    <m/>
    <m/>
    <m/>
    <m/>
    <m/>
    <m/>
    <m/>
    <m/>
    <m/>
    <m/>
    <m/>
    <m/>
    <m/>
    <m/>
    <m/>
    <m/>
    <m/>
    <m/>
    <m/>
    <m/>
    <m/>
    <m/>
    <m/>
    <m/>
    <m/>
    <m/>
    <m/>
    <m/>
    <m/>
    <m/>
    <m/>
  </r>
  <r>
    <x v="416"/>
    <x v="416"/>
    <x v="177"/>
    <s v="Track and Analyse User Behaviour"/>
    <m/>
    <m/>
    <m/>
    <s v="Aman Nanda"/>
    <s v="amannandwani@gmail.com"/>
    <m/>
    <m/>
    <m/>
    <m/>
    <m/>
    <s v="21S-21F"/>
    <s v="Computer Studies "/>
    <s v="Computer Studies"/>
    <m/>
    <s v="Big Data Analytics "/>
    <x v="0"/>
    <m/>
    <m/>
    <s v="Chris Dyck    "/>
    <x v="0"/>
    <x v="2"/>
    <x v="0"/>
    <x v="0"/>
    <x v="0"/>
    <m/>
    <s v="Muzammilabbas Anajwala  Dhruval Pinakinbhai Patel Jaivardhan Singh Mukund Sai Madhav Murugulla                "/>
    <x v="265"/>
    <x v="220"/>
    <x v="184"/>
    <x v="107"/>
    <x v="0"/>
    <x v="0"/>
    <x v="0"/>
    <x v="0"/>
    <x v="0"/>
    <x v="0"/>
    <m/>
    <m/>
    <m/>
    <m/>
    <m/>
    <m/>
    <m/>
    <m/>
    <m/>
    <m/>
    <m/>
    <x v="0"/>
    <x v="2"/>
    <s v="2021/22"/>
    <m/>
    <m/>
    <m/>
    <m/>
    <m/>
    <m/>
    <m/>
    <m/>
    <m/>
    <m/>
    <m/>
    <m/>
    <m/>
    <m/>
    <m/>
    <m/>
    <m/>
    <m/>
    <m/>
    <m/>
    <m/>
    <m/>
    <m/>
    <m/>
    <m/>
    <m/>
    <m/>
    <m/>
    <m/>
    <m/>
    <m/>
    <m/>
    <m/>
    <m/>
    <m/>
    <m/>
    <m/>
    <m/>
    <m/>
    <m/>
    <m/>
    <m/>
  </r>
  <r>
    <x v="417"/>
    <x v="417"/>
    <x v="212"/>
    <s v="TBD "/>
    <m/>
    <m/>
    <m/>
    <s v="Gerrry Purcell"/>
    <s v="Gerry.purcell@innovation360group.com"/>
    <m/>
    <m/>
    <m/>
    <m/>
    <m/>
    <s v="21S-21F"/>
    <s v="Computer Studies "/>
    <s v="Computer Studies"/>
    <m/>
    <s v="Big Data Analytics "/>
    <x v="0"/>
    <m/>
    <m/>
    <s v="Chris Dyck    "/>
    <x v="0"/>
    <x v="2"/>
    <x v="0"/>
    <x v="0"/>
    <x v="0"/>
    <m/>
    <s v="                   "/>
    <x v="3"/>
    <x v="3"/>
    <x v="3"/>
    <x v="0"/>
    <x v="0"/>
    <x v="0"/>
    <x v="0"/>
    <x v="0"/>
    <x v="0"/>
    <x v="0"/>
    <m/>
    <m/>
    <m/>
    <m/>
    <m/>
    <m/>
    <m/>
    <m/>
    <m/>
    <m/>
    <m/>
    <x v="1"/>
    <x v="2"/>
    <s v="2021/22"/>
    <m/>
    <m/>
    <m/>
    <m/>
    <m/>
    <m/>
    <m/>
    <m/>
    <m/>
    <m/>
    <m/>
    <m/>
    <m/>
    <m/>
    <m/>
    <m/>
    <m/>
    <m/>
    <m/>
    <m/>
    <m/>
    <m/>
    <m/>
    <m/>
    <m/>
    <m/>
    <m/>
    <m/>
    <m/>
    <m/>
    <m/>
    <m/>
    <m/>
    <m/>
    <m/>
    <m/>
    <m/>
    <m/>
    <m/>
    <m/>
    <m/>
    <m/>
  </r>
  <r>
    <x v="418"/>
    <x v="418"/>
    <x v="51"/>
    <s v="TBD "/>
    <m/>
    <m/>
    <m/>
    <s v="Chris Young"/>
    <s v="chris.young@massiveinsights.com"/>
    <m/>
    <m/>
    <m/>
    <m/>
    <m/>
    <s v="21S-21F"/>
    <s v="Computer Studies "/>
    <s v="Computer Studies"/>
    <m/>
    <s v="Big Data Analytics "/>
    <x v="0"/>
    <m/>
    <m/>
    <s v="Chris Dyck    "/>
    <x v="0"/>
    <x v="2"/>
    <x v="0"/>
    <x v="0"/>
    <x v="0"/>
    <m/>
    <s v="                   "/>
    <x v="3"/>
    <x v="3"/>
    <x v="3"/>
    <x v="0"/>
    <x v="0"/>
    <x v="0"/>
    <x v="0"/>
    <x v="0"/>
    <x v="0"/>
    <x v="0"/>
    <m/>
    <m/>
    <m/>
    <m/>
    <m/>
    <m/>
    <m/>
    <m/>
    <m/>
    <m/>
    <m/>
    <x v="1"/>
    <x v="2"/>
    <s v="2021/22"/>
    <m/>
    <m/>
    <m/>
    <m/>
    <m/>
    <m/>
    <m/>
    <m/>
    <m/>
    <m/>
    <m/>
    <m/>
    <m/>
    <m/>
    <m/>
    <m/>
    <m/>
    <m/>
    <m/>
    <m/>
    <m/>
    <m/>
    <m/>
    <m/>
    <m/>
    <m/>
    <m/>
    <m/>
    <m/>
    <m/>
    <m/>
    <m/>
    <m/>
    <m/>
    <m/>
    <m/>
    <m/>
    <m/>
    <m/>
    <m/>
    <m/>
    <m/>
  </r>
  <r>
    <x v="419"/>
    <x v="419"/>
    <x v="213"/>
    <s v="Stats and data collection"/>
    <m/>
    <m/>
    <m/>
    <s v="Karen Drynan"/>
    <s v="edirector@osys.ca"/>
    <m/>
    <m/>
    <m/>
    <m/>
    <m/>
    <s v="21S-21F"/>
    <s v="Computer Studies "/>
    <s v="Computer Studies"/>
    <m/>
    <s v="Big Data Analytics "/>
    <x v="0"/>
    <m/>
    <m/>
    <s v="Chris Dyck    "/>
    <x v="0"/>
    <x v="2"/>
    <x v="0"/>
    <x v="0"/>
    <x v="0"/>
    <m/>
    <s v="Shreya Sadanandan  Pradeep Singh Chauhan Nikita Soam                 "/>
    <x v="266"/>
    <x v="221"/>
    <x v="185"/>
    <x v="0"/>
    <x v="0"/>
    <x v="0"/>
    <x v="0"/>
    <x v="0"/>
    <x v="0"/>
    <x v="0"/>
    <m/>
    <m/>
    <m/>
    <m/>
    <m/>
    <m/>
    <m/>
    <m/>
    <m/>
    <m/>
    <m/>
    <x v="0"/>
    <x v="2"/>
    <s v="2021/22"/>
    <m/>
    <m/>
    <m/>
    <m/>
    <m/>
    <m/>
    <m/>
    <m/>
    <m/>
    <m/>
    <m/>
    <m/>
    <m/>
    <m/>
    <m/>
    <m/>
    <m/>
    <m/>
    <m/>
    <m/>
    <m/>
    <m/>
    <m/>
    <m/>
    <m/>
    <m/>
    <m/>
    <m/>
    <m/>
    <m/>
    <m/>
    <m/>
    <m/>
    <m/>
    <m/>
    <m/>
    <m/>
    <m/>
    <m/>
    <m/>
    <m/>
    <m/>
  </r>
  <r>
    <x v="420"/>
    <x v="420"/>
    <x v="214"/>
    <s v="‘nowcasting’ of Canadian macroeconomic variables "/>
    <m/>
    <m/>
    <m/>
    <s v="Cyrielle Chiron "/>
    <s v="cchiron@payments.ca"/>
    <m/>
    <m/>
    <m/>
    <m/>
    <m/>
    <s v="21S-21F"/>
    <s v="Computer Studies "/>
    <s v="Computer Studies"/>
    <m/>
    <s v="Big Data Analytics "/>
    <x v="0"/>
    <m/>
    <m/>
    <s v="Chris Dyck    "/>
    <x v="0"/>
    <x v="2"/>
    <x v="0"/>
    <x v="0"/>
    <x v="0"/>
    <m/>
    <s v="Carolyn Knight Princess Uchegbulam  Ramakrishna Chittari Pranav Arvind Joshi                "/>
    <x v="267"/>
    <x v="222"/>
    <x v="186"/>
    <x v="108"/>
    <x v="0"/>
    <x v="0"/>
    <x v="0"/>
    <x v="0"/>
    <x v="0"/>
    <x v="0"/>
    <m/>
    <m/>
    <m/>
    <m/>
    <m/>
    <m/>
    <m/>
    <m/>
    <m/>
    <m/>
    <m/>
    <x v="0"/>
    <x v="2"/>
    <s v="2021/22"/>
    <m/>
    <m/>
    <m/>
    <m/>
    <m/>
    <m/>
    <m/>
    <m/>
    <m/>
    <m/>
    <m/>
    <m/>
    <m/>
    <m/>
    <m/>
    <m/>
    <m/>
    <m/>
    <m/>
    <m/>
    <m/>
    <m/>
    <m/>
    <m/>
    <m/>
    <m/>
    <m/>
    <m/>
    <m/>
    <m/>
    <m/>
    <m/>
    <m/>
    <m/>
    <m/>
    <m/>
    <m/>
    <m/>
    <m/>
    <m/>
    <m/>
    <m/>
  </r>
  <r>
    <x v="421"/>
    <x v="421"/>
    <x v="215"/>
    <s v="Successful Support Matching in Affordable Housing"/>
    <m/>
    <m/>
    <m/>
    <s v="Andrea Adams"/>
    <s v="andrea@stclares.ca"/>
    <m/>
    <m/>
    <m/>
    <m/>
    <m/>
    <s v="21S-21F"/>
    <s v="Computer Studies "/>
    <s v="Computer Studies"/>
    <m/>
    <s v="Big Data Analytics "/>
    <x v="0"/>
    <m/>
    <m/>
    <s v="Chris Dyck    "/>
    <x v="0"/>
    <x v="2"/>
    <x v="0"/>
    <x v="0"/>
    <x v="0"/>
    <m/>
    <s v="Emma Guo Thi Pham Archana Prabhakar  Neevamitkumar Parmar                "/>
    <x v="268"/>
    <x v="223"/>
    <x v="187"/>
    <x v="109"/>
    <x v="0"/>
    <x v="0"/>
    <x v="0"/>
    <x v="0"/>
    <x v="0"/>
    <x v="0"/>
    <m/>
    <m/>
    <m/>
    <m/>
    <m/>
    <m/>
    <m/>
    <m/>
    <m/>
    <m/>
    <m/>
    <x v="0"/>
    <x v="2"/>
    <s v="2021/22"/>
    <m/>
    <m/>
    <m/>
    <m/>
    <m/>
    <m/>
    <m/>
    <m/>
    <m/>
    <m/>
    <m/>
    <m/>
    <m/>
    <m/>
    <m/>
    <m/>
    <m/>
    <m/>
    <m/>
    <m/>
    <m/>
    <m/>
    <m/>
    <m/>
    <m/>
    <m/>
    <m/>
    <m/>
    <m/>
    <m/>
    <m/>
    <m/>
    <m/>
    <m/>
    <m/>
    <m/>
    <m/>
    <m/>
    <m/>
    <m/>
    <m/>
    <m/>
  </r>
  <r>
    <x v="422"/>
    <x v="422"/>
    <x v="215"/>
    <s v="St. Clare's Website development"/>
    <m/>
    <m/>
    <m/>
    <s v="Andrea Adams"/>
    <s v="andrea@stclares.ca"/>
    <m/>
    <m/>
    <m/>
    <m/>
    <m/>
    <s v="21S-21F"/>
    <s v="Computer Studies "/>
    <s v="Computer Studies"/>
    <m/>
    <s v="Big Data Analytics "/>
    <x v="0"/>
    <m/>
    <m/>
    <s v="Chris Dyck    "/>
    <x v="0"/>
    <x v="2"/>
    <x v="0"/>
    <x v="0"/>
    <x v="0"/>
    <m/>
    <s v="Trisha Sharma  Pallavi Bhardwaj  Rudrianantkumar Bhatt  Monika Alapati                "/>
    <x v="269"/>
    <x v="224"/>
    <x v="188"/>
    <x v="110"/>
    <x v="0"/>
    <x v="0"/>
    <x v="0"/>
    <x v="0"/>
    <x v="0"/>
    <x v="0"/>
    <m/>
    <m/>
    <m/>
    <m/>
    <m/>
    <m/>
    <m/>
    <m/>
    <m/>
    <m/>
    <m/>
    <x v="0"/>
    <x v="2"/>
    <s v="2021/22"/>
    <m/>
    <m/>
    <m/>
    <m/>
    <m/>
    <m/>
    <m/>
    <m/>
    <m/>
    <m/>
    <m/>
    <m/>
    <m/>
    <m/>
    <m/>
    <m/>
    <m/>
    <m/>
    <m/>
    <m/>
    <m/>
    <m/>
    <m/>
    <m/>
    <m/>
    <m/>
    <m/>
    <m/>
    <m/>
    <m/>
    <m/>
    <m/>
    <m/>
    <m/>
    <m/>
    <m/>
    <m/>
    <m/>
    <m/>
    <m/>
    <m/>
    <m/>
  </r>
  <r>
    <x v="423"/>
    <x v="423"/>
    <x v="216"/>
    <s v="World Trade Center Utah: Client Database Development"/>
    <m/>
    <m/>
    <m/>
    <s v="Joy Wu"/>
    <s v="chinnru.joy.wu@gmail.com"/>
    <m/>
    <m/>
    <m/>
    <m/>
    <m/>
    <s v="21S-21F"/>
    <s v="Computer Studies "/>
    <s v="Computer Studies"/>
    <m/>
    <s v="Big Data Analytics "/>
    <x v="0"/>
    <m/>
    <m/>
    <s v="Chris Dyck    "/>
    <x v="0"/>
    <x v="2"/>
    <x v="0"/>
    <x v="0"/>
    <x v="0"/>
    <m/>
    <s v="                   "/>
    <x v="3"/>
    <x v="3"/>
    <x v="3"/>
    <x v="0"/>
    <x v="0"/>
    <x v="0"/>
    <x v="0"/>
    <x v="0"/>
    <x v="0"/>
    <x v="0"/>
    <m/>
    <m/>
    <m/>
    <m/>
    <m/>
    <m/>
    <m/>
    <m/>
    <m/>
    <m/>
    <m/>
    <x v="1"/>
    <x v="2"/>
    <s v="2021/22"/>
    <m/>
    <m/>
    <m/>
    <m/>
    <m/>
    <m/>
    <m/>
    <m/>
    <m/>
    <m/>
    <m/>
    <m/>
    <m/>
    <m/>
    <m/>
    <m/>
    <m/>
    <m/>
    <m/>
    <m/>
    <m/>
    <m/>
    <m/>
    <m/>
    <m/>
    <m/>
    <m/>
    <m/>
    <m/>
    <m/>
    <m/>
    <m/>
    <m/>
    <m/>
    <m/>
    <m/>
    <m/>
    <m/>
    <m/>
    <m/>
    <m/>
    <m/>
  </r>
  <r>
    <x v="424"/>
    <x v="424"/>
    <x v="193"/>
    <s v="Customer Journey Analysis"/>
    <m/>
    <m/>
    <m/>
    <s v="Sarah Jean Harrison"/>
    <s v="SJHarrison@Luminato.com"/>
    <m/>
    <m/>
    <m/>
    <m/>
    <m/>
    <s v="21S-21F"/>
    <s v="Computer Studies "/>
    <s v="Computer Studies"/>
    <m/>
    <s v="Big Data Analytics "/>
    <x v="0"/>
    <m/>
    <m/>
    <s v="Chris Dyck    "/>
    <x v="0"/>
    <x v="2"/>
    <x v="0"/>
    <x v="0"/>
    <x v="0"/>
    <m/>
    <s v="Esan, Seun Patel, Abhikumar Vasantbhai Singh, Karan Suman, Yogendra Kumar                "/>
    <x v="270"/>
    <x v="225"/>
    <x v="189"/>
    <x v="111"/>
    <x v="0"/>
    <x v="0"/>
    <x v="0"/>
    <x v="0"/>
    <x v="0"/>
    <x v="0"/>
    <m/>
    <m/>
    <m/>
    <m/>
    <m/>
    <m/>
    <m/>
    <m/>
    <m/>
    <m/>
    <m/>
    <x v="0"/>
    <x v="2"/>
    <s v="2021/22"/>
    <m/>
    <m/>
    <m/>
    <m/>
    <m/>
    <m/>
    <m/>
    <m/>
    <m/>
    <m/>
    <m/>
    <m/>
    <m/>
    <m/>
    <m/>
    <m/>
    <m/>
    <m/>
    <m/>
    <m/>
    <m/>
    <m/>
    <m/>
    <m/>
    <m/>
    <m/>
    <m/>
    <m/>
    <m/>
    <m/>
    <m/>
    <m/>
    <m/>
    <m/>
    <m/>
    <m/>
    <m/>
    <m/>
    <m/>
    <m/>
    <m/>
    <m/>
  </r>
  <r>
    <x v="425"/>
    <x v="425"/>
    <x v="53"/>
    <s v="Bump Trax"/>
    <m/>
    <m/>
    <m/>
    <s v="Justin Kelly"/>
    <s v="blue_lt@hotmail.com"/>
    <m/>
    <m/>
    <m/>
    <m/>
    <m/>
    <s v="21S-21F"/>
    <s v="Computer Studies "/>
    <s v="Computer Studies"/>
    <m/>
    <s v="Big Data Analytics "/>
    <x v="0"/>
    <m/>
    <m/>
    <s v="Chris Dyck    "/>
    <x v="0"/>
    <x v="2"/>
    <x v="0"/>
    <x v="0"/>
    <x v="0"/>
    <m/>
    <s v="                   "/>
    <x v="3"/>
    <x v="3"/>
    <x v="3"/>
    <x v="0"/>
    <x v="0"/>
    <x v="0"/>
    <x v="0"/>
    <x v="0"/>
    <x v="0"/>
    <x v="0"/>
    <m/>
    <m/>
    <m/>
    <m/>
    <m/>
    <m/>
    <m/>
    <m/>
    <m/>
    <m/>
    <m/>
    <x v="1"/>
    <x v="2"/>
    <s v="2021/22"/>
    <m/>
    <m/>
    <m/>
    <m/>
    <m/>
    <m/>
    <m/>
    <m/>
    <m/>
    <m/>
    <m/>
    <m/>
    <m/>
    <m/>
    <m/>
    <m/>
    <m/>
    <m/>
    <m/>
    <m/>
    <m/>
    <m/>
    <m/>
    <m/>
    <m/>
    <m/>
    <m/>
    <m/>
    <m/>
    <m/>
    <m/>
    <m/>
    <m/>
    <m/>
    <m/>
    <m/>
    <m/>
    <m/>
    <m/>
    <m/>
    <m/>
    <m/>
  </r>
  <r>
    <x v="426"/>
    <x v="426"/>
    <x v="53"/>
    <s v="Transportation Services Improvement"/>
    <m/>
    <m/>
    <m/>
    <s v="Justin Kelly"/>
    <s v="blue_lt@hotmail.com"/>
    <m/>
    <m/>
    <m/>
    <m/>
    <m/>
    <s v="21S-21F"/>
    <s v="Computer Studies "/>
    <s v="Computer Studies"/>
    <m/>
    <s v="Big Data Analytics "/>
    <x v="0"/>
    <m/>
    <m/>
    <s v="Chris Dyck    "/>
    <x v="0"/>
    <x v="2"/>
    <x v="0"/>
    <x v="0"/>
    <x v="0"/>
    <m/>
    <s v="Swapnil Shah  Nirmalbharatbhai Chodvadiya   Harprit Kaur JewelKadappoor Tomy                "/>
    <x v="271"/>
    <x v="226"/>
    <x v="190"/>
    <x v="112"/>
    <x v="0"/>
    <x v="0"/>
    <x v="0"/>
    <x v="0"/>
    <x v="0"/>
    <x v="0"/>
    <m/>
    <m/>
    <m/>
    <m/>
    <m/>
    <m/>
    <m/>
    <m/>
    <m/>
    <m/>
    <m/>
    <x v="0"/>
    <x v="2"/>
    <s v="2021/22"/>
    <m/>
    <m/>
    <m/>
    <m/>
    <m/>
    <m/>
    <m/>
    <m/>
    <m/>
    <m/>
    <m/>
    <m/>
    <m/>
    <m/>
    <m/>
    <m/>
    <m/>
    <m/>
    <m/>
    <m/>
    <m/>
    <m/>
    <m/>
    <m/>
    <m/>
    <m/>
    <m/>
    <m/>
    <m/>
    <m/>
    <m/>
    <m/>
    <m/>
    <m/>
    <m/>
    <m/>
    <m/>
    <m/>
    <m/>
    <m/>
    <m/>
    <m/>
  </r>
  <r>
    <x v="427"/>
    <x v="427"/>
    <x v="53"/>
    <s v="Private Policing"/>
    <m/>
    <m/>
    <m/>
    <s v="Justin Kelly"/>
    <s v="blue_lt@hotmail.com"/>
    <m/>
    <m/>
    <m/>
    <m/>
    <m/>
    <s v="21S-21F"/>
    <s v="Computer Studies "/>
    <s v="Computer Studies"/>
    <m/>
    <s v="Big Data Analytics "/>
    <x v="0"/>
    <m/>
    <m/>
    <s v="Chris Dyck    "/>
    <x v="0"/>
    <x v="2"/>
    <x v="0"/>
    <x v="0"/>
    <x v="0"/>
    <m/>
    <s v="Sarbjeetsingh Singh  Bolade Oyekanmi Danhong Tang                 "/>
    <x v="272"/>
    <x v="227"/>
    <x v="191"/>
    <x v="0"/>
    <x v="0"/>
    <x v="0"/>
    <x v="0"/>
    <x v="0"/>
    <x v="0"/>
    <x v="0"/>
    <m/>
    <m/>
    <m/>
    <m/>
    <m/>
    <m/>
    <m/>
    <m/>
    <m/>
    <m/>
    <m/>
    <x v="0"/>
    <x v="2"/>
    <s v="2021/22"/>
    <m/>
    <m/>
    <m/>
    <m/>
    <m/>
    <m/>
    <m/>
    <m/>
    <m/>
    <m/>
    <m/>
    <m/>
    <m/>
    <m/>
    <m/>
    <m/>
    <m/>
    <m/>
    <m/>
    <m/>
    <m/>
    <m/>
    <m/>
    <m/>
    <m/>
    <m/>
    <m/>
    <m/>
    <m/>
    <m/>
    <m/>
    <m/>
    <m/>
    <m/>
    <m/>
    <m/>
    <m/>
    <m/>
    <m/>
    <m/>
    <m/>
    <m/>
  </r>
  <r>
    <x v="428"/>
    <x v="428"/>
    <x v="40"/>
    <s v="Data Sharing API"/>
    <m/>
    <m/>
    <m/>
    <s v="Ryan Nolan"/>
    <s v="Ryan.Nolan@barrie.ca"/>
    <m/>
    <m/>
    <m/>
    <m/>
    <m/>
    <s v="21S-21F"/>
    <s v="Computer Studies "/>
    <s v="Computer Studies"/>
    <m/>
    <s v="Big Data Analytics "/>
    <x v="0"/>
    <m/>
    <m/>
    <s v="Chris Dyck    "/>
    <x v="0"/>
    <x v="2"/>
    <x v="0"/>
    <x v="0"/>
    <x v="0"/>
    <m/>
    <s v="Jay Gajjar  Riddhi Chauhan  Dhruval Domadiya  Tejendhra Varma Indukuri                "/>
    <x v="273"/>
    <x v="228"/>
    <x v="192"/>
    <x v="113"/>
    <x v="0"/>
    <x v="0"/>
    <x v="0"/>
    <x v="0"/>
    <x v="0"/>
    <x v="0"/>
    <m/>
    <m/>
    <m/>
    <m/>
    <m/>
    <m/>
    <m/>
    <m/>
    <m/>
    <m/>
    <m/>
    <x v="0"/>
    <x v="2"/>
    <s v="2021/22"/>
    <m/>
    <m/>
    <m/>
    <m/>
    <m/>
    <m/>
    <m/>
    <m/>
    <m/>
    <m/>
    <m/>
    <m/>
    <m/>
    <m/>
    <m/>
    <m/>
    <m/>
    <m/>
    <m/>
    <m/>
    <m/>
    <m/>
    <m/>
    <m/>
    <m/>
    <m/>
    <m/>
    <m/>
    <m/>
    <m/>
    <m/>
    <m/>
    <m/>
    <m/>
    <m/>
    <m/>
    <m/>
    <m/>
    <m/>
    <m/>
    <m/>
    <m/>
  </r>
  <r>
    <x v="429"/>
    <x v="429"/>
    <x v="40"/>
    <s v="Data Visualisation"/>
    <m/>
    <m/>
    <m/>
    <s v="Ryan Nolan"/>
    <s v="Ryan.Nolan@barrie.ca"/>
    <m/>
    <m/>
    <m/>
    <m/>
    <m/>
    <s v="21S-21F"/>
    <s v="Computer Studies "/>
    <s v="Computer Studies"/>
    <m/>
    <s v="Big Data Analytics "/>
    <x v="0"/>
    <m/>
    <m/>
    <s v="Chris Dyck    "/>
    <x v="0"/>
    <x v="2"/>
    <x v="0"/>
    <x v="0"/>
    <x v="0"/>
    <m/>
    <s v="Dhruv Upadhyaya  Yashbabubhai Barot  Dhairyasameer Shah  Kunwarravendra Singh                  "/>
    <x v="274"/>
    <x v="229"/>
    <x v="193"/>
    <x v="114"/>
    <x v="0"/>
    <x v="0"/>
    <x v="0"/>
    <x v="0"/>
    <x v="0"/>
    <x v="0"/>
    <m/>
    <m/>
    <m/>
    <m/>
    <m/>
    <m/>
    <m/>
    <m/>
    <m/>
    <m/>
    <m/>
    <x v="0"/>
    <x v="2"/>
    <s v="2021/22"/>
    <m/>
    <m/>
    <m/>
    <m/>
    <m/>
    <m/>
    <m/>
    <m/>
    <m/>
    <m/>
    <m/>
    <m/>
    <m/>
    <m/>
    <m/>
    <m/>
    <m/>
    <m/>
    <m/>
    <m/>
    <m/>
    <m/>
    <m/>
    <m/>
    <m/>
    <m/>
    <m/>
    <m/>
    <m/>
    <m/>
    <m/>
    <m/>
    <m/>
    <m/>
    <m/>
    <m/>
    <m/>
    <m/>
    <m/>
    <m/>
    <m/>
    <m/>
  </r>
  <r>
    <x v="430"/>
    <x v="430"/>
    <x v="217"/>
    <s v="GCFlex"/>
    <m/>
    <m/>
    <m/>
    <s v="Tim Krywulak "/>
    <s v="Tim.Krywulak@GeorgianCollege.ca"/>
    <m/>
    <m/>
    <m/>
    <m/>
    <m/>
    <s v="21S-21F"/>
    <s v="Computer Studies "/>
    <s v="Computer Studies"/>
    <m/>
    <s v="Big Data Analytics "/>
    <x v="0"/>
    <m/>
    <m/>
    <s v="Chris Dyck    "/>
    <x v="0"/>
    <x v="2"/>
    <x v="0"/>
    <x v="0"/>
    <x v="0"/>
    <m/>
    <s v="Fatih Sagiroglu  Ashna Shanudheen Alihan Karaoglu                 "/>
    <x v="275"/>
    <x v="230"/>
    <x v="194"/>
    <x v="0"/>
    <x v="0"/>
    <x v="0"/>
    <x v="0"/>
    <x v="0"/>
    <x v="0"/>
    <x v="0"/>
    <m/>
    <m/>
    <m/>
    <m/>
    <m/>
    <m/>
    <m/>
    <m/>
    <m/>
    <m/>
    <m/>
    <x v="0"/>
    <x v="2"/>
    <s v="2021/22"/>
    <m/>
    <m/>
    <m/>
    <m/>
    <m/>
    <m/>
    <m/>
    <m/>
    <m/>
    <m/>
    <m/>
    <m/>
    <m/>
    <m/>
    <m/>
    <m/>
    <m/>
    <m/>
    <m/>
    <m/>
    <m/>
    <m/>
    <m/>
    <m/>
    <m/>
    <m/>
    <m/>
    <m/>
    <m/>
    <m/>
    <m/>
    <m/>
    <m/>
    <m/>
    <m/>
    <m/>
    <m/>
    <m/>
    <m/>
    <m/>
    <m/>
    <m/>
  </r>
  <r>
    <x v="431"/>
    <x v="431"/>
    <x v="217"/>
    <s v="IT System Management"/>
    <m/>
    <m/>
    <m/>
    <s v="Shamus Berube"/>
    <s v="shamus.berube@georgiancollege.ca"/>
    <m/>
    <m/>
    <m/>
    <m/>
    <m/>
    <s v="21S-21F"/>
    <s v="Computer Studies "/>
    <s v="Computer Studies"/>
    <m/>
    <s v="Big Data Analytics "/>
    <x v="0"/>
    <m/>
    <m/>
    <s v="Chris Dyck    "/>
    <x v="0"/>
    <x v="2"/>
    <x v="0"/>
    <x v="0"/>
    <x v="0"/>
    <m/>
    <s v="Zainab Shabbir Goawala  Greeva Gohil  Mohammad Aarif Usmangani Chauhan                  "/>
    <x v="276"/>
    <x v="231"/>
    <x v="195"/>
    <x v="0"/>
    <x v="0"/>
    <x v="0"/>
    <x v="0"/>
    <x v="0"/>
    <x v="0"/>
    <x v="0"/>
    <m/>
    <m/>
    <m/>
    <m/>
    <m/>
    <m/>
    <m/>
    <m/>
    <m/>
    <m/>
    <m/>
    <x v="0"/>
    <x v="2"/>
    <s v="2021/22"/>
    <m/>
    <m/>
    <m/>
    <m/>
    <m/>
    <m/>
    <m/>
    <m/>
    <m/>
    <m/>
    <m/>
    <m/>
    <m/>
    <m/>
    <m/>
    <m/>
    <m/>
    <m/>
    <m/>
    <m/>
    <m/>
    <m/>
    <m/>
    <m/>
    <m/>
    <m/>
    <m/>
    <m/>
    <m/>
    <m/>
    <m/>
    <m/>
    <m/>
    <m/>
    <m/>
    <m/>
    <m/>
    <m/>
    <m/>
    <m/>
    <m/>
    <m/>
  </r>
  <r>
    <x v="432"/>
    <x v="432"/>
    <x v="187"/>
    <s v="Film Industry Market Development and Competitive Intelligence"/>
    <m/>
    <m/>
    <m/>
    <s v="Jordan Schinkel"/>
    <s v="jschinkel@stratagemgroup.ca"/>
    <m/>
    <m/>
    <m/>
    <m/>
    <m/>
    <s v="21S-21F"/>
    <s v="Computer Studies "/>
    <s v="Computer Studies"/>
    <m/>
    <s v="Big Data Analytics "/>
    <x v="0"/>
    <m/>
    <m/>
    <s v="Chris Dyck    "/>
    <x v="0"/>
    <x v="2"/>
    <x v="0"/>
    <x v="0"/>
    <x v="0"/>
    <m/>
    <s v="Abhishek Mehta  Athira George Vazhakkadavath  Isha Choudhary  Jaineet Taneja                 "/>
    <x v="277"/>
    <x v="232"/>
    <x v="196"/>
    <x v="115"/>
    <x v="0"/>
    <x v="0"/>
    <x v="0"/>
    <x v="0"/>
    <x v="0"/>
    <x v="0"/>
    <m/>
    <m/>
    <m/>
    <m/>
    <m/>
    <m/>
    <m/>
    <m/>
    <m/>
    <m/>
    <m/>
    <x v="0"/>
    <x v="2"/>
    <s v="2021/22"/>
    <m/>
    <m/>
    <m/>
    <m/>
    <m/>
    <m/>
    <m/>
    <m/>
    <m/>
    <m/>
    <m/>
    <m/>
    <m/>
    <m/>
    <m/>
    <m/>
    <m/>
    <m/>
    <m/>
    <m/>
    <m/>
    <m/>
    <m/>
    <m/>
    <m/>
    <m/>
    <m/>
    <m/>
    <m/>
    <m/>
    <m/>
    <m/>
    <m/>
    <m/>
    <m/>
    <m/>
    <m/>
    <m/>
    <m/>
    <m/>
    <m/>
    <m/>
  </r>
  <r>
    <x v="433"/>
    <x v="433"/>
    <x v="119"/>
    <s v="Website hosting"/>
    <m/>
    <m/>
    <m/>
    <s v="Nancy Kirkpatrick"/>
    <s v="nancywk@gmail.com"/>
    <m/>
    <m/>
    <m/>
    <m/>
    <m/>
    <s v="21S-21F"/>
    <s v="Computer Studies "/>
    <s v="Computer Studies"/>
    <m/>
    <s v="Big Data Analytics "/>
    <x v="0"/>
    <m/>
    <m/>
    <s v="Chris Dyck    "/>
    <x v="0"/>
    <x v="2"/>
    <x v="0"/>
    <x v="0"/>
    <x v="0"/>
    <m/>
    <s v="Moghanasundaram Suriyababu   Udhayshankar Nagasundaramsureshkumar                   "/>
    <x v="278"/>
    <x v="233"/>
    <x v="3"/>
    <x v="0"/>
    <x v="0"/>
    <x v="0"/>
    <x v="0"/>
    <x v="0"/>
    <x v="0"/>
    <x v="0"/>
    <m/>
    <m/>
    <m/>
    <m/>
    <m/>
    <m/>
    <m/>
    <m/>
    <m/>
    <m/>
    <m/>
    <x v="0"/>
    <x v="2"/>
    <s v="2021/22"/>
    <m/>
    <m/>
    <m/>
    <m/>
    <m/>
    <m/>
    <m/>
    <m/>
    <m/>
    <m/>
    <m/>
    <m/>
    <m/>
    <m/>
    <m/>
    <m/>
    <m/>
    <m/>
    <m/>
    <m/>
    <m/>
    <m/>
    <m/>
    <m/>
    <m/>
    <m/>
    <m/>
    <m/>
    <m/>
    <m/>
    <m/>
    <m/>
    <m/>
    <m/>
    <m/>
    <m/>
    <m/>
    <m/>
    <m/>
    <m/>
    <m/>
    <m/>
  </r>
  <r>
    <x v="434"/>
    <x v="434"/>
    <x v="218"/>
    <s v="Bison And Bird - Diversity, Equity And Inclusion – Canadian Corporate Boards"/>
    <m/>
    <m/>
    <m/>
    <s v="Ryan Hopf "/>
    <s v="hopf.ryan@gmail.com"/>
    <m/>
    <m/>
    <m/>
    <m/>
    <m/>
    <s v="21S-21F"/>
    <s v="Computer Studies "/>
    <s v="Computer Studies"/>
    <m/>
    <s v="Big Data Analytics "/>
    <x v="0"/>
    <m/>
    <m/>
    <s v="Chris Dyck    "/>
    <x v="0"/>
    <x v="2"/>
    <x v="0"/>
    <x v="0"/>
    <x v="0"/>
    <m/>
    <s v="Rutu Patel  Avneet Singh  Vageesh Sharma                  "/>
    <x v="279"/>
    <x v="234"/>
    <x v="197"/>
    <x v="0"/>
    <x v="0"/>
    <x v="0"/>
    <x v="0"/>
    <x v="0"/>
    <x v="0"/>
    <x v="0"/>
    <m/>
    <m/>
    <m/>
    <m/>
    <m/>
    <m/>
    <m/>
    <m/>
    <m/>
    <m/>
    <m/>
    <x v="0"/>
    <x v="2"/>
    <s v="2021/22"/>
    <m/>
    <m/>
    <m/>
    <m/>
    <m/>
    <m/>
    <m/>
    <m/>
    <m/>
    <m/>
    <m/>
    <m/>
    <m/>
    <m/>
    <m/>
    <m/>
    <m/>
    <m/>
    <m/>
    <m/>
    <m/>
    <m/>
    <m/>
    <m/>
    <m/>
    <m/>
    <m/>
    <m/>
    <m/>
    <m/>
    <m/>
    <m/>
    <m/>
    <m/>
    <m/>
    <m/>
    <m/>
    <m/>
    <m/>
    <m/>
    <m/>
    <m/>
  </r>
  <r>
    <x v="435"/>
    <x v="435"/>
    <x v="55"/>
    <s v="Cayce Universe - Application"/>
    <m/>
    <m/>
    <m/>
    <s v="Sidney D. Kirkpatrick "/>
    <s v="sidneykirkpatrick@gmail.com"/>
    <m/>
    <m/>
    <m/>
    <m/>
    <m/>
    <s v="21S-21F"/>
    <s v="Computer Studies "/>
    <s v="Computer Studies"/>
    <m/>
    <s v="Big Data Analytics "/>
    <x v="0"/>
    <m/>
    <m/>
    <s v="Chris Dyck    "/>
    <x v="0"/>
    <x v="2"/>
    <x v="0"/>
    <x v="0"/>
    <x v="0"/>
    <m/>
    <s v="Dayal, Gagandeep Singh Kumar, Sachin Sharma, Saksham Shubham, Shubhaditya S                "/>
    <x v="280"/>
    <x v="235"/>
    <x v="198"/>
    <x v="116"/>
    <x v="0"/>
    <x v="0"/>
    <x v="0"/>
    <x v="0"/>
    <x v="0"/>
    <x v="0"/>
    <m/>
    <m/>
    <m/>
    <m/>
    <m/>
    <m/>
    <m/>
    <m/>
    <m/>
    <m/>
    <m/>
    <x v="0"/>
    <x v="2"/>
    <s v="2021/22"/>
    <m/>
    <m/>
    <m/>
    <m/>
    <m/>
    <m/>
    <m/>
    <m/>
    <m/>
    <m/>
    <m/>
    <m/>
    <m/>
    <m/>
    <m/>
    <m/>
    <m/>
    <m/>
    <m/>
    <m/>
    <m/>
    <m/>
    <m/>
    <m/>
    <m/>
    <m/>
    <m/>
    <m/>
    <m/>
    <m/>
    <m/>
    <m/>
    <m/>
    <m/>
    <m/>
    <m/>
    <m/>
    <m/>
    <m/>
    <m/>
    <m/>
    <m/>
  </r>
  <r>
    <x v="436"/>
    <x v="436"/>
    <x v="219"/>
    <s v="Bioacoustics"/>
    <m/>
    <m/>
    <m/>
    <s v="Lyle Wood"/>
    <s v="wood_lyle@hotmail.com"/>
    <m/>
    <m/>
    <m/>
    <m/>
    <m/>
    <s v="21S-21F"/>
    <s v="Computer Studies "/>
    <s v="Computer Studies"/>
    <m/>
    <s v="Big Data Analytics "/>
    <x v="0"/>
    <m/>
    <m/>
    <s v="Chris Dyck    "/>
    <x v="0"/>
    <x v="2"/>
    <x v="0"/>
    <x v="0"/>
    <x v="0"/>
    <m/>
    <s v="Bhardwaj, Mrinal Gadkari, Supriya Huscher Cirne, Karlheinz Naithani, Prashant                "/>
    <x v="281"/>
    <x v="236"/>
    <x v="199"/>
    <x v="117"/>
    <x v="0"/>
    <x v="0"/>
    <x v="0"/>
    <x v="0"/>
    <x v="0"/>
    <x v="0"/>
    <m/>
    <m/>
    <m/>
    <m/>
    <m/>
    <m/>
    <m/>
    <m/>
    <m/>
    <m/>
    <m/>
    <x v="0"/>
    <x v="2"/>
    <s v="2021/22"/>
    <m/>
    <m/>
    <m/>
    <m/>
    <m/>
    <m/>
    <m/>
    <m/>
    <m/>
    <m/>
    <m/>
    <m/>
    <m/>
    <m/>
    <m/>
    <m/>
    <m/>
    <m/>
    <m/>
    <m/>
    <m/>
    <m/>
    <m/>
    <m/>
    <m/>
    <m/>
    <m/>
    <m/>
    <m/>
    <m/>
    <m/>
    <m/>
    <m/>
    <m/>
    <m/>
    <m/>
    <m/>
    <m/>
    <m/>
    <m/>
    <m/>
    <m/>
  </r>
  <r>
    <x v="437"/>
    <x v="437"/>
    <x v="181"/>
    <s v="InnScience Market Analysis"/>
    <m/>
    <m/>
    <m/>
    <s v="Stany Castillo"/>
    <s v="stany@innscience.ca"/>
    <m/>
    <m/>
    <m/>
    <m/>
    <m/>
    <s v="21S-21F"/>
    <s v="Computer Studies "/>
    <s v="Computer Studies"/>
    <m/>
    <s v="Big Data Analytics "/>
    <x v="0"/>
    <m/>
    <m/>
    <s v="Chris Dyck    "/>
    <x v="0"/>
    <x v="2"/>
    <x v="0"/>
    <x v="0"/>
    <x v="0"/>
    <m/>
    <s v="Ankur Sharma  Bhavi Dudhat  Inderpreetsingh Vohra                  "/>
    <x v="282"/>
    <x v="237"/>
    <x v="200"/>
    <x v="0"/>
    <x v="0"/>
    <x v="0"/>
    <x v="0"/>
    <x v="0"/>
    <x v="0"/>
    <x v="0"/>
    <m/>
    <m/>
    <m/>
    <m/>
    <m/>
    <m/>
    <m/>
    <m/>
    <m/>
    <m/>
    <m/>
    <x v="0"/>
    <x v="2"/>
    <s v="2021/22"/>
    <m/>
    <m/>
    <m/>
    <m/>
    <m/>
    <m/>
    <m/>
    <m/>
    <m/>
    <m/>
    <m/>
    <m/>
    <m/>
    <m/>
    <m/>
    <m/>
    <m/>
    <m/>
    <m/>
    <m/>
    <m/>
    <m/>
    <m/>
    <m/>
    <m/>
    <m/>
    <m/>
    <m/>
    <m/>
    <m/>
    <m/>
    <m/>
    <m/>
    <m/>
    <m/>
    <m/>
    <m/>
    <m/>
    <m/>
    <m/>
    <m/>
    <m/>
  </r>
  <r>
    <x v="438"/>
    <x v="438"/>
    <x v="188"/>
    <s v="Content Research Program for ParseHub"/>
    <m/>
    <m/>
    <m/>
    <s v="Martin Perez"/>
    <s v="martin@parsehub.com"/>
    <m/>
    <m/>
    <m/>
    <m/>
    <m/>
    <s v="21S-21F"/>
    <s v="Computer Studies "/>
    <s v="Computer Studies"/>
    <m/>
    <s v="Big Data Analytics "/>
    <x v="0"/>
    <m/>
    <m/>
    <s v="Chris Dyck    "/>
    <x v="0"/>
    <x v="2"/>
    <x v="0"/>
    <x v="0"/>
    <x v="0"/>
    <m/>
    <s v="Aastha Chadha  Harshul Sahni  Kenney Samuel Thomas                  "/>
    <x v="283"/>
    <x v="238"/>
    <x v="201"/>
    <x v="0"/>
    <x v="0"/>
    <x v="0"/>
    <x v="0"/>
    <x v="0"/>
    <x v="0"/>
    <x v="0"/>
    <m/>
    <m/>
    <m/>
    <m/>
    <m/>
    <m/>
    <m/>
    <m/>
    <m/>
    <m/>
    <m/>
    <x v="0"/>
    <x v="2"/>
    <s v="2021/22"/>
    <m/>
    <m/>
    <m/>
    <m/>
    <m/>
    <m/>
    <m/>
    <m/>
    <m/>
    <m/>
    <m/>
    <m/>
    <m/>
    <m/>
    <m/>
    <m/>
    <m/>
    <m/>
    <m/>
    <m/>
    <m/>
    <m/>
    <m/>
    <m/>
    <m/>
    <m/>
    <m/>
    <m/>
    <m/>
    <m/>
    <m/>
    <m/>
    <m/>
    <m/>
    <m/>
    <m/>
    <m/>
    <m/>
    <m/>
    <m/>
    <m/>
    <m/>
  </r>
  <r>
    <x v="439"/>
    <x v="439"/>
    <x v="55"/>
    <s v="Cayce Universe - Application"/>
    <m/>
    <m/>
    <m/>
    <s v="Sidney D. Kirkpatrick"/>
    <s v="sidneykirkpatrick@gmail.com"/>
    <m/>
    <m/>
    <m/>
    <m/>
    <m/>
    <s v="21S-21F"/>
    <s v="Computer Studies "/>
    <s v="Computer Studies"/>
    <m/>
    <s v="Big Data Analytics "/>
    <x v="0"/>
    <m/>
    <m/>
    <s v="Chris Dyck    "/>
    <x v="0"/>
    <x v="2"/>
    <x v="0"/>
    <x v="0"/>
    <x v="0"/>
    <m/>
    <s v="Dayal, Gagandeep Singh Kumar, Sachin Sharma, Saksham Shubham, Shubhaditya S                "/>
    <x v="280"/>
    <x v="235"/>
    <x v="198"/>
    <x v="116"/>
    <x v="0"/>
    <x v="0"/>
    <x v="0"/>
    <x v="0"/>
    <x v="0"/>
    <x v="0"/>
    <m/>
    <m/>
    <m/>
    <m/>
    <m/>
    <m/>
    <m/>
    <m/>
    <m/>
    <m/>
    <m/>
    <x v="1"/>
    <x v="2"/>
    <s v="2021/22"/>
    <m/>
    <m/>
    <m/>
    <m/>
    <m/>
    <m/>
    <m/>
    <m/>
    <m/>
    <m/>
    <m/>
    <m/>
    <m/>
    <m/>
    <m/>
    <m/>
    <m/>
    <m/>
    <m/>
    <m/>
    <m/>
    <m/>
    <m/>
    <m/>
    <m/>
    <m/>
    <m/>
    <m/>
    <m/>
    <m/>
    <m/>
    <m/>
    <m/>
    <m/>
    <m/>
    <m/>
    <m/>
    <m/>
    <m/>
    <m/>
    <m/>
    <m/>
  </r>
  <r>
    <x v="440"/>
    <x v="440"/>
    <x v="220"/>
    <s v="Simulation of vehicle-to-grid (V2G) adoption and associated_x000a_electrical cost saving."/>
    <m/>
    <m/>
    <m/>
    <s v="Grant McArthur"/>
    <s v="gmcarthur@blackstoneenergy.com"/>
    <m/>
    <m/>
    <m/>
    <m/>
    <m/>
    <m/>
    <s v="Engineering and Environmental Technologies "/>
    <s v="Engineering and Environmental Technologies"/>
    <m/>
    <s v="Electrical Engineering Technology "/>
    <x v="4"/>
    <m/>
    <m/>
    <s v="Ron Sky    "/>
    <x v="50"/>
    <x v="2"/>
    <x v="0"/>
    <x v="0"/>
    <x v="0"/>
    <m/>
    <s v="Kenney Samuel Thomas                    "/>
    <x v="284"/>
    <x v="3"/>
    <x v="3"/>
    <x v="0"/>
    <x v="0"/>
    <x v="0"/>
    <x v="0"/>
    <x v="0"/>
    <x v="0"/>
    <x v="0"/>
    <m/>
    <m/>
    <m/>
    <m/>
    <m/>
    <m/>
    <m/>
    <m/>
    <m/>
    <m/>
    <m/>
    <x v="7"/>
    <x v="4"/>
    <s v="2021/22"/>
    <m/>
    <m/>
    <m/>
    <m/>
    <m/>
    <m/>
    <m/>
    <m/>
    <m/>
    <m/>
    <m/>
    <m/>
    <m/>
    <m/>
    <m/>
    <m/>
    <s v="NSERC - ARD"/>
    <m/>
    <m/>
    <m/>
    <m/>
    <m/>
    <m/>
    <m/>
    <m/>
    <m/>
    <m/>
    <m/>
    <m/>
    <m/>
    <m/>
    <m/>
    <m/>
    <m/>
    <m/>
    <m/>
    <m/>
    <m/>
    <m/>
    <m/>
    <m/>
    <m/>
  </r>
  <r>
    <x v="441"/>
    <x v="441"/>
    <x v="221"/>
    <s v="PREXA reporting"/>
    <m/>
    <m/>
    <m/>
    <s v="Akhilesh Mittal"/>
    <s v="mittala@alphavima.com"/>
    <m/>
    <m/>
    <m/>
    <m/>
    <m/>
    <s v="21W-21S"/>
    <s v="Computer Studies "/>
    <s v="Computer Studies"/>
    <m/>
    <s v="Big Data Analytics "/>
    <x v="0"/>
    <m/>
    <m/>
    <s v="Chris Dyck    "/>
    <x v="0"/>
    <x v="2"/>
    <x v="0"/>
    <x v="0"/>
    <x v="0"/>
    <m/>
    <s v="                   "/>
    <x v="3"/>
    <x v="3"/>
    <x v="3"/>
    <x v="0"/>
    <x v="0"/>
    <x v="0"/>
    <x v="0"/>
    <x v="0"/>
    <x v="0"/>
    <x v="0"/>
    <m/>
    <m/>
    <m/>
    <m/>
    <m/>
    <m/>
    <m/>
    <m/>
    <m/>
    <m/>
    <m/>
    <x v="0"/>
    <x v="2"/>
    <s v="2021/22"/>
    <m/>
    <m/>
    <m/>
    <m/>
    <m/>
    <m/>
    <m/>
    <m/>
    <m/>
    <m/>
    <m/>
    <m/>
    <m/>
    <m/>
    <m/>
    <m/>
    <m/>
    <m/>
    <m/>
    <m/>
    <m/>
    <m/>
    <m/>
    <m/>
    <m/>
    <m/>
    <m/>
    <m/>
    <m/>
    <m/>
    <m/>
    <m/>
    <m/>
    <m/>
    <m/>
    <m/>
    <m/>
    <m/>
    <m/>
    <m/>
    <m/>
    <m/>
  </r>
  <r>
    <x v="442"/>
    <x v="442"/>
    <x v="16"/>
    <s v="GeorgianCollege.ca program page dashboard"/>
    <m/>
    <m/>
    <m/>
    <s v="Matt Heitto"/>
    <s v="matt.heitto@georgiancollege.ca"/>
    <m/>
    <m/>
    <m/>
    <m/>
    <m/>
    <s v="21S-21F"/>
    <s v="Computer Studies "/>
    <s v="Computer Studies"/>
    <m/>
    <s v="Big Data Analytics "/>
    <x v="0"/>
    <m/>
    <m/>
    <s v="Chris Dyck    "/>
    <x v="0"/>
    <x v="2"/>
    <x v="0"/>
    <x v="0"/>
    <x v="0"/>
    <m/>
    <s v="Baby, Arun Jayakumar Jubi, Ganesh Mundakattil, Goutham Patel, Honey H.                "/>
    <x v="285"/>
    <x v="239"/>
    <x v="202"/>
    <x v="118"/>
    <x v="0"/>
    <x v="0"/>
    <x v="0"/>
    <x v="0"/>
    <x v="0"/>
    <x v="0"/>
    <m/>
    <m/>
    <m/>
    <m/>
    <m/>
    <m/>
    <m/>
    <m/>
    <m/>
    <m/>
    <m/>
    <x v="0"/>
    <x v="2"/>
    <s v="2021/22"/>
    <m/>
    <m/>
    <m/>
    <m/>
    <m/>
    <m/>
    <m/>
    <m/>
    <m/>
    <m/>
    <m/>
    <m/>
    <m/>
    <m/>
    <m/>
    <m/>
    <m/>
    <m/>
    <m/>
    <m/>
    <m/>
    <m/>
    <m/>
    <m/>
    <m/>
    <m/>
    <m/>
    <m/>
    <m/>
    <m/>
    <m/>
    <m/>
    <m/>
    <m/>
    <m/>
    <m/>
    <m/>
    <m/>
    <m/>
    <m/>
    <m/>
    <m/>
  </r>
  <r>
    <x v="443"/>
    <x v="443"/>
    <x v="222"/>
    <s v="Demographics Data Analysis"/>
    <m/>
    <m/>
    <m/>
    <s v="David Ainsworth"/>
    <s v="dave.rnp.rtw@gmail.com"/>
    <m/>
    <m/>
    <m/>
    <m/>
    <m/>
    <s v="21S-21F"/>
    <s v="Computer Studies "/>
    <s v="Computer Studies"/>
    <m/>
    <s v="Big Data Analytics "/>
    <x v="0"/>
    <m/>
    <m/>
    <s v="Chris Dyck    "/>
    <x v="0"/>
    <x v="2"/>
    <x v="0"/>
    <x v="0"/>
    <x v="0"/>
    <m/>
    <s v="Murari Madivada  Swetha Ramesh Aleena Saji  Smittusharkumar Patel                "/>
    <x v="286"/>
    <x v="240"/>
    <x v="203"/>
    <x v="119"/>
    <x v="0"/>
    <x v="0"/>
    <x v="0"/>
    <x v="0"/>
    <x v="0"/>
    <x v="0"/>
    <m/>
    <m/>
    <m/>
    <m/>
    <m/>
    <m/>
    <m/>
    <m/>
    <m/>
    <m/>
    <m/>
    <x v="0"/>
    <x v="2"/>
    <s v="2021/22"/>
    <m/>
    <m/>
    <m/>
    <m/>
    <m/>
    <m/>
    <m/>
    <m/>
    <m/>
    <m/>
    <m/>
    <m/>
    <m/>
    <m/>
    <m/>
    <m/>
    <m/>
    <m/>
    <m/>
    <m/>
    <m/>
    <m/>
    <m/>
    <m/>
    <m/>
    <m/>
    <m/>
    <m/>
    <m/>
    <m/>
    <m/>
    <m/>
    <m/>
    <m/>
    <m/>
    <m/>
    <m/>
    <m/>
    <m/>
    <m/>
    <m/>
    <m/>
  </r>
  <r>
    <x v="444"/>
    <x v="444"/>
    <x v="40"/>
    <s v="Parking Strategy Data Analytics"/>
    <m/>
    <m/>
    <m/>
    <s v="Rob Emerson"/>
    <s v="Rob.Emerson@barrie.ca"/>
    <m/>
    <m/>
    <m/>
    <m/>
    <m/>
    <s v="21S-21F"/>
    <s v="Computer Studies "/>
    <s v="Computer Studies"/>
    <m/>
    <s v="Big Data Analytics "/>
    <x v="0"/>
    <m/>
    <m/>
    <s v="Chris Dyck    "/>
    <x v="0"/>
    <x v="2"/>
    <x v="0"/>
    <x v="0"/>
    <x v="0"/>
    <m/>
    <s v="Ani Thomas  Al Rehnaz  Jasmeetkaur Sura  Barkhamaheshbhai Patel                  "/>
    <x v="287"/>
    <x v="241"/>
    <x v="204"/>
    <x v="120"/>
    <x v="0"/>
    <x v="0"/>
    <x v="0"/>
    <x v="0"/>
    <x v="0"/>
    <x v="0"/>
    <m/>
    <m/>
    <m/>
    <m/>
    <m/>
    <m/>
    <m/>
    <m/>
    <m/>
    <m/>
    <m/>
    <x v="0"/>
    <x v="2"/>
    <s v="2021/22"/>
    <m/>
    <m/>
    <m/>
    <m/>
    <m/>
    <m/>
    <m/>
    <m/>
    <m/>
    <m/>
    <m/>
    <m/>
    <m/>
    <m/>
    <m/>
    <m/>
    <m/>
    <m/>
    <m/>
    <m/>
    <m/>
    <m/>
    <m/>
    <m/>
    <m/>
    <m/>
    <m/>
    <m/>
    <m/>
    <m/>
    <m/>
    <m/>
    <m/>
    <m/>
    <m/>
    <m/>
    <m/>
    <m/>
    <m/>
    <m/>
    <m/>
    <m/>
  </r>
  <r>
    <x v="445"/>
    <x v="445"/>
    <x v="223"/>
    <s v="Pricing and competitive marketing"/>
    <m/>
    <m/>
    <m/>
    <s v="Bernie Franzgrote"/>
    <s v="bernie@purefogcanada.com"/>
    <m/>
    <m/>
    <m/>
    <m/>
    <m/>
    <s v="21S-21F"/>
    <s v="Computer Studies "/>
    <s v="Computer Studies"/>
    <m/>
    <s v="Big Data Analytics "/>
    <x v="0"/>
    <m/>
    <m/>
    <s v="Chris Dyck    "/>
    <x v="0"/>
    <x v="2"/>
    <x v="0"/>
    <x v="0"/>
    <x v="0"/>
    <m/>
    <s v="Tricia Mcintosh  Haven George  Ali Ibrahim Ashiq Muhammed Jaffer                 "/>
    <x v="288"/>
    <x v="242"/>
    <x v="205"/>
    <x v="121"/>
    <x v="0"/>
    <x v="0"/>
    <x v="0"/>
    <x v="0"/>
    <x v="0"/>
    <x v="0"/>
    <m/>
    <m/>
    <m/>
    <m/>
    <m/>
    <m/>
    <m/>
    <m/>
    <m/>
    <m/>
    <m/>
    <x v="0"/>
    <x v="2"/>
    <s v="2021/22"/>
    <m/>
    <m/>
    <m/>
    <m/>
    <m/>
    <m/>
    <m/>
    <m/>
    <m/>
    <m/>
    <m/>
    <m/>
    <m/>
    <m/>
    <m/>
    <m/>
    <m/>
    <m/>
    <m/>
    <m/>
    <m/>
    <m/>
    <m/>
    <m/>
    <m/>
    <m/>
    <m/>
    <m/>
    <m/>
    <m/>
    <m/>
    <m/>
    <m/>
    <m/>
    <m/>
    <m/>
    <m/>
    <m/>
    <m/>
    <m/>
    <m/>
    <m/>
  </r>
  <r>
    <x v="446"/>
    <x v="446"/>
    <x v="16"/>
    <s v="RIS Fund- 2021-22-022"/>
    <m/>
    <m/>
    <m/>
    <s v="Jim Karagatzides"/>
    <m/>
    <m/>
    <m/>
    <m/>
    <m/>
    <m/>
    <m/>
    <s v="Engineering and Environmental Technologies "/>
    <s v="Engineering and Environmental Technologies"/>
    <m/>
    <s v="Mechanical Engineering Technology "/>
    <x v="5"/>
    <m/>
    <m/>
    <s v="Jim Karagatzides    "/>
    <x v="45"/>
    <x v="2"/>
    <x v="0"/>
    <x v="0"/>
    <x v="0"/>
    <m/>
    <s v="                   "/>
    <x v="3"/>
    <x v="3"/>
    <x v="3"/>
    <x v="0"/>
    <x v="0"/>
    <x v="0"/>
    <x v="0"/>
    <x v="0"/>
    <x v="0"/>
    <x v="0"/>
    <m/>
    <m/>
    <m/>
    <m/>
    <m/>
    <m/>
    <m/>
    <m/>
    <m/>
    <m/>
    <m/>
    <x v="0"/>
    <x v="4"/>
    <s v="2021/22"/>
    <m/>
    <m/>
    <m/>
    <m/>
    <m/>
    <m/>
    <m/>
    <m/>
    <m/>
    <m/>
    <m/>
    <m/>
    <m/>
    <m/>
    <m/>
    <m/>
    <m/>
    <m/>
    <m/>
    <m/>
    <m/>
    <m/>
    <m/>
    <m/>
    <m/>
    <m/>
    <m/>
    <m/>
    <m/>
    <m/>
    <m/>
    <m/>
    <m/>
    <m/>
    <m/>
    <m/>
    <m/>
    <m/>
    <m/>
    <m/>
    <m/>
    <m/>
  </r>
  <r>
    <x v="447"/>
    <x v="447"/>
    <x v="16"/>
    <s v="RIS Fund- 2021-22-023"/>
    <m/>
    <m/>
    <m/>
    <s v="Jim Karagatzides"/>
    <m/>
    <m/>
    <m/>
    <m/>
    <m/>
    <m/>
    <m/>
    <s v="Engineering and Environmental Technologies "/>
    <s v="Engineering and Environmental Technologies"/>
    <m/>
    <s v="Mechanical Engineering Technology "/>
    <x v="5"/>
    <m/>
    <m/>
    <s v="Jim Karagatzides    "/>
    <x v="45"/>
    <x v="2"/>
    <x v="0"/>
    <x v="0"/>
    <x v="0"/>
    <m/>
    <s v="                   "/>
    <x v="3"/>
    <x v="3"/>
    <x v="3"/>
    <x v="0"/>
    <x v="0"/>
    <x v="0"/>
    <x v="0"/>
    <x v="0"/>
    <x v="0"/>
    <x v="0"/>
    <m/>
    <m/>
    <m/>
    <m/>
    <m/>
    <m/>
    <m/>
    <m/>
    <m/>
    <m/>
    <m/>
    <x v="0"/>
    <x v="2"/>
    <s v="2021/22"/>
    <m/>
    <m/>
    <m/>
    <m/>
    <m/>
    <m/>
    <m/>
    <m/>
    <m/>
    <m/>
    <m/>
    <m/>
    <m/>
    <m/>
    <m/>
    <m/>
    <m/>
    <m/>
    <m/>
    <m/>
    <m/>
    <m/>
    <m/>
    <m/>
    <m/>
    <m/>
    <m/>
    <m/>
    <m/>
    <m/>
    <m/>
    <m/>
    <m/>
    <m/>
    <m/>
    <m/>
    <m/>
    <m/>
    <m/>
    <m/>
    <m/>
    <m/>
  </r>
  <r>
    <x v="448"/>
    <x v="448"/>
    <x v="16"/>
    <s v="RIS Fund- 2021-22-024"/>
    <m/>
    <m/>
    <m/>
    <s v="Mohammadreza BalouchestaniAsli "/>
    <m/>
    <m/>
    <m/>
    <m/>
    <m/>
    <m/>
    <m/>
    <s v="Engineering and Environmental Technologies "/>
    <s v="Engineering and Environmental Technologies"/>
    <m/>
    <s v="Mechanical Engineering Technology "/>
    <x v="5"/>
    <m/>
    <m/>
    <s v="Mohammadreza BalouchestaniAsli    "/>
    <x v="46"/>
    <x v="2"/>
    <x v="0"/>
    <x v="0"/>
    <x v="0"/>
    <m/>
    <s v="                   "/>
    <x v="3"/>
    <x v="3"/>
    <x v="3"/>
    <x v="0"/>
    <x v="0"/>
    <x v="0"/>
    <x v="0"/>
    <x v="0"/>
    <x v="0"/>
    <x v="0"/>
    <m/>
    <m/>
    <m/>
    <m/>
    <m/>
    <m/>
    <m/>
    <m/>
    <m/>
    <m/>
    <m/>
    <x v="0"/>
    <x v="4"/>
    <s v="2021/22"/>
    <m/>
    <m/>
    <m/>
    <m/>
    <m/>
    <m/>
    <m/>
    <m/>
    <m/>
    <m/>
    <m/>
    <m/>
    <m/>
    <m/>
    <m/>
    <m/>
    <m/>
    <m/>
    <m/>
    <m/>
    <m/>
    <m/>
    <m/>
    <m/>
    <m/>
    <m/>
    <m/>
    <m/>
    <m/>
    <m/>
    <m/>
    <m/>
    <m/>
    <m/>
    <m/>
    <m/>
    <m/>
    <m/>
    <m/>
    <m/>
    <m/>
    <m/>
  </r>
  <r>
    <x v="449"/>
    <x v="449"/>
    <x v="224"/>
    <s v="Sanding/Polish ‘Backpack’ Information Unit"/>
    <m/>
    <m/>
    <m/>
    <s v="Arslan Gile"/>
    <m/>
    <m/>
    <m/>
    <m/>
    <m/>
    <m/>
    <m/>
    <s v="Engineering and Environmental Technologies "/>
    <s v="Engineering and Environmental Technologies"/>
    <m/>
    <s v="Mechanical Engineering Technology "/>
    <x v="5"/>
    <m/>
    <m/>
    <s v="Ross Bigelow    "/>
    <x v="44"/>
    <x v="2"/>
    <x v="0"/>
    <x v="0"/>
    <x v="0"/>
    <m/>
    <s v="                   "/>
    <x v="3"/>
    <x v="3"/>
    <x v="3"/>
    <x v="0"/>
    <x v="0"/>
    <x v="0"/>
    <x v="0"/>
    <x v="0"/>
    <x v="0"/>
    <x v="0"/>
    <m/>
    <m/>
    <m/>
    <m/>
    <m/>
    <m/>
    <m/>
    <m/>
    <m/>
    <m/>
    <m/>
    <x v="1"/>
    <x v="2"/>
    <s v="2021/22"/>
    <m/>
    <m/>
    <m/>
    <m/>
    <m/>
    <m/>
    <m/>
    <m/>
    <m/>
    <m/>
    <m/>
    <m/>
    <m/>
    <m/>
    <m/>
    <m/>
    <m/>
    <m/>
    <m/>
    <m/>
    <m/>
    <m/>
    <m/>
    <m/>
    <m/>
    <m/>
    <m/>
    <m/>
    <m/>
    <m/>
    <m/>
    <m/>
    <m/>
    <m/>
    <m/>
    <m/>
    <m/>
    <m/>
    <m/>
    <m/>
    <m/>
    <m/>
  </r>
  <r>
    <x v="450"/>
    <x v="450"/>
    <x v="204"/>
    <s v="Local Suppliers Search engine (Phase 2)"/>
    <m/>
    <m/>
    <m/>
    <m/>
    <m/>
    <m/>
    <m/>
    <m/>
    <m/>
    <m/>
    <m/>
    <s v="Computer Studies "/>
    <s v="Computer Studies"/>
    <m/>
    <s v="Big Data Analytics "/>
    <x v="0"/>
    <m/>
    <m/>
    <s v="Rich Freeman Chris Dyck   "/>
    <x v="13"/>
    <x v="9"/>
    <x v="0"/>
    <x v="0"/>
    <x v="0"/>
    <m/>
    <s v="Palak Mrig Sravanthi Nuthula Xiaochen Zhang Sukhjinder Singh Tyler Giles Matthew Playne Colton Aubrey             "/>
    <x v="289"/>
    <x v="243"/>
    <x v="206"/>
    <x v="122"/>
    <x v="31"/>
    <x v="6"/>
    <x v="6"/>
    <x v="0"/>
    <x v="0"/>
    <x v="0"/>
    <m/>
    <m/>
    <m/>
    <m/>
    <m/>
    <m/>
    <m/>
    <m/>
    <m/>
    <m/>
    <m/>
    <x v="5"/>
    <x v="4"/>
    <s v="2021/22"/>
    <m/>
    <m/>
    <m/>
    <m/>
    <m/>
    <m/>
    <m/>
    <m/>
    <m/>
    <m/>
    <m/>
    <m/>
    <m/>
    <m/>
    <m/>
    <m/>
    <m/>
    <m/>
    <m/>
    <m/>
    <m/>
    <m/>
    <m/>
    <m/>
    <m/>
    <m/>
    <m/>
    <m/>
    <m/>
    <m/>
    <m/>
    <m/>
    <m/>
    <m/>
    <m/>
    <m/>
    <m/>
    <m/>
    <m/>
    <m/>
    <m/>
    <m/>
  </r>
  <r>
    <x v="451"/>
    <x v="451"/>
    <x v="225"/>
    <s v="Financial App's Subscriber Predictors"/>
    <s v="Analyse subscribers behavior and create a subscriber predictor "/>
    <m/>
    <m/>
    <s v="Peter Brockman"/>
    <s v="peter@brockmann.com"/>
    <m/>
    <m/>
    <m/>
    <m/>
    <m/>
    <s v="21F-22W"/>
    <s v="Computer Studies "/>
    <s v="Computer Studies"/>
    <m/>
    <s v="Big Data Analytics "/>
    <x v="0"/>
    <m/>
    <m/>
    <s v="Gordon Dyck    "/>
    <x v="20"/>
    <x v="2"/>
    <x v="0"/>
    <x v="0"/>
    <x v="0"/>
    <m/>
    <s v="Deepika Goyal Frank Kimemenihian Shivam Patel Harsh Rajnikant Patel                "/>
    <x v="290"/>
    <x v="244"/>
    <x v="207"/>
    <x v="123"/>
    <x v="0"/>
    <x v="0"/>
    <x v="0"/>
    <x v="0"/>
    <x v="0"/>
    <x v="0"/>
    <m/>
    <m/>
    <m/>
    <m/>
    <m/>
    <m/>
    <m/>
    <m/>
    <m/>
    <m/>
    <m/>
    <x v="5"/>
    <x v="4"/>
    <s v="2021/22"/>
    <m/>
    <s v="Yes"/>
    <s v="yes"/>
    <d v="2021-11-03T00:00:00"/>
    <m/>
    <m/>
    <m/>
    <m/>
    <m/>
    <m/>
    <m/>
    <m/>
    <m/>
    <m/>
    <m/>
    <m/>
    <m/>
    <m/>
    <m/>
    <m/>
    <m/>
    <d v="2021-11-04T00:00:00"/>
    <s v="Received the CA and proposal signed, To be Send to Jamie"/>
    <m/>
    <m/>
    <m/>
    <m/>
    <m/>
    <m/>
    <m/>
    <m/>
    <m/>
    <m/>
    <m/>
    <m/>
    <m/>
    <m/>
    <m/>
    <m/>
    <m/>
    <m/>
    <m/>
  </r>
  <r>
    <x v="452"/>
    <x v="452"/>
    <x v="226"/>
    <s v="Vasoff Music Group R&amp;D Division "/>
    <m/>
    <m/>
    <m/>
    <s v="Sebastian Vasoff"/>
    <s v="s.vasoff@vasoff.com"/>
    <m/>
    <m/>
    <m/>
    <m/>
    <m/>
    <s v="22W-22S"/>
    <s v="Computer Studies "/>
    <s v="Computer Studies"/>
    <m/>
    <s v="Big Data Analytics "/>
    <x v="0"/>
    <m/>
    <m/>
    <s v="Gordon Dyck Richard Lambroff   "/>
    <x v="20"/>
    <x v="1"/>
    <x v="0"/>
    <x v="0"/>
    <x v="0"/>
    <m/>
    <s v="Rajat Rathi Sourabh Gupta JaykumarBharatbhai Patel                 "/>
    <x v="291"/>
    <x v="245"/>
    <x v="208"/>
    <x v="0"/>
    <x v="0"/>
    <x v="0"/>
    <x v="0"/>
    <x v="0"/>
    <x v="0"/>
    <x v="0"/>
    <m/>
    <m/>
    <m/>
    <m/>
    <m/>
    <m/>
    <m/>
    <m/>
    <m/>
    <m/>
    <m/>
    <x v="0"/>
    <x v="2"/>
    <s v="2021/22"/>
    <m/>
    <s v="Yes"/>
    <s v="yes"/>
    <d v="2021-11-06T00:00:00"/>
    <m/>
    <m/>
    <m/>
    <m/>
    <m/>
    <m/>
    <m/>
    <m/>
    <m/>
    <m/>
    <m/>
    <m/>
    <m/>
    <m/>
    <m/>
    <m/>
    <m/>
    <s v="29/08/2022"/>
    <s v="Project Completed"/>
    <m/>
    <m/>
    <m/>
    <m/>
    <m/>
    <m/>
    <m/>
    <m/>
    <m/>
    <m/>
    <m/>
    <m/>
    <m/>
    <m/>
    <m/>
    <m/>
    <m/>
    <m/>
    <s v="Industry"/>
  </r>
  <r>
    <x v="453"/>
    <x v="453"/>
    <x v="227"/>
    <s v="Fintech AI and Data mining"/>
    <m/>
    <m/>
    <m/>
    <s v="Andi Kerenxhi "/>
    <s v="akerenxhi@ubineer.com"/>
    <m/>
    <m/>
    <m/>
    <m/>
    <m/>
    <s v="21F-22W"/>
    <s v="Computer Studies "/>
    <s v="Computer Studies"/>
    <m/>
    <s v="Big Data Analytics "/>
    <x v="0"/>
    <m/>
    <m/>
    <s v="Caio Gasparine     "/>
    <x v="52"/>
    <x v="2"/>
    <x v="0"/>
    <x v="0"/>
    <x v="0"/>
    <m/>
    <s v="Sangeetha Muniraju Mugaluru Manikumaran Karthikeyan Abhishek Chandrasekaran Sarvesh Kalyan Ganesh Murthy                "/>
    <x v="292"/>
    <x v="246"/>
    <x v="209"/>
    <x v="124"/>
    <x v="0"/>
    <x v="0"/>
    <x v="0"/>
    <x v="0"/>
    <x v="0"/>
    <x v="0"/>
    <m/>
    <m/>
    <m/>
    <m/>
    <m/>
    <m/>
    <m/>
    <m/>
    <m/>
    <m/>
    <m/>
    <x v="5"/>
    <x v="4"/>
    <s v="2021/22"/>
    <m/>
    <s v="Yes"/>
    <s v="yes"/>
    <d v="2021-11-04T00:00:00"/>
    <m/>
    <m/>
    <m/>
    <m/>
    <m/>
    <m/>
    <m/>
    <m/>
    <m/>
    <m/>
    <m/>
    <m/>
    <m/>
    <m/>
    <m/>
    <m/>
    <m/>
    <d v="2021-11-04T00:00:00"/>
    <s v="Received the CA and proposal signed, GC signed"/>
    <m/>
    <m/>
    <m/>
    <m/>
    <m/>
    <m/>
    <m/>
    <m/>
    <m/>
    <m/>
    <m/>
    <m/>
    <m/>
    <m/>
    <m/>
    <m/>
    <m/>
    <m/>
    <m/>
  </r>
  <r>
    <x v="454"/>
    <x v="454"/>
    <x v="228"/>
    <s v="Medical Big Data AI - NLP Processing solutions"/>
    <m/>
    <m/>
    <m/>
    <s v="Julia Komissarchik"/>
    <s v="julia@glendor.com"/>
    <m/>
    <m/>
    <m/>
    <m/>
    <m/>
    <s v="22W-22S"/>
    <s v="Computer Studies "/>
    <s v="Computer Studies"/>
    <m/>
    <s v="Big Data Analytics "/>
    <x v="0"/>
    <m/>
    <m/>
    <s v="Caio Gasparine     "/>
    <x v="52"/>
    <x v="2"/>
    <x v="0"/>
    <x v="0"/>
    <x v="0"/>
    <m/>
    <s v="Dedeepya Buragayala Harika Namala SivaKumar Kalisetty                 "/>
    <x v="293"/>
    <x v="247"/>
    <x v="210"/>
    <x v="0"/>
    <x v="0"/>
    <x v="0"/>
    <x v="0"/>
    <x v="0"/>
    <x v="0"/>
    <x v="0"/>
    <m/>
    <m/>
    <m/>
    <m/>
    <m/>
    <m/>
    <m/>
    <m/>
    <m/>
    <m/>
    <m/>
    <x v="0"/>
    <x v="2"/>
    <s v="2021/22"/>
    <m/>
    <s v="Yes"/>
    <s v="yes"/>
    <d v="2022-02-02T00:00:00"/>
    <m/>
    <m/>
    <m/>
    <m/>
    <m/>
    <m/>
    <m/>
    <m/>
    <m/>
    <m/>
    <m/>
    <m/>
    <m/>
    <m/>
    <m/>
    <m/>
    <m/>
    <d v="2022-08-29T00:00:00"/>
    <s v="Project Close Out"/>
    <m/>
    <m/>
    <m/>
    <m/>
    <m/>
    <m/>
    <m/>
    <m/>
    <m/>
    <m/>
    <m/>
    <m/>
    <m/>
    <m/>
    <m/>
    <m/>
    <m/>
    <m/>
    <s v="Industry"/>
  </r>
  <r>
    <x v="455"/>
    <x v="455"/>
    <x v="229"/>
    <m/>
    <m/>
    <m/>
    <m/>
    <s v="Craig McKendrick"/>
    <s v="Craig.McKendrick@cibc.com"/>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56"/>
    <x v="456"/>
    <x v="230"/>
    <m/>
    <m/>
    <m/>
    <m/>
    <s v="Amanpreet Sidhu"/>
    <s v="ASidhu@orillia.ca"/>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57"/>
    <x v="457"/>
    <x v="231"/>
    <m/>
    <m/>
    <m/>
    <m/>
    <s v="Louis"/>
    <s v="ltharp@ghlf.org"/>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58"/>
    <x v="458"/>
    <x v="232"/>
    <s v="MyPanion/Panion Dashboard"/>
    <m/>
    <m/>
    <m/>
    <s v="Rahi Tajzadeh"/>
    <s v="thebigleaf@gmail.com"/>
    <m/>
    <m/>
    <m/>
    <m/>
    <m/>
    <s v="21F-22W"/>
    <s v="Computer Studies "/>
    <s v="Computer Studies"/>
    <m/>
    <s v="Big Data Analytics "/>
    <x v="0"/>
    <m/>
    <m/>
    <s v="Gordon Dyck    "/>
    <x v="20"/>
    <x v="2"/>
    <x v="0"/>
    <x v="0"/>
    <x v="0"/>
    <m/>
    <s v="Babitha Soniya Lewis Suraj Dharmesh Prajapati Ali S A Alhalabi                 "/>
    <x v="294"/>
    <x v="248"/>
    <x v="211"/>
    <x v="0"/>
    <x v="0"/>
    <x v="0"/>
    <x v="0"/>
    <x v="0"/>
    <x v="0"/>
    <x v="0"/>
    <m/>
    <m/>
    <m/>
    <m/>
    <m/>
    <m/>
    <m/>
    <m/>
    <m/>
    <m/>
    <m/>
    <x v="5"/>
    <x v="4"/>
    <s v="2021/22"/>
    <m/>
    <s v="Yes"/>
    <s v="yes"/>
    <d v="2021-11-03T00:00:00"/>
    <m/>
    <m/>
    <m/>
    <m/>
    <m/>
    <m/>
    <m/>
    <m/>
    <m/>
    <m/>
    <m/>
    <m/>
    <m/>
    <m/>
    <m/>
    <m/>
    <m/>
    <d v="2021-11-09T00:00:00"/>
    <s v="Received the CA and proposal signed, GC signed"/>
    <m/>
    <m/>
    <m/>
    <m/>
    <m/>
    <m/>
    <m/>
    <m/>
    <m/>
    <m/>
    <m/>
    <m/>
    <m/>
    <m/>
    <m/>
    <m/>
    <m/>
    <m/>
    <m/>
  </r>
  <r>
    <x v="459"/>
    <x v="459"/>
    <x v="233"/>
    <m/>
    <m/>
    <m/>
    <m/>
    <s v="Emory"/>
    <s v="info@grabmybag.com"/>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60"/>
    <x v="460"/>
    <x v="234"/>
    <s v="Heat mapping all YSM customers, participants, and donors"/>
    <m/>
    <m/>
    <m/>
    <s v="Paul Mallion"/>
    <s v="Paul.Mallion@sm.ymca.ca"/>
    <m/>
    <m/>
    <m/>
    <m/>
    <m/>
    <s v="21F-22W"/>
    <s v="Computer Studies "/>
    <s v="Computer Studies"/>
    <m/>
    <s v="Big Data Analytics "/>
    <x v="0"/>
    <m/>
    <m/>
    <s v="Thecla Oreme    "/>
    <x v="53"/>
    <x v="2"/>
    <x v="0"/>
    <x v="0"/>
    <x v="0"/>
    <m/>
    <s v="Irfan Abdulrahman Khushal Shambu Minh Quan Pham Eny'Ojo Joe-Atodo                "/>
    <x v="295"/>
    <x v="249"/>
    <x v="212"/>
    <x v="125"/>
    <x v="0"/>
    <x v="0"/>
    <x v="0"/>
    <x v="0"/>
    <x v="0"/>
    <x v="0"/>
    <m/>
    <m/>
    <m/>
    <m/>
    <m/>
    <m/>
    <m/>
    <m/>
    <m/>
    <m/>
    <m/>
    <x v="5"/>
    <x v="4"/>
    <s v="2021/22"/>
    <m/>
    <s v="Yes"/>
    <s v="yes"/>
    <d v="2021-12-08T00:00:00"/>
    <m/>
    <m/>
    <m/>
    <m/>
    <m/>
    <m/>
    <m/>
    <m/>
    <m/>
    <m/>
    <m/>
    <m/>
    <m/>
    <m/>
    <m/>
    <m/>
    <m/>
    <d v="2021-12-09T00:00:00"/>
    <s v="Received the CA and proposal signed, GC signed"/>
    <m/>
    <m/>
    <m/>
    <m/>
    <m/>
    <m/>
    <m/>
    <m/>
    <m/>
    <m/>
    <m/>
    <m/>
    <m/>
    <m/>
    <m/>
    <m/>
    <m/>
    <m/>
    <m/>
  </r>
  <r>
    <x v="461"/>
    <x v="461"/>
    <x v="235"/>
    <m/>
    <m/>
    <m/>
    <m/>
    <s v="Rebecca Harris"/>
    <s v="rdewitte@cmhastarttalking.ca"/>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62"/>
    <x v="462"/>
    <x v="236"/>
    <m/>
    <m/>
    <m/>
    <m/>
    <s v="Bobby Fishkin"/>
    <s v="bobby@reframeit.com"/>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63"/>
    <x v="463"/>
    <x v="237"/>
    <s v="Unstructured Data Classification"/>
    <m/>
    <m/>
    <m/>
    <s v="Peter Barbosa"/>
    <s v="peter@privacyrequest.com"/>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64"/>
    <x v="464"/>
    <x v="238"/>
    <m/>
    <m/>
    <m/>
    <m/>
    <s v="Vince"/>
    <s v="vinnie@vinniecmarketing.com"/>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65"/>
    <x v="465"/>
    <x v="239"/>
    <s v="Ontario Fire Hydrant DB/API "/>
    <s v="Ceate a Database of fire hydrants across Ontario. The activities for this project phase will be: Data Collection, Data Validation and SQL database."/>
    <s v="Database"/>
    <m/>
    <s v="Derek Walmsley"/>
    <s v="derek@nerivon.com"/>
    <m/>
    <m/>
    <m/>
    <m/>
    <m/>
    <s v="21F-22W"/>
    <s v="Computer Studies "/>
    <s v="Computer Studies"/>
    <m/>
    <s v="Big Data Analytics "/>
    <x v="0"/>
    <m/>
    <m/>
    <s v="Gordon Dyck    "/>
    <x v="20"/>
    <x v="2"/>
    <x v="0"/>
    <x v="0"/>
    <x v="0"/>
    <m/>
    <s v="Andrew Arpin Jhoana Patricia Romero Leiton Kernel Enrique Prieto Moreno                 "/>
    <x v="296"/>
    <x v="250"/>
    <x v="213"/>
    <x v="0"/>
    <x v="0"/>
    <x v="0"/>
    <x v="0"/>
    <x v="0"/>
    <x v="0"/>
    <x v="0"/>
    <m/>
    <m/>
    <m/>
    <m/>
    <m/>
    <m/>
    <m/>
    <m/>
    <m/>
    <m/>
    <m/>
    <x v="5"/>
    <x v="4"/>
    <s v="2021/22"/>
    <m/>
    <s v="Yes"/>
    <s v="yes"/>
    <d v="2021-11-03T00:00:00"/>
    <m/>
    <m/>
    <m/>
    <m/>
    <m/>
    <m/>
    <m/>
    <m/>
    <m/>
    <m/>
    <m/>
    <m/>
    <m/>
    <m/>
    <m/>
    <m/>
    <m/>
    <d v="2021-11-09T00:00:00"/>
    <s v="Received the CA and proposal signed, To be Send to Jamie"/>
    <m/>
    <m/>
    <m/>
    <m/>
    <m/>
    <m/>
    <m/>
    <m/>
    <m/>
    <m/>
    <m/>
    <m/>
    <m/>
    <m/>
    <m/>
    <m/>
    <m/>
    <m/>
    <m/>
  </r>
  <r>
    <x v="466"/>
    <x v="466"/>
    <x v="204"/>
    <m/>
    <m/>
    <m/>
    <m/>
    <s v="William Liitle"/>
    <s v="william_little@tcenergy.com"/>
    <m/>
    <m/>
    <m/>
    <m/>
    <m/>
    <s v="21F-22W"/>
    <s v="Computer Studies "/>
    <s v="Computer Studies"/>
    <m/>
    <s v="Big Data Analytics "/>
    <x v="0"/>
    <m/>
    <m/>
    <s v="Caio Gasparine  Thecla Oreme   "/>
    <x v="52"/>
    <x v="19"/>
    <x v="0"/>
    <x v="0"/>
    <x v="0"/>
    <m/>
    <s v="Palak Mrig Sravanthi Nuthula Xiaochen Zhang Sukhjinder Singh                "/>
    <x v="289"/>
    <x v="243"/>
    <x v="206"/>
    <x v="122"/>
    <x v="0"/>
    <x v="0"/>
    <x v="0"/>
    <x v="0"/>
    <x v="0"/>
    <x v="0"/>
    <m/>
    <m/>
    <m/>
    <m/>
    <m/>
    <m/>
    <m/>
    <m/>
    <m/>
    <m/>
    <m/>
    <x v="5"/>
    <x v="4"/>
    <s v="2021/22"/>
    <m/>
    <s v="Yes"/>
    <s v="yes"/>
    <d v="2021-11-03T00:00:00"/>
    <m/>
    <m/>
    <m/>
    <m/>
    <m/>
    <m/>
    <m/>
    <m/>
    <m/>
    <m/>
    <m/>
    <m/>
    <m/>
    <m/>
    <m/>
    <m/>
    <m/>
    <d v="2021-11-15T00:00:00"/>
    <s v="Ongoing project"/>
    <m/>
    <m/>
    <m/>
    <m/>
    <m/>
    <m/>
    <m/>
    <m/>
    <m/>
    <m/>
    <m/>
    <m/>
    <m/>
    <m/>
    <m/>
    <m/>
    <m/>
    <m/>
    <m/>
  </r>
  <r>
    <x v="467"/>
    <x v="467"/>
    <x v="208"/>
    <s v="Phase 2"/>
    <m/>
    <m/>
    <m/>
    <s v="Dave MacNail"/>
    <m/>
    <m/>
    <m/>
    <m/>
    <m/>
    <m/>
    <m/>
    <s v="Engineering and Environmental Technologies "/>
    <s v="Engineering and Environmental Technologies"/>
    <m/>
    <s v="mechanical Engineering Technology "/>
    <x v="5"/>
    <m/>
    <m/>
    <s v="Hadi Hosseini    "/>
    <x v="37"/>
    <x v="2"/>
    <x v="0"/>
    <x v="0"/>
    <x v="0"/>
    <m/>
    <s v=" Nicholas Whiffen Gregory GavilanesHeredia mckenzie Thyre                "/>
    <x v="3"/>
    <x v="201"/>
    <x v="169"/>
    <x v="126"/>
    <x v="0"/>
    <x v="0"/>
    <x v="0"/>
    <x v="0"/>
    <x v="0"/>
    <x v="0"/>
    <m/>
    <m/>
    <m/>
    <m/>
    <m/>
    <m/>
    <m/>
    <m/>
    <m/>
    <m/>
    <m/>
    <x v="5"/>
    <x v="4"/>
    <s v="2021/22"/>
    <m/>
    <m/>
    <m/>
    <m/>
    <m/>
    <m/>
    <m/>
    <m/>
    <m/>
    <m/>
    <m/>
    <m/>
    <m/>
    <m/>
    <m/>
    <m/>
    <m/>
    <m/>
    <m/>
    <m/>
    <m/>
    <m/>
    <m/>
    <m/>
    <m/>
    <m/>
    <m/>
    <m/>
    <m/>
    <m/>
    <m/>
    <m/>
    <m/>
    <m/>
    <m/>
    <m/>
    <m/>
    <m/>
    <m/>
    <m/>
    <m/>
    <m/>
  </r>
  <r>
    <x v="468"/>
    <x v="468"/>
    <x v="186"/>
    <m/>
    <m/>
    <m/>
    <m/>
    <m/>
    <m/>
    <m/>
    <m/>
    <m/>
    <m/>
    <m/>
    <m/>
    <m/>
    <m/>
    <m/>
    <m/>
    <x v="6"/>
    <m/>
    <m/>
    <m/>
    <x v="6"/>
    <x v="2"/>
    <x v="0"/>
    <x v="0"/>
    <x v="0"/>
    <m/>
    <s v="                   "/>
    <x v="3"/>
    <x v="3"/>
    <x v="3"/>
    <x v="0"/>
    <x v="0"/>
    <x v="0"/>
    <x v="0"/>
    <x v="0"/>
    <x v="0"/>
    <x v="0"/>
    <m/>
    <m/>
    <m/>
    <m/>
    <m/>
    <m/>
    <m/>
    <m/>
    <m/>
    <m/>
    <m/>
    <x v="6"/>
    <x v="5"/>
    <m/>
    <m/>
    <m/>
    <m/>
    <m/>
    <m/>
    <m/>
    <m/>
    <m/>
    <m/>
    <m/>
    <m/>
    <m/>
    <m/>
    <m/>
    <m/>
    <m/>
    <m/>
    <m/>
    <m/>
    <m/>
    <m/>
    <m/>
    <m/>
    <m/>
    <m/>
    <m/>
    <m/>
    <m/>
    <m/>
    <m/>
    <m/>
    <m/>
    <m/>
    <m/>
    <m/>
    <m/>
    <m/>
    <m/>
    <m/>
    <m/>
    <m/>
    <m/>
  </r>
  <r>
    <x v="469"/>
    <x v="469"/>
    <x v="240"/>
    <s v="Continue development of the virtual 3D platform"/>
    <m/>
    <m/>
    <m/>
    <m/>
    <m/>
    <m/>
    <m/>
    <m/>
    <m/>
    <m/>
    <m/>
    <s v="Computer Studies "/>
    <s v="Computer Studies"/>
    <m/>
    <s v=" "/>
    <x v="6"/>
    <m/>
    <m/>
    <s v="Ross Bigelow    "/>
    <x v="44"/>
    <x v="2"/>
    <x v="0"/>
    <x v="0"/>
    <x v="0"/>
    <m/>
    <s v="                   "/>
    <x v="3"/>
    <x v="3"/>
    <x v="3"/>
    <x v="0"/>
    <x v="0"/>
    <x v="0"/>
    <x v="0"/>
    <x v="0"/>
    <x v="0"/>
    <x v="0"/>
    <m/>
    <m/>
    <m/>
    <m/>
    <m/>
    <m/>
    <m/>
    <m/>
    <m/>
    <m/>
    <m/>
    <x v="1"/>
    <x v="4"/>
    <s v="2021/22"/>
    <m/>
    <m/>
    <m/>
    <m/>
    <m/>
    <m/>
    <m/>
    <m/>
    <m/>
    <m/>
    <m/>
    <m/>
    <m/>
    <m/>
    <m/>
    <m/>
    <m/>
    <m/>
    <m/>
    <m/>
    <m/>
    <m/>
    <m/>
    <m/>
    <m/>
    <m/>
    <m/>
    <m/>
    <m/>
    <m/>
    <m/>
    <m/>
    <m/>
    <m/>
    <m/>
    <m/>
    <m/>
    <m/>
    <m/>
    <m/>
    <m/>
    <m/>
  </r>
  <r>
    <x v="470"/>
    <x v="470"/>
    <x v="241"/>
    <s v="IPAC training program for Developmental Services Sector"/>
    <m/>
    <m/>
    <m/>
    <m/>
    <m/>
    <m/>
    <m/>
    <m/>
    <m/>
    <m/>
    <m/>
    <s v="Human Services and Community Safety "/>
    <s v="Human Services and Community Safety"/>
    <m/>
    <s v=" "/>
    <x v="6"/>
    <m/>
    <m/>
    <s v="Howard Bloom Brent Cotton Erin Gilchrist  "/>
    <x v="54"/>
    <x v="20"/>
    <x v="5"/>
    <x v="0"/>
    <x v="0"/>
    <m/>
    <s v="Muskaan Karwal Christopher Michael Sanmeet Kaur                 "/>
    <x v="297"/>
    <x v="134"/>
    <x v="214"/>
    <x v="0"/>
    <x v="0"/>
    <x v="0"/>
    <x v="0"/>
    <x v="0"/>
    <x v="0"/>
    <x v="0"/>
    <m/>
    <m/>
    <m/>
    <m/>
    <m/>
    <m/>
    <m/>
    <m/>
    <m/>
    <m/>
    <m/>
    <x v="5"/>
    <x v="4"/>
    <s v="2021/22"/>
    <m/>
    <m/>
    <m/>
    <m/>
    <m/>
    <m/>
    <m/>
    <m/>
    <m/>
    <m/>
    <m/>
    <m/>
    <m/>
    <m/>
    <m/>
    <m/>
    <m/>
    <m/>
    <m/>
    <m/>
    <m/>
    <m/>
    <m/>
    <m/>
    <m/>
    <m/>
    <m/>
    <m/>
    <m/>
    <m/>
    <m/>
    <m/>
    <m/>
    <m/>
    <m/>
    <m/>
    <m/>
    <m/>
    <m/>
    <m/>
    <m/>
    <m/>
  </r>
  <r>
    <x v="471"/>
    <x v="471"/>
    <x v="242"/>
    <s v="Workflow Automation"/>
    <m/>
    <m/>
    <m/>
    <m/>
    <m/>
    <m/>
    <m/>
    <m/>
    <m/>
    <m/>
    <m/>
    <s v="Computer Studies "/>
    <s v="Computer Studies"/>
    <m/>
    <s v=" "/>
    <x v="6"/>
    <m/>
    <m/>
    <s v="    "/>
    <x v="6"/>
    <x v="2"/>
    <x v="0"/>
    <x v="0"/>
    <x v="0"/>
    <m/>
    <s v="                   "/>
    <x v="3"/>
    <x v="3"/>
    <x v="3"/>
    <x v="0"/>
    <x v="0"/>
    <x v="0"/>
    <x v="0"/>
    <x v="0"/>
    <x v="0"/>
    <x v="0"/>
    <m/>
    <m/>
    <m/>
    <m/>
    <m/>
    <m/>
    <m/>
    <m/>
    <m/>
    <m/>
    <m/>
    <x v="1"/>
    <x v="4"/>
    <s v="2021/22"/>
    <m/>
    <m/>
    <m/>
    <m/>
    <m/>
    <m/>
    <m/>
    <m/>
    <m/>
    <m/>
    <m/>
    <m/>
    <m/>
    <m/>
    <m/>
    <m/>
    <m/>
    <m/>
    <m/>
    <m/>
    <m/>
    <m/>
    <m/>
    <m/>
    <m/>
    <m/>
    <m/>
    <m/>
    <m/>
    <m/>
    <m/>
    <m/>
    <m/>
    <m/>
    <m/>
    <m/>
    <m/>
    <m/>
    <m/>
    <m/>
    <m/>
    <m/>
  </r>
  <r>
    <x v="472"/>
    <x v="472"/>
    <x v="165"/>
    <s v="OCI VIP"/>
    <m/>
    <m/>
    <m/>
    <m/>
    <m/>
    <m/>
    <m/>
    <m/>
    <m/>
    <m/>
    <m/>
    <s v="Engineering and Environmental Technologies "/>
    <s v="Engineering and Environmental Technologies"/>
    <m/>
    <m/>
    <x v="5"/>
    <m/>
    <m/>
    <s v="Amir baghaki    "/>
    <x v="4"/>
    <x v="2"/>
    <x v="0"/>
    <x v="0"/>
    <x v="0"/>
    <m/>
    <s v="Connor MacInnis Mckenzie Thyre Gregory GavilanesHeredia Nicholas Whiffen Maddy Busby               "/>
    <x v="261"/>
    <x v="132"/>
    <x v="169"/>
    <x v="127"/>
    <x v="32"/>
    <x v="0"/>
    <x v="0"/>
    <x v="0"/>
    <x v="0"/>
    <x v="0"/>
    <m/>
    <m/>
    <m/>
    <m/>
    <m/>
    <m/>
    <m/>
    <m/>
    <m/>
    <m/>
    <m/>
    <x v="5"/>
    <x v="4"/>
    <s v="2021/22"/>
    <m/>
    <m/>
    <m/>
    <m/>
    <m/>
    <m/>
    <m/>
    <m/>
    <m/>
    <m/>
    <m/>
    <m/>
    <m/>
    <m/>
    <m/>
    <m/>
    <m/>
    <m/>
    <m/>
    <m/>
    <m/>
    <m/>
    <m/>
    <m/>
    <m/>
    <m/>
    <m/>
    <m/>
    <m/>
    <m/>
    <m/>
    <m/>
    <m/>
    <m/>
    <m/>
    <m/>
    <m/>
    <m/>
    <m/>
    <m/>
    <m/>
    <m/>
  </r>
  <r>
    <x v="473"/>
    <x v="473"/>
    <x v="243"/>
    <s v="Edgar Cayce Time-Tracker"/>
    <s v="Build a time-line of revisionist world history based on the work of Edgar Cayce and scientific and archaeological discoveries in Edgar Cayce website"/>
    <s v="Web Design"/>
    <s v="Geo 1165"/>
    <s v="Sidney Kirkpatrick"/>
    <s v="sidneykirkpatrick@gmail.com"/>
    <m/>
    <m/>
    <m/>
    <m/>
    <m/>
    <s v="21F-22W"/>
    <s v="Computer Studies "/>
    <s v="Computer Studies"/>
    <m/>
    <s v="Big Data Analytics "/>
    <x v="0"/>
    <m/>
    <m/>
    <s v="Gordon Dyck    "/>
    <x v="20"/>
    <x v="2"/>
    <x v="0"/>
    <x v="0"/>
    <x v="0"/>
    <m/>
    <s v="Amrit Kaur Randhawa Huda Tanveer Siddiqui Rakshit Luke Wilson                  "/>
    <x v="298"/>
    <x v="251"/>
    <x v="215"/>
    <x v="0"/>
    <x v="0"/>
    <x v="0"/>
    <x v="0"/>
    <x v="0"/>
    <x v="0"/>
    <x v="0"/>
    <m/>
    <m/>
    <m/>
    <m/>
    <m/>
    <m/>
    <m/>
    <m/>
    <m/>
    <m/>
    <m/>
    <x v="0"/>
    <x v="2"/>
    <s v="2021/22"/>
    <m/>
    <s v="Yes"/>
    <s v="yes"/>
    <m/>
    <m/>
    <m/>
    <m/>
    <m/>
    <m/>
    <m/>
    <m/>
    <m/>
    <m/>
    <m/>
    <m/>
    <m/>
    <m/>
    <m/>
    <m/>
    <m/>
    <m/>
    <d v="2021-12-13T00:00:00"/>
    <s v="Received the CA and proposal signed, GC signed"/>
    <m/>
    <m/>
    <m/>
    <m/>
    <m/>
    <m/>
    <m/>
    <m/>
    <m/>
    <m/>
    <m/>
    <m/>
    <m/>
    <m/>
    <m/>
    <m/>
    <m/>
    <m/>
    <m/>
  </r>
  <r>
    <x v="474"/>
    <x v="474"/>
    <x v="244"/>
    <s v="VisionZero"/>
    <m/>
    <m/>
    <m/>
    <s v="Mojgan Jadidi"/>
    <s v="mjadidi@yorku.ca"/>
    <m/>
    <m/>
    <m/>
    <m/>
    <m/>
    <s v="21S-21F"/>
    <s v="Computer Studies "/>
    <s v="Computer Studies"/>
    <m/>
    <s v="Big Data Analytics "/>
    <x v="0"/>
    <m/>
    <m/>
    <s v="    "/>
    <x v="6"/>
    <x v="2"/>
    <x v="0"/>
    <x v="0"/>
    <x v="0"/>
    <m/>
    <s v="Melissa Avila                   "/>
    <x v="299"/>
    <x v="3"/>
    <x v="3"/>
    <x v="0"/>
    <x v="0"/>
    <x v="0"/>
    <x v="0"/>
    <x v="0"/>
    <x v="0"/>
    <x v="0"/>
    <m/>
    <m/>
    <m/>
    <m/>
    <m/>
    <m/>
    <m/>
    <m/>
    <m/>
    <m/>
    <m/>
    <x v="8"/>
    <x v="2"/>
    <s v="2021/22"/>
    <m/>
    <m/>
    <m/>
    <m/>
    <m/>
    <m/>
    <m/>
    <m/>
    <m/>
    <m/>
    <m/>
    <m/>
    <m/>
    <m/>
    <m/>
    <m/>
    <m/>
    <m/>
    <m/>
    <m/>
    <m/>
    <m/>
    <m/>
    <m/>
    <m/>
    <m/>
    <m/>
    <m/>
    <m/>
    <m/>
    <m/>
    <m/>
    <m/>
    <m/>
    <m/>
    <m/>
    <m/>
    <m/>
    <m/>
    <m/>
    <m/>
    <m/>
  </r>
  <r>
    <x v="475"/>
    <x v="475"/>
    <x v="245"/>
    <s v="2022 Safe Roads Competition"/>
    <s v="Analyse  Geotab and Toronto Police Services"/>
    <m/>
    <m/>
    <s v="Mark Morreale"/>
    <s v="mark.morreale@sas.com"/>
    <m/>
    <m/>
    <m/>
    <m/>
    <m/>
    <s v="21F-22W"/>
    <s v="Computer Studies "/>
    <s v="Computer Studies"/>
    <m/>
    <s v="Big Data Analytics "/>
    <x v="0"/>
    <m/>
    <m/>
    <s v="Gordon Dyck    "/>
    <x v="20"/>
    <x v="2"/>
    <x v="0"/>
    <x v="0"/>
    <x v="0"/>
    <m/>
    <s v="Ashlesh Prashant Sheth James Wilson Priya Chauhan Sanat Sunil Khare Taim Bilal Al-Bakri               "/>
    <x v="300"/>
    <x v="252"/>
    <x v="216"/>
    <x v="128"/>
    <x v="33"/>
    <x v="0"/>
    <x v="0"/>
    <x v="0"/>
    <x v="0"/>
    <x v="0"/>
    <m/>
    <m/>
    <m/>
    <m/>
    <m/>
    <m/>
    <m/>
    <m/>
    <m/>
    <m/>
    <m/>
    <x v="0"/>
    <x v="2"/>
    <s v="2021/22"/>
    <m/>
    <s v="Yes"/>
    <s v="yes"/>
    <m/>
    <m/>
    <m/>
    <m/>
    <m/>
    <m/>
    <m/>
    <m/>
    <m/>
    <m/>
    <m/>
    <m/>
    <m/>
    <m/>
    <m/>
    <m/>
    <m/>
    <m/>
    <d v="2021-11-03T00:00:00"/>
    <m/>
    <m/>
    <m/>
    <m/>
    <m/>
    <m/>
    <m/>
    <m/>
    <m/>
    <m/>
    <m/>
    <m/>
    <m/>
    <m/>
    <m/>
    <m/>
    <m/>
    <m/>
    <m/>
    <m/>
  </r>
  <r>
    <x v="476"/>
    <x v="476"/>
    <x v="16"/>
    <s v="Data Analytics and Cyber Security-Static Malware"/>
    <s v="Malware data in static and insert into database any match of malicious IP"/>
    <m/>
    <m/>
    <s v="Pedram Habibi"/>
    <s v="Pedram.habibi@georgiancollege.ca"/>
    <m/>
    <m/>
    <m/>
    <m/>
    <m/>
    <s v="21F-22W"/>
    <s v="Computer Studies "/>
    <s v="Computer Studies"/>
    <m/>
    <s v="Big Data Analytics "/>
    <x v="0"/>
    <m/>
    <m/>
    <s v="Thecla Oreme    "/>
    <x v="53"/>
    <x v="2"/>
    <x v="0"/>
    <x v="0"/>
    <x v="0"/>
    <m/>
    <s v="Mihir Indravadan Patel Karteek Surampalli Fazle Siddique                 "/>
    <x v="301"/>
    <x v="253"/>
    <x v="217"/>
    <x v="0"/>
    <x v="0"/>
    <x v="0"/>
    <x v="0"/>
    <x v="0"/>
    <x v="0"/>
    <x v="0"/>
    <m/>
    <m/>
    <m/>
    <m/>
    <m/>
    <m/>
    <m/>
    <m/>
    <m/>
    <m/>
    <m/>
    <x v="0"/>
    <x v="2"/>
    <s v="2021/22"/>
    <m/>
    <s v="Yes"/>
    <s v="yes"/>
    <d v="2021-12-06T00:00:00"/>
    <m/>
    <m/>
    <m/>
    <m/>
    <m/>
    <m/>
    <m/>
    <m/>
    <m/>
    <m/>
    <m/>
    <m/>
    <m/>
    <m/>
    <m/>
    <m/>
    <m/>
    <d v="2021-12-06T00:00:00"/>
    <s v="Received the CA and proposal signed, GC signed"/>
    <m/>
    <m/>
    <m/>
    <m/>
    <m/>
    <m/>
    <m/>
    <m/>
    <m/>
    <m/>
    <m/>
    <m/>
    <m/>
    <m/>
    <m/>
    <m/>
    <m/>
    <m/>
    <m/>
  </r>
  <r>
    <x v="477"/>
    <x v="477"/>
    <x v="16"/>
    <s v="Data Analytics and Cyber Security- Dynamic Malware"/>
    <s v="The team will prepare  pipeline using logstash and if any new malware info retrieved, will update the malware database"/>
    <m/>
    <m/>
    <s v="Pedram Habibi"/>
    <s v="Pedram.habibi@georgiancollege.ca"/>
    <m/>
    <m/>
    <m/>
    <m/>
    <m/>
    <s v="22W-22S"/>
    <s v="Computer Studies "/>
    <s v="Computer Studies"/>
    <m/>
    <s v="Big Data Analytics "/>
    <x v="0"/>
    <m/>
    <m/>
    <s v="Caio Gasparine     "/>
    <x v="52"/>
    <x v="2"/>
    <x v="0"/>
    <x v="0"/>
    <x v="0"/>
    <m/>
    <s v="Devika Rajan Nair Joseph Ajay Karol Aravindan Venkat Ramanan Karupampalayam Renganathan                 "/>
    <x v="302"/>
    <x v="254"/>
    <x v="218"/>
    <x v="0"/>
    <x v="0"/>
    <x v="0"/>
    <x v="0"/>
    <x v="0"/>
    <x v="0"/>
    <x v="0"/>
    <m/>
    <m/>
    <m/>
    <m/>
    <m/>
    <m/>
    <m/>
    <m/>
    <m/>
    <m/>
    <m/>
    <x v="0"/>
    <x v="2"/>
    <s v="2021/22"/>
    <m/>
    <s v="Yes"/>
    <s v="yes"/>
    <d v="2022-08-03T00:00:00"/>
    <m/>
    <m/>
    <m/>
    <m/>
    <m/>
    <m/>
    <m/>
    <m/>
    <m/>
    <m/>
    <m/>
    <m/>
    <m/>
    <m/>
    <m/>
    <m/>
    <m/>
    <d v="2022-08-29T00:00:00"/>
    <s v="Project Close Out"/>
    <m/>
    <m/>
    <m/>
    <m/>
    <m/>
    <m/>
    <m/>
    <m/>
    <m/>
    <m/>
    <m/>
    <m/>
    <m/>
    <m/>
    <m/>
    <m/>
    <m/>
    <m/>
    <s v="Industry"/>
  </r>
  <r>
    <x v="478"/>
    <x v="478"/>
    <x v="246"/>
    <s v="Scanning databases to classify personal data"/>
    <m/>
    <m/>
    <m/>
    <s v="Peter Barbosa"/>
    <s v="peter@opsware.co"/>
    <m/>
    <m/>
    <m/>
    <m/>
    <m/>
    <s v="21F-22W"/>
    <s v="Computer Studies "/>
    <s v="Computer Studies"/>
    <m/>
    <s v="Big Data Analytics "/>
    <x v="0"/>
    <m/>
    <m/>
    <s v="Caio Gasparine     "/>
    <x v="52"/>
    <x v="2"/>
    <x v="0"/>
    <x v="0"/>
    <x v="0"/>
    <m/>
    <s v="Scaria Ouseph Kurian Smitha Ravichandar Shashank Kumar                 "/>
    <x v="303"/>
    <x v="255"/>
    <x v="219"/>
    <x v="0"/>
    <x v="0"/>
    <x v="0"/>
    <x v="0"/>
    <x v="0"/>
    <x v="0"/>
    <x v="0"/>
    <m/>
    <m/>
    <m/>
    <m/>
    <m/>
    <m/>
    <m/>
    <m/>
    <m/>
    <m/>
    <m/>
    <x v="0"/>
    <x v="2"/>
    <s v="2021/22"/>
    <m/>
    <s v="Yes"/>
    <s v="yes"/>
    <d v="2021-12-02T00:00:00"/>
    <m/>
    <m/>
    <m/>
    <m/>
    <m/>
    <m/>
    <m/>
    <m/>
    <m/>
    <m/>
    <m/>
    <m/>
    <m/>
    <m/>
    <m/>
    <m/>
    <m/>
    <d v="2021-12-02T00:00:00"/>
    <s v="Received the CA and proposal signed, Send to Jamie"/>
    <m/>
    <m/>
    <m/>
    <m/>
    <m/>
    <m/>
    <m/>
    <m/>
    <m/>
    <m/>
    <m/>
    <m/>
    <m/>
    <m/>
    <m/>
    <m/>
    <m/>
    <m/>
    <m/>
  </r>
  <r>
    <x v="479"/>
    <x v="479"/>
    <x v="246"/>
    <s v="Email sentiment analysis"/>
    <s v="p0"/>
    <m/>
    <m/>
    <s v="Peter Barbosa"/>
    <s v="peter@opsware.co"/>
    <m/>
    <m/>
    <m/>
    <m/>
    <m/>
    <s v="21F-22W"/>
    <s v="Computer Studies "/>
    <s v="Computer Studies"/>
    <m/>
    <s v="Big Data Analytics "/>
    <x v="0"/>
    <m/>
    <m/>
    <s v="Caio Gasparine     "/>
    <x v="52"/>
    <x v="2"/>
    <x v="0"/>
    <x v="0"/>
    <x v="0"/>
    <m/>
    <s v="Ahmed Selim Haseeb Ahmed Abhinav Sharma                 "/>
    <x v="304"/>
    <x v="256"/>
    <x v="27"/>
    <x v="0"/>
    <x v="0"/>
    <x v="0"/>
    <x v="0"/>
    <x v="0"/>
    <x v="0"/>
    <x v="0"/>
    <m/>
    <m/>
    <m/>
    <m/>
    <m/>
    <m/>
    <m/>
    <m/>
    <m/>
    <m/>
    <m/>
    <x v="0"/>
    <x v="2"/>
    <s v="2021/22"/>
    <m/>
    <s v="Yes"/>
    <s v="yes"/>
    <d v="2021-12-02T00:00:00"/>
    <m/>
    <m/>
    <m/>
    <m/>
    <m/>
    <m/>
    <m/>
    <m/>
    <m/>
    <m/>
    <m/>
    <m/>
    <m/>
    <m/>
    <m/>
    <m/>
    <m/>
    <d v="2021-12-02T00:00:00"/>
    <s v="Received the CA and proposal signed, Send to Jamie"/>
    <m/>
    <m/>
    <m/>
    <m/>
    <m/>
    <m/>
    <m/>
    <m/>
    <m/>
    <m/>
    <m/>
    <m/>
    <m/>
    <m/>
    <m/>
    <m/>
    <m/>
    <m/>
    <m/>
  </r>
  <r>
    <x v="480"/>
    <x v="480"/>
    <x v="228"/>
    <s v="Medical Big Data AI - Image Processing solutions"/>
    <m/>
    <m/>
    <m/>
    <s v="Julia Komissarchik"/>
    <s v="julia@glendor.com"/>
    <m/>
    <m/>
    <m/>
    <m/>
    <m/>
    <s v="21F-22W"/>
    <s v="Computer Studies "/>
    <s v="Computer Studies"/>
    <m/>
    <s v="Big Data Analytics "/>
    <x v="0"/>
    <m/>
    <m/>
    <s v="Caio Gasparine     "/>
    <x v="52"/>
    <x v="2"/>
    <x v="0"/>
    <x v="0"/>
    <x v="0"/>
    <m/>
    <s v="Kshitij Basangar Jaison Jose Pranav Amin Karun Khajuria                 "/>
    <x v="305"/>
    <x v="257"/>
    <x v="220"/>
    <x v="129"/>
    <x v="0"/>
    <x v="0"/>
    <x v="0"/>
    <x v="0"/>
    <x v="0"/>
    <x v="0"/>
    <m/>
    <m/>
    <m/>
    <m/>
    <m/>
    <m/>
    <m/>
    <m/>
    <m/>
    <m/>
    <m/>
    <x v="0"/>
    <x v="2"/>
    <s v="2021/22"/>
    <m/>
    <s v="Yes"/>
    <s v="yes"/>
    <m/>
    <m/>
    <m/>
    <m/>
    <m/>
    <m/>
    <m/>
    <m/>
    <m/>
    <m/>
    <m/>
    <m/>
    <m/>
    <m/>
    <m/>
    <m/>
    <m/>
    <m/>
    <d v="2021-12-17T00:00:00"/>
    <s v="Fully executed document from project sponsor delivered"/>
    <m/>
    <m/>
    <m/>
    <m/>
    <m/>
    <m/>
    <m/>
    <m/>
    <m/>
    <m/>
    <m/>
    <m/>
    <m/>
    <m/>
    <m/>
    <m/>
    <m/>
    <m/>
    <m/>
  </r>
  <r>
    <x v="481"/>
    <x v="481"/>
    <x v="247"/>
    <s v="People's Party of Canada"/>
    <m/>
    <m/>
    <s v="GEO 1169"/>
    <s v="David Ainsworth"/>
    <s v="dave.rnp.rtw@gmail.com"/>
    <m/>
    <m/>
    <m/>
    <m/>
    <m/>
    <s v="21F-22W"/>
    <s v="Computer Studies "/>
    <s v="Computer Studies"/>
    <m/>
    <s v="Big Data Analytics "/>
    <x v="0"/>
    <m/>
    <m/>
    <s v="Caio Gasparine     "/>
    <x v="52"/>
    <x v="2"/>
    <x v="0"/>
    <x v="0"/>
    <x v="0"/>
    <m/>
    <s v="Lakshmi Sasikumar Mian Taimoor Malik Stephy Johnson                 "/>
    <x v="306"/>
    <x v="258"/>
    <x v="221"/>
    <x v="0"/>
    <x v="0"/>
    <x v="0"/>
    <x v="0"/>
    <x v="0"/>
    <x v="0"/>
    <x v="0"/>
    <m/>
    <m/>
    <m/>
    <m/>
    <m/>
    <m/>
    <m/>
    <m/>
    <m/>
    <m/>
    <m/>
    <x v="0"/>
    <x v="2"/>
    <s v="2021/22"/>
    <m/>
    <s v="Yes"/>
    <s v="yes"/>
    <d v="2021-11-17T00:00:00"/>
    <m/>
    <m/>
    <m/>
    <m/>
    <m/>
    <m/>
    <m/>
    <m/>
    <m/>
    <m/>
    <m/>
    <m/>
    <m/>
    <m/>
    <m/>
    <m/>
    <m/>
    <d v="2021-11-04T00:00:00"/>
    <s v="Received the CA and proposal signed, Send to Jamie"/>
    <m/>
    <m/>
    <m/>
    <m/>
    <m/>
    <m/>
    <m/>
    <m/>
    <m/>
    <m/>
    <m/>
    <m/>
    <m/>
    <m/>
    <m/>
    <m/>
    <m/>
    <m/>
    <m/>
  </r>
  <r>
    <x v="482"/>
    <x v="482"/>
    <x v="16"/>
    <s v="Remote-learning environment during COVID-19"/>
    <m/>
    <m/>
    <m/>
    <s v="Isabelle Deschamps"/>
    <s v="isabelle.deschamps@georgiancollege.ca"/>
    <m/>
    <m/>
    <m/>
    <m/>
    <m/>
    <s v="21F-22W"/>
    <s v="Computer Studies "/>
    <s v="Computer Studies"/>
    <m/>
    <s v="Big Data Analytics "/>
    <x v="0"/>
    <m/>
    <m/>
    <s v="Caio Gasparine     "/>
    <x v="52"/>
    <x v="2"/>
    <x v="0"/>
    <x v="0"/>
    <x v="0"/>
    <m/>
    <s v="Simon Kennedy Savan Ketankumar Patel                  "/>
    <x v="307"/>
    <x v="259"/>
    <x v="3"/>
    <x v="0"/>
    <x v="0"/>
    <x v="0"/>
    <x v="0"/>
    <x v="0"/>
    <x v="0"/>
    <x v="0"/>
    <m/>
    <m/>
    <m/>
    <m/>
    <m/>
    <m/>
    <m/>
    <m/>
    <m/>
    <m/>
    <m/>
    <x v="0"/>
    <x v="2"/>
    <s v="2021/22"/>
    <m/>
    <s v="Yes"/>
    <s v="yes"/>
    <d v="2021-11-07T00:00:00"/>
    <m/>
    <m/>
    <m/>
    <m/>
    <m/>
    <m/>
    <m/>
    <m/>
    <m/>
    <m/>
    <m/>
    <m/>
    <m/>
    <m/>
    <m/>
    <m/>
    <m/>
    <d v="2021-11-10T00:00:00"/>
    <s v="Received the CA and proposal signed, GC signed"/>
    <m/>
    <m/>
    <m/>
    <m/>
    <m/>
    <m/>
    <m/>
    <m/>
    <m/>
    <m/>
    <m/>
    <m/>
    <m/>
    <m/>
    <m/>
    <m/>
    <m/>
    <m/>
    <m/>
  </r>
  <r>
    <x v="483"/>
    <x v="483"/>
    <x v="187"/>
    <s v="Stratagem – Film, TV and Screen Resource Library"/>
    <m/>
    <m/>
    <s v="GEO 1158"/>
    <s v="Jordan Schinkel"/>
    <s v="jschinkel@stratagemgroup.ca"/>
    <m/>
    <m/>
    <m/>
    <m/>
    <m/>
    <s v="21F-22W"/>
    <s v="Computer Studies "/>
    <s v="Computer Studies"/>
    <m/>
    <s v="Big Data Analytics "/>
    <x v="0"/>
    <m/>
    <m/>
    <s v="Caio Gasparine     "/>
    <x v="52"/>
    <x v="2"/>
    <x v="0"/>
    <x v="0"/>
    <x v="0"/>
    <m/>
    <s v="Vatsal Prajapati Deepkumar Patel Dharmit Panchal                 "/>
    <x v="308"/>
    <x v="260"/>
    <x v="222"/>
    <x v="0"/>
    <x v="0"/>
    <x v="0"/>
    <x v="0"/>
    <x v="0"/>
    <x v="0"/>
    <x v="0"/>
    <m/>
    <m/>
    <m/>
    <m/>
    <m/>
    <m/>
    <m/>
    <m/>
    <m/>
    <m/>
    <m/>
    <x v="0"/>
    <x v="2"/>
    <s v="2021/22"/>
    <m/>
    <s v="Yes"/>
    <s v="yes"/>
    <d v="2021-11-03T00:00:00"/>
    <m/>
    <m/>
    <m/>
    <m/>
    <m/>
    <m/>
    <m/>
    <m/>
    <m/>
    <m/>
    <m/>
    <m/>
    <m/>
    <m/>
    <m/>
    <m/>
    <m/>
    <d v="2021-11-03T00:00:00"/>
    <s v="Received the CA and proposal signed, Send to Jamie"/>
    <m/>
    <m/>
    <m/>
    <m/>
    <m/>
    <m/>
    <m/>
    <m/>
    <m/>
    <m/>
    <m/>
    <m/>
    <m/>
    <m/>
    <m/>
    <m/>
    <m/>
    <m/>
    <m/>
  </r>
  <r>
    <x v="484"/>
    <x v="484"/>
    <x v="232"/>
    <s v="The Big Leaf's Crypto Calculator Dashboard"/>
    <m/>
    <m/>
    <m/>
    <s v="Rahi Tajzadeh"/>
    <s v="thebigleaf@gmail.com"/>
    <m/>
    <m/>
    <m/>
    <m/>
    <m/>
    <s v="21F-22W"/>
    <s v="Computer Studies "/>
    <s v="Computer Studies"/>
    <m/>
    <s v="Big Data Analytics "/>
    <x v="0"/>
    <m/>
    <m/>
    <s v="Gordon Dyck    "/>
    <x v="20"/>
    <x v="2"/>
    <x v="0"/>
    <x v="0"/>
    <x v="0"/>
    <m/>
    <s v="Faruk Furkan Koc Harsh Haresh Bhanushali Selvagowtham Srinivasan                 "/>
    <x v="309"/>
    <x v="261"/>
    <x v="223"/>
    <x v="0"/>
    <x v="0"/>
    <x v="0"/>
    <x v="0"/>
    <x v="0"/>
    <x v="0"/>
    <x v="0"/>
    <m/>
    <m/>
    <m/>
    <m/>
    <m/>
    <m/>
    <m/>
    <m/>
    <m/>
    <m/>
    <m/>
    <x v="0"/>
    <x v="2"/>
    <s v="2021/22"/>
    <m/>
    <s v="Yes"/>
    <s v="yes"/>
    <d v="2021-11-03T00:00:00"/>
    <m/>
    <m/>
    <m/>
    <m/>
    <m/>
    <m/>
    <m/>
    <m/>
    <m/>
    <m/>
    <m/>
    <m/>
    <m/>
    <m/>
    <m/>
    <m/>
    <m/>
    <d v="2021-11-10T00:00:00"/>
    <s v="Received the CA and proposal signed, GC signed"/>
    <m/>
    <m/>
    <m/>
    <m/>
    <m/>
    <m/>
    <m/>
    <m/>
    <m/>
    <m/>
    <m/>
    <m/>
    <m/>
    <m/>
    <m/>
    <m/>
    <m/>
    <m/>
    <m/>
  </r>
  <r>
    <x v="485"/>
    <x v="485"/>
    <x v="232"/>
    <s v="Data Visualization - KnowQuest.com"/>
    <m/>
    <m/>
    <m/>
    <s v="Rahi Tajzadeh"/>
    <s v="thebigleaf@gmail.com"/>
    <m/>
    <m/>
    <m/>
    <m/>
    <m/>
    <s v="21F-22W"/>
    <s v="Computer Studies "/>
    <s v="Computer Studies"/>
    <m/>
    <s v="Big Data Analytics "/>
    <x v="0"/>
    <m/>
    <m/>
    <s v="Gordon Dyck    "/>
    <x v="20"/>
    <x v="2"/>
    <x v="0"/>
    <x v="0"/>
    <x v="0"/>
    <m/>
    <s v="Akshara Ashok Jhanvi Sanjaysinh Vaghela JojinGeorge Anithottathil SaiKrishna Cherukuri                "/>
    <x v="310"/>
    <x v="262"/>
    <x v="224"/>
    <x v="130"/>
    <x v="0"/>
    <x v="0"/>
    <x v="0"/>
    <x v="0"/>
    <x v="0"/>
    <x v="0"/>
    <m/>
    <m/>
    <m/>
    <m/>
    <m/>
    <m/>
    <m/>
    <m/>
    <m/>
    <m/>
    <m/>
    <x v="0"/>
    <x v="2"/>
    <s v="2021/22"/>
    <m/>
    <s v="Yes"/>
    <s v="yes"/>
    <d v="2021-11-03T00:00:00"/>
    <m/>
    <m/>
    <m/>
    <m/>
    <m/>
    <m/>
    <m/>
    <m/>
    <m/>
    <m/>
    <m/>
    <m/>
    <m/>
    <m/>
    <m/>
    <m/>
    <m/>
    <d v="2021-11-10T00:00:00"/>
    <s v="Received the CA and proposal signed, GC signed"/>
    <m/>
    <m/>
    <m/>
    <m/>
    <m/>
    <m/>
    <m/>
    <m/>
    <m/>
    <m/>
    <m/>
    <m/>
    <m/>
    <m/>
    <m/>
    <m/>
    <m/>
    <m/>
    <m/>
  </r>
  <r>
    <x v="486"/>
    <x v="486"/>
    <x v="248"/>
    <s v="Ariadne"/>
    <m/>
    <m/>
    <s v="GEO 1101"/>
    <s v="Teresa Snelgrove"/>
    <s v="teresa.snelgrove@gmail.com"/>
    <m/>
    <m/>
    <m/>
    <m/>
    <m/>
    <s v="21F-22W"/>
    <s v="Computer Studies "/>
    <s v="Computer Studies"/>
    <m/>
    <s v="Big Data Analytics "/>
    <x v="0"/>
    <m/>
    <m/>
    <s v="Thecla Oreme    "/>
    <x v="53"/>
    <x v="2"/>
    <x v="0"/>
    <x v="0"/>
    <x v="0"/>
    <m/>
    <s v="Jayarani Rajesh Abhinandan Umakant Jawalekar Karthikeyan Suresh Kumar                 "/>
    <x v="311"/>
    <x v="263"/>
    <x v="225"/>
    <x v="0"/>
    <x v="0"/>
    <x v="0"/>
    <x v="0"/>
    <x v="0"/>
    <x v="0"/>
    <x v="0"/>
    <m/>
    <m/>
    <m/>
    <m/>
    <m/>
    <m/>
    <m/>
    <m/>
    <m/>
    <m/>
    <m/>
    <x v="0"/>
    <x v="2"/>
    <s v="2021/22"/>
    <m/>
    <s v="Yes"/>
    <s v="yes"/>
    <d v="2021-11-08T00:00:00"/>
    <m/>
    <m/>
    <m/>
    <m/>
    <m/>
    <m/>
    <m/>
    <m/>
    <m/>
    <m/>
    <m/>
    <m/>
    <m/>
    <m/>
    <m/>
    <m/>
    <m/>
    <d v="2021-11-08T00:00:00"/>
    <s v="Received the CA and proposal signed, Send to Jamie"/>
    <m/>
    <m/>
    <m/>
    <m/>
    <m/>
    <m/>
    <m/>
    <m/>
    <m/>
    <m/>
    <m/>
    <m/>
    <m/>
    <m/>
    <m/>
    <m/>
    <m/>
    <m/>
    <m/>
  </r>
  <r>
    <x v="487"/>
    <x v="487"/>
    <x v="214"/>
    <s v="Central Bank Digital Currency and Payments Migration"/>
    <m/>
    <m/>
    <s v="GEO 1146"/>
    <s v="Segun Bewaji"/>
    <s v="sbewaji@payments.ca"/>
    <m/>
    <m/>
    <m/>
    <m/>
    <m/>
    <s v="21F-22W"/>
    <s v="Computer Studies "/>
    <s v="Computer Studies"/>
    <m/>
    <s v="Big Data Analytics "/>
    <x v="0"/>
    <m/>
    <m/>
    <s v="Gordon Dyck    "/>
    <x v="20"/>
    <x v="2"/>
    <x v="0"/>
    <x v="0"/>
    <x v="0"/>
    <m/>
    <s v="Ayushman Singh Landon Lyle Bridget Ndubuisi                 "/>
    <x v="312"/>
    <x v="264"/>
    <x v="226"/>
    <x v="0"/>
    <x v="0"/>
    <x v="0"/>
    <x v="0"/>
    <x v="0"/>
    <x v="0"/>
    <x v="0"/>
    <m/>
    <m/>
    <m/>
    <m/>
    <m/>
    <m/>
    <m/>
    <m/>
    <m/>
    <m/>
    <m/>
    <x v="0"/>
    <x v="2"/>
    <s v="2021/22"/>
    <m/>
    <s v="Yes"/>
    <s v="yes"/>
    <d v="2021-11-16T00:00:00"/>
    <m/>
    <m/>
    <m/>
    <m/>
    <m/>
    <m/>
    <m/>
    <m/>
    <m/>
    <m/>
    <m/>
    <m/>
    <m/>
    <m/>
    <m/>
    <m/>
    <m/>
    <d v="2021-11-16T00:00:00"/>
    <s v="Fully executed document from project sponsor delivered"/>
    <m/>
    <m/>
    <m/>
    <m/>
    <m/>
    <m/>
    <m/>
    <m/>
    <m/>
    <m/>
    <m/>
    <m/>
    <m/>
    <m/>
    <m/>
    <m/>
    <m/>
    <m/>
    <m/>
  </r>
  <r>
    <x v="488"/>
    <x v="488"/>
    <x v="218"/>
    <s v="Diversity, Equity and Inclusion - Canadian Corporate Boards"/>
    <m/>
    <m/>
    <s v="GEO 1160"/>
    <s v="Nathan Tell"/>
    <s v="nathant@teambisonandbird.com"/>
    <m/>
    <m/>
    <m/>
    <m/>
    <m/>
    <s v="21F-22W"/>
    <s v="Computer Studies "/>
    <s v="Computer Studies"/>
    <m/>
    <s v="Big Data Analytics "/>
    <x v="0"/>
    <m/>
    <m/>
    <s v="Thecla Oreme    "/>
    <x v="53"/>
    <x v="2"/>
    <x v="0"/>
    <x v="0"/>
    <x v="0"/>
    <m/>
    <s v="Deepika Thakur Rahul Narang Vishalbharthi Goswami                 "/>
    <x v="313"/>
    <x v="265"/>
    <x v="227"/>
    <x v="0"/>
    <x v="0"/>
    <x v="0"/>
    <x v="0"/>
    <x v="0"/>
    <x v="0"/>
    <x v="0"/>
    <m/>
    <m/>
    <m/>
    <m/>
    <m/>
    <m/>
    <m/>
    <m/>
    <m/>
    <m/>
    <m/>
    <x v="0"/>
    <x v="2"/>
    <s v="2021/22"/>
    <m/>
    <s v="Yes"/>
    <s v="yes"/>
    <m/>
    <m/>
    <m/>
    <m/>
    <m/>
    <m/>
    <m/>
    <m/>
    <m/>
    <m/>
    <m/>
    <m/>
    <m/>
    <m/>
    <m/>
    <m/>
    <m/>
    <m/>
    <d v="2021-12-02T00:00:00"/>
    <s v="Received Signed CA and Proposal, GC signed"/>
    <m/>
    <m/>
    <m/>
    <m/>
    <m/>
    <m/>
    <m/>
    <m/>
    <m/>
    <m/>
    <m/>
    <m/>
    <m/>
    <m/>
    <m/>
    <m/>
    <m/>
    <m/>
    <m/>
  </r>
  <r>
    <x v="489"/>
    <x v="489"/>
    <x v="188"/>
    <s v="Content Research Program for ParseHub"/>
    <m/>
    <m/>
    <s v="GEO 1164"/>
    <s v="Martin Perez"/>
    <s v="martin@parsehub.com"/>
    <m/>
    <m/>
    <m/>
    <m/>
    <m/>
    <s v="21F-22W"/>
    <s v="Computer Studies "/>
    <s v="Computer Studies"/>
    <m/>
    <s v="Big Data Analytics "/>
    <x v="0"/>
    <m/>
    <m/>
    <s v="Thecla Oreme    "/>
    <x v="53"/>
    <x v="2"/>
    <x v="0"/>
    <x v="0"/>
    <x v="0"/>
    <m/>
    <s v="Vishal Kaatal  Amrit Kaur Pannu Gurpreet Kaur Gurpreet Kaur                 "/>
    <x v="314"/>
    <x v="266"/>
    <x v="228"/>
    <x v="0"/>
    <x v="0"/>
    <x v="0"/>
    <x v="0"/>
    <x v="0"/>
    <x v="0"/>
    <x v="0"/>
    <m/>
    <m/>
    <m/>
    <m/>
    <m/>
    <m/>
    <m/>
    <m/>
    <m/>
    <m/>
    <m/>
    <x v="0"/>
    <x v="2"/>
    <s v="2021/22"/>
    <m/>
    <s v="Yes"/>
    <s v="yes"/>
    <d v="2021-12-03T00:00:00"/>
    <m/>
    <m/>
    <m/>
    <m/>
    <m/>
    <m/>
    <m/>
    <m/>
    <m/>
    <m/>
    <m/>
    <m/>
    <m/>
    <m/>
    <m/>
    <m/>
    <m/>
    <d v="2021-12-03T00:00:00"/>
    <s v="Received the CA and proposal signed, Send to Jamie"/>
    <m/>
    <m/>
    <m/>
    <m/>
    <m/>
    <m/>
    <m/>
    <m/>
    <m/>
    <m/>
    <m/>
    <m/>
    <m/>
    <m/>
    <m/>
    <m/>
    <m/>
    <m/>
    <m/>
  </r>
  <r>
    <x v="490"/>
    <x v="490"/>
    <x v="181"/>
    <s v="Migration of InnScience Platform"/>
    <m/>
    <m/>
    <s v="GEO 1163"/>
    <s v="Stany Castillo"/>
    <s v="stany@innscience.ca"/>
    <m/>
    <m/>
    <m/>
    <m/>
    <m/>
    <s v="21F-22W"/>
    <s v="Computer Studies "/>
    <s v="Computer Studies"/>
    <m/>
    <s v="Big Data Analytics "/>
    <x v="0"/>
    <m/>
    <m/>
    <s v="Caio Gasparine     "/>
    <x v="52"/>
    <x v="2"/>
    <x v="0"/>
    <x v="0"/>
    <x v="0"/>
    <m/>
    <s v="Nandu Rajan Rajalekshmi Manoghna Kola Prasanna Rachabanti                 "/>
    <x v="315"/>
    <x v="267"/>
    <x v="229"/>
    <x v="0"/>
    <x v="0"/>
    <x v="0"/>
    <x v="0"/>
    <x v="0"/>
    <x v="0"/>
    <x v="0"/>
    <m/>
    <m/>
    <m/>
    <m/>
    <m/>
    <m/>
    <m/>
    <m/>
    <m/>
    <m/>
    <m/>
    <x v="0"/>
    <x v="2"/>
    <s v="2021/22"/>
    <m/>
    <s v="Yes"/>
    <s v="yes"/>
    <d v="2021-12-02T00:00:00"/>
    <m/>
    <m/>
    <m/>
    <m/>
    <m/>
    <m/>
    <m/>
    <m/>
    <m/>
    <m/>
    <m/>
    <m/>
    <m/>
    <m/>
    <m/>
    <m/>
    <m/>
    <d v="2021-12-02T00:00:00"/>
    <s v="Received the CA and proposal signed, GC signed"/>
    <m/>
    <m/>
    <m/>
    <m/>
    <m/>
    <m/>
    <m/>
    <m/>
    <m/>
    <m/>
    <m/>
    <m/>
    <m/>
    <m/>
    <m/>
    <m/>
    <m/>
    <m/>
    <m/>
  </r>
  <r>
    <x v="491"/>
    <x v="491"/>
    <x v="249"/>
    <s v="New Product Launch Data Analytics Support"/>
    <m/>
    <m/>
    <m/>
    <s v="David Kim"/>
    <s v="david.kim@massiveinsights.com"/>
    <m/>
    <m/>
    <m/>
    <m/>
    <m/>
    <s v="21F-22W"/>
    <s v="Computer Studies "/>
    <s v="Computer Studies"/>
    <m/>
    <s v="Big Data Analytics "/>
    <x v="0"/>
    <m/>
    <m/>
    <s v="Caio Gasparine     "/>
    <x v="52"/>
    <x v="2"/>
    <x v="0"/>
    <x v="0"/>
    <x v="0"/>
    <m/>
    <s v="Savan Kotadiya Abhishek Prafulbhai Barot                  "/>
    <x v="316"/>
    <x v="268"/>
    <x v="3"/>
    <x v="0"/>
    <x v="0"/>
    <x v="0"/>
    <x v="0"/>
    <x v="0"/>
    <x v="0"/>
    <x v="0"/>
    <m/>
    <m/>
    <m/>
    <m/>
    <m/>
    <m/>
    <m/>
    <m/>
    <m/>
    <m/>
    <m/>
    <x v="1"/>
    <x v="2"/>
    <s v="2021/22"/>
    <m/>
    <s v="Yes"/>
    <s v="yes"/>
    <m/>
    <m/>
    <m/>
    <m/>
    <s v="Cancelled by project sponsor because can't dedicate time to the project."/>
    <m/>
    <m/>
    <m/>
    <m/>
    <m/>
    <m/>
    <m/>
    <m/>
    <m/>
    <m/>
    <m/>
    <m/>
    <m/>
    <d v="2021-11-04T00:00:00"/>
    <s v="Sent CA and proposal"/>
    <m/>
    <m/>
    <m/>
    <m/>
    <m/>
    <m/>
    <m/>
    <m/>
    <m/>
    <m/>
    <m/>
    <m/>
    <m/>
    <m/>
    <m/>
    <m/>
    <m/>
    <m/>
    <m/>
  </r>
  <r>
    <x v="492"/>
    <x v="492"/>
    <x v="250"/>
    <s v="Customer Analytics"/>
    <m/>
    <m/>
    <m/>
    <s v="Harsh Panchal"/>
    <s v="Hpanchal@luminato.com"/>
    <m/>
    <m/>
    <m/>
    <m/>
    <m/>
    <s v="21F-22W"/>
    <s v="Computer Studies "/>
    <s v="Computer Studies"/>
    <m/>
    <s v="Big Data Analytics "/>
    <x v="0"/>
    <m/>
    <m/>
    <s v="Caio Gasparine     "/>
    <x v="52"/>
    <x v="2"/>
    <x v="0"/>
    <x v="0"/>
    <x v="0"/>
    <m/>
    <s v="Yogendra Kumar Suman Suman_x000a_ Shiva Kumar Sanjeev Arjun Anandrao Pawar Kevin Kayoonnapara Siby                "/>
    <x v="317"/>
    <x v="269"/>
    <x v="230"/>
    <x v="131"/>
    <x v="0"/>
    <x v="0"/>
    <x v="0"/>
    <x v="0"/>
    <x v="0"/>
    <x v="0"/>
    <m/>
    <m/>
    <m/>
    <m/>
    <m/>
    <m/>
    <m/>
    <m/>
    <m/>
    <m/>
    <m/>
    <x v="0"/>
    <x v="2"/>
    <s v="2021/22"/>
    <m/>
    <s v="Yes"/>
    <s v="yes"/>
    <d v="2021-11-09T00:00:00"/>
    <m/>
    <m/>
    <m/>
    <m/>
    <m/>
    <m/>
    <m/>
    <m/>
    <m/>
    <m/>
    <m/>
    <m/>
    <m/>
    <m/>
    <m/>
    <m/>
    <m/>
    <d v="2021-11-09T00:00:00"/>
    <s v="Received the CA and proposal signed, Send to Jamie"/>
    <m/>
    <m/>
    <m/>
    <m/>
    <m/>
    <m/>
    <m/>
    <m/>
    <m/>
    <m/>
    <m/>
    <m/>
    <m/>
    <m/>
    <m/>
    <m/>
    <m/>
    <m/>
    <m/>
  </r>
  <r>
    <x v="493"/>
    <x v="493"/>
    <x v="232"/>
    <s v="Data Visualization - KnowQuest.net"/>
    <m/>
    <m/>
    <m/>
    <s v="Rahi Tajzadeh"/>
    <s v="thebigleaf@gmail.com"/>
    <m/>
    <m/>
    <m/>
    <m/>
    <m/>
    <s v="21F-22W"/>
    <s v="Computer Studies "/>
    <s v="Computer Studies"/>
    <m/>
    <s v="Big Data Analytics "/>
    <x v="0"/>
    <m/>
    <m/>
    <s v="Caio Gasparine     "/>
    <x v="52"/>
    <x v="2"/>
    <x v="0"/>
    <x v="0"/>
    <x v="0"/>
    <m/>
    <s v="Juan Mafla Cetares Amish Mukeshbhai Dungrani Amul Jiteshbhai Ghodasara                 "/>
    <x v="318"/>
    <x v="270"/>
    <x v="231"/>
    <x v="0"/>
    <x v="0"/>
    <x v="0"/>
    <x v="0"/>
    <x v="0"/>
    <x v="0"/>
    <x v="0"/>
    <m/>
    <m/>
    <m/>
    <m/>
    <m/>
    <m/>
    <m/>
    <m/>
    <m/>
    <m/>
    <m/>
    <x v="0"/>
    <x v="2"/>
    <s v="2021/22"/>
    <m/>
    <s v="Yes"/>
    <s v="yes"/>
    <d v="2021-11-03T00:00:00"/>
    <m/>
    <m/>
    <m/>
    <m/>
    <m/>
    <m/>
    <m/>
    <m/>
    <m/>
    <m/>
    <m/>
    <m/>
    <m/>
    <m/>
    <m/>
    <m/>
    <m/>
    <d v="2021-11-10T00:00:00"/>
    <s v="Received the CA and proposal signed, GC signed"/>
    <m/>
    <m/>
    <m/>
    <m/>
    <m/>
    <m/>
    <m/>
    <m/>
    <m/>
    <m/>
    <m/>
    <m/>
    <m/>
    <m/>
    <m/>
    <m/>
    <m/>
    <m/>
    <m/>
  </r>
  <r>
    <x v="494"/>
    <x v="494"/>
    <x v="251"/>
    <s v="NFT (Non Fungible Token) for Artists"/>
    <m/>
    <m/>
    <s v="GEO 1095"/>
    <s v="Emilie Westbrook_x000a_"/>
    <s v="emilie.westbrook@sairyo.ca"/>
    <m/>
    <m/>
    <m/>
    <m/>
    <m/>
    <s v="22W-22S"/>
    <s v="Computer Studies "/>
    <s v="Computer Studies"/>
    <m/>
    <s v="Big Data Analytics "/>
    <x v="0"/>
    <m/>
    <m/>
    <s v="Caio Gasparine     "/>
    <x v="52"/>
    <x v="2"/>
    <x v="0"/>
    <x v="0"/>
    <x v="0"/>
    <m/>
    <s v="Ann Maria Stanley Ritij Sharma Carlos Soares Warth                 "/>
    <x v="319"/>
    <x v="271"/>
    <x v="232"/>
    <x v="0"/>
    <x v="0"/>
    <x v="0"/>
    <x v="0"/>
    <x v="0"/>
    <x v="0"/>
    <x v="0"/>
    <m/>
    <m/>
    <m/>
    <m/>
    <m/>
    <m/>
    <m/>
    <m/>
    <m/>
    <m/>
    <m/>
    <x v="0"/>
    <x v="2"/>
    <s v="2021/22"/>
    <m/>
    <s v="Yes"/>
    <s v="yes"/>
    <m/>
    <m/>
    <m/>
    <m/>
    <m/>
    <m/>
    <m/>
    <m/>
    <m/>
    <m/>
    <m/>
    <m/>
    <m/>
    <m/>
    <m/>
    <m/>
    <m/>
    <m/>
    <d v="2022-08-29T00:00:00"/>
    <s v="Project Close Out"/>
    <m/>
    <m/>
    <m/>
    <m/>
    <m/>
    <m/>
    <m/>
    <m/>
    <m/>
    <m/>
    <m/>
    <m/>
    <m/>
    <m/>
    <m/>
    <m/>
    <m/>
    <m/>
    <s v="Industry"/>
  </r>
  <r>
    <x v="495"/>
    <x v="495"/>
    <x v="251"/>
    <s v="Augmented Reality &amp; Data"/>
    <m/>
    <m/>
    <m/>
    <s v="Emilie Westbrook_x000a_"/>
    <s v="emilie.westbrook@sairyo.ca"/>
    <m/>
    <m/>
    <m/>
    <m/>
    <m/>
    <s v="21F-22W"/>
    <s v="Computer Studies "/>
    <s v="Computer Studies"/>
    <m/>
    <s v="Big Data Analytics "/>
    <x v="0"/>
    <m/>
    <m/>
    <s v="Thecla Oreme    "/>
    <x v="53"/>
    <x v="2"/>
    <x v="0"/>
    <x v="0"/>
    <x v="0"/>
    <m/>
    <s v="Vivian Wang Abhijeet Singh Kanika Kimmi                 "/>
    <x v="320"/>
    <x v="272"/>
    <x v="233"/>
    <x v="0"/>
    <x v="0"/>
    <x v="0"/>
    <x v="0"/>
    <x v="0"/>
    <x v="0"/>
    <x v="0"/>
    <m/>
    <m/>
    <m/>
    <m/>
    <m/>
    <m/>
    <m/>
    <m/>
    <m/>
    <m/>
    <m/>
    <x v="0"/>
    <x v="2"/>
    <s v="2021/22"/>
    <m/>
    <s v="Yes"/>
    <s v="yes"/>
    <d v="2021-12-02T00:00:00"/>
    <m/>
    <m/>
    <m/>
    <m/>
    <m/>
    <m/>
    <m/>
    <m/>
    <m/>
    <m/>
    <m/>
    <m/>
    <m/>
    <m/>
    <m/>
    <m/>
    <m/>
    <d v="2021-12-02T00:00:00"/>
    <s v="Received the CA and proposal signed, GC signed"/>
    <m/>
    <m/>
    <m/>
    <m/>
    <m/>
    <m/>
    <m/>
    <m/>
    <m/>
    <m/>
    <m/>
    <m/>
    <m/>
    <m/>
    <m/>
    <m/>
    <m/>
    <m/>
    <m/>
  </r>
  <r>
    <x v="496"/>
    <x v="496"/>
    <x v="119"/>
    <s v="Development of Blog elonmuskunpacked.com"/>
    <m/>
    <m/>
    <m/>
    <s v="Nancy Kirkpatrick"/>
    <s v="nancywk@gmail.com"/>
    <m/>
    <m/>
    <m/>
    <m/>
    <m/>
    <s v="21F-22W"/>
    <s v="Computer Studies "/>
    <s v="Computer Studies"/>
    <m/>
    <s v="Big Data Analytics "/>
    <x v="0"/>
    <m/>
    <m/>
    <s v="Thecla Oreme    "/>
    <x v="53"/>
    <x v="2"/>
    <x v="0"/>
    <x v="0"/>
    <x v="0"/>
    <m/>
    <s v="Cathie Lisa Nelson Dias Shweta Sahu Anantha Krishnan Korakkodath Ramesh                 "/>
    <x v="321"/>
    <x v="273"/>
    <x v="234"/>
    <x v="0"/>
    <x v="0"/>
    <x v="0"/>
    <x v="0"/>
    <x v="0"/>
    <x v="0"/>
    <x v="0"/>
    <m/>
    <m/>
    <m/>
    <m/>
    <m/>
    <m/>
    <m/>
    <m/>
    <m/>
    <m/>
    <m/>
    <x v="0"/>
    <x v="2"/>
    <s v="2021/22"/>
    <m/>
    <s v="Yes"/>
    <s v="yes"/>
    <d v="2021-11-04T00:00:00"/>
    <m/>
    <m/>
    <m/>
    <m/>
    <m/>
    <m/>
    <m/>
    <m/>
    <m/>
    <m/>
    <m/>
    <m/>
    <m/>
    <m/>
    <m/>
    <m/>
    <m/>
    <d v="2021-11-10T00:00:00"/>
    <s v="Received the CA and proposal signed, Send to Jamie"/>
    <m/>
    <m/>
    <m/>
    <m/>
    <m/>
    <m/>
    <m/>
    <m/>
    <m/>
    <m/>
    <m/>
    <m/>
    <m/>
    <m/>
    <m/>
    <m/>
    <m/>
    <m/>
    <m/>
  </r>
  <r>
    <x v="497"/>
    <x v="497"/>
    <x v="40"/>
    <s v="Parking Strategy"/>
    <m/>
    <m/>
    <s v="GEO 1170"/>
    <s v="Sonya Favretto"/>
    <s v="sonya.favretto@barrie.ca"/>
    <m/>
    <m/>
    <m/>
    <m/>
    <m/>
    <s v="21F-22W"/>
    <s v="Computer Studies "/>
    <s v="Computer Studies"/>
    <m/>
    <s v="Big Data Analytics "/>
    <x v="0"/>
    <m/>
    <m/>
    <s v="Gordon Dyck    "/>
    <x v="20"/>
    <x v="2"/>
    <x v="0"/>
    <x v="0"/>
    <x v="0"/>
    <m/>
    <s v="Mustafa Gorkem Guzeloglu Xuehao Xiang Vrindha Pottayath Parambil Vijayan Aura Camila Rodriguez Ardila                "/>
    <x v="322"/>
    <x v="274"/>
    <x v="235"/>
    <x v="132"/>
    <x v="0"/>
    <x v="0"/>
    <x v="0"/>
    <x v="0"/>
    <x v="0"/>
    <x v="0"/>
    <m/>
    <m/>
    <m/>
    <m/>
    <m/>
    <m/>
    <m/>
    <m/>
    <m/>
    <m/>
    <m/>
    <x v="0"/>
    <x v="2"/>
    <s v="2021/22"/>
    <m/>
    <s v="Yes"/>
    <s v="yes"/>
    <d v="2021-11-10T00:00:00"/>
    <m/>
    <m/>
    <m/>
    <m/>
    <m/>
    <m/>
    <m/>
    <m/>
    <m/>
    <m/>
    <m/>
    <m/>
    <m/>
    <m/>
    <m/>
    <m/>
    <m/>
    <d v="2021-11-10T00:00:00"/>
    <s v="Received the CA and proposal signed, Send to Jamie"/>
    <m/>
    <m/>
    <m/>
    <m/>
    <m/>
    <m/>
    <m/>
    <m/>
    <m/>
    <m/>
    <m/>
    <m/>
    <m/>
    <m/>
    <m/>
    <m/>
    <m/>
    <m/>
    <m/>
  </r>
  <r>
    <x v="498"/>
    <x v="498"/>
    <x v="119"/>
    <s v="Caltrans Tenants Stories"/>
    <m/>
    <m/>
    <m/>
    <s v="Nancy Kirkpatrick"/>
    <s v="nancywk@gmail.com"/>
    <m/>
    <m/>
    <m/>
    <m/>
    <m/>
    <s v="22W-22S"/>
    <s v="Computer Studies "/>
    <s v="Computer Studies"/>
    <m/>
    <s v="Big Data Analytics "/>
    <x v="0"/>
    <m/>
    <m/>
    <s v="Hemant Sangwan Richard Lambroff   "/>
    <x v="55"/>
    <x v="1"/>
    <x v="0"/>
    <x v="0"/>
    <x v="0"/>
    <m/>
    <s v="Christopher Ewoh Israel Osaighale Oluwole Okusolubo                 "/>
    <x v="323"/>
    <x v="275"/>
    <x v="236"/>
    <x v="0"/>
    <x v="0"/>
    <x v="0"/>
    <x v="0"/>
    <x v="0"/>
    <x v="0"/>
    <x v="0"/>
    <m/>
    <m/>
    <m/>
    <m/>
    <m/>
    <m/>
    <m/>
    <m/>
    <m/>
    <m/>
    <m/>
    <x v="0"/>
    <x v="2"/>
    <s v="2021/22"/>
    <m/>
    <s v="Yes"/>
    <s v="yes"/>
    <m/>
    <m/>
    <m/>
    <m/>
    <m/>
    <m/>
    <m/>
    <m/>
    <m/>
    <m/>
    <m/>
    <m/>
    <m/>
    <m/>
    <m/>
    <m/>
    <m/>
    <m/>
    <d v="2022-08-29T00:00:00"/>
    <s v="Project Close Out"/>
    <m/>
    <m/>
    <m/>
    <m/>
    <m/>
    <m/>
    <m/>
    <m/>
    <m/>
    <m/>
    <m/>
    <m/>
    <m/>
    <m/>
    <m/>
    <m/>
    <m/>
    <m/>
    <s v="Industry"/>
  </r>
  <r>
    <x v="499"/>
    <x v="499"/>
    <x v="195"/>
    <s v="Finished Goods Production Planning Tool-Phase2"/>
    <m/>
    <m/>
    <s v="GEO 1105"/>
    <s v="Doug McKitterick"/>
    <s v="doug.mckitterick@autoliv.com"/>
    <m/>
    <m/>
    <m/>
    <m/>
    <m/>
    <s v="21F-22W"/>
    <s v="Computer Studies "/>
    <s v="Computer Studies"/>
    <m/>
    <s v="Big Data Analytics "/>
    <x v="0"/>
    <m/>
    <m/>
    <s v="Thecla Oreme    "/>
    <x v="53"/>
    <x v="2"/>
    <x v="0"/>
    <x v="0"/>
    <x v="0"/>
    <m/>
    <s v="harsh shah Pranjalsunil Uttekar Mohit Anil Justin Tanguay                "/>
    <x v="324"/>
    <x v="276"/>
    <x v="237"/>
    <x v="133"/>
    <x v="0"/>
    <x v="0"/>
    <x v="0"/>
    <x v="0"/>
    <x v="0"/>
    <x v="0"/>
    <m/>
    <m/>
    <m/>
    <m/>
    <m/>
    <m/>
    <m/>
    <m/>
    <m/>
    <m/>
    <m/>
    <x v="0"/>
    <x v="2"/>
    <s v="2021/22"/>
    <m/>
    <s v="Yes"/>
    <s v="yes"/>
    <d v="2021-12-02T00:00:00"/>
    <m/>
    <m/>
    <m/>
    <m/>
    <m/>
    <n v="1000"/>
    <n v="1000"/>
    <m/>
    <n v="0"/>
    <m/>
    <m/>
    <m/>
    <m/>
    <m/>
    <m/>
    <m/>
    <m/>
    <d v="2021-12-03T00:00:00"/>
    <s v="Received the CA and proposal signed, Send to Jamie"/>
    <m/>
    <m/>
    <m/>
    <m/>
    <m/>
    <m/>
    <m/>
    <m/>
    <m/>
    <m/>
    <m/>
    <m/>
    <m/>
    <m/>
    <m/>
    <m/>
    <m/>
    <m/>
    <m/>
  </r>
  <r>
    <x v="500"/>
    <x v="500"/>
    <x v="177"/>
    <m/>
    <m/>
    <m/>
    <s v="GEO 1142"/>
    <s v="Aman Nanda"/>
    <s v="amannandwani@gmail.com"/>
    <m/>
    <m/>
    <m/>
    <m/>
    <m/>
    <s v="21F-22W"/>
    <s v="Computer Studies "/>
    <s v="Computer Studies"/>
    <m/>
    <s v="Big Data Analytics "/>
    <x v="0"/>
    <m/>
    <m/>
    <s v="    "/>
    <x v="6"/>
    <x v="2"/>
    <x v="0"/>
    <x v="0"/>
    <x v="0"/>
    <m/>
    <s v="Christopher.Ewoh@MyGeorgian.ca Israel.Osaighale@MyGeorgian.ca Oluwole.Okusolubo@MyGeorgian.ca                 "/>
    <x v="325"/>
    <x v="277"/>
    <x v="238"/>
    <x v="0"/>
    <x v="0"/>
    <x v="0"/>
    <x v="0"/>
    <x v="0"/>
    <x v="0"/>
    <x v="0"/>
    <m/>
    <m/>
    <m/>
    <m/>
    <m/>
    <m/>
    <m/>
    <m/>
    <m/>
    <m/>
    <m/>
    <x v="8"/>
    <x v="2"/>
    <s v="2021/22"/>
    <m/>
    <m/>
    <m/>
    <m/>
    <m/>
    <m/>
    <m/>
    <m/>
    <m/>
    <m/>
    <m/>
    <m/>
    <m/>
    <m/>
    <m/>
    <m/>
    <m/>
    <m/>
    <m/>
    <m/>
    <m/>
    <d v="2021-11-10T00:00:00"/>
    <s v="Proposed to be postpone next semester"/>
    <m/>
    <m/>
    <m/>
    <m/>
    <m/>
    <m/>
    <m/>
    <m/>
    <m/>
    <m/>
    <m/>
    <m/>
    <m/>
    <m/>
    <m/>
    <m/>
    <m/>
    <m/>
    <m/>
  </r>
  <r>
    <x v="501"/>
    <x v="501"/>
    <x v="53"/>
    <s v="Occasional Transport Website"/>
    <m/>
    <m/>
    <s v="GEO 1152"/>
    <s v="Justin Kelly"/>
    <s v="blue_lt@hotmail.com"/>
    <m/>
    <m/>
    <m/>
    <m/>
    <m/>
    <s v="21F-22W"/>
    <s v="Computer Studies "/>
    <s v="Computer Studies"/>
    <m/>
    <s v="Big Data Analytics "/>
    <x v="0"/>
    <m/>
    <m/>
    <s v="Caio Gasparine     "/>
    <x v="52"/>
    <x v="2"/>
    <x v="0"/>
    <x v="0"/>
    <x v="0"/>
    <m/>
    <s v="Harsh Manni Harsh Manni Priyanka Sharma Aashray Kaudinya                 "/>
    <x v="326"/>
    <x v="278"/>
    <x v="239"/>
    <x v="0"/>
    <x v="0"/>
    <x v="0"/>
    <x v="0"/>
    <x v="0"/>
    <x v="0"/>
    <x v="0"/>
    <m/>
    <m/>
    <m/>
    <m/>
    <m/>
    <m/>
    <m/>
    <m/>
    <m/>
    <m/>
    <m/>
    <x v="0"/>
    <x v="2"/>
    <s v="2021/22"/>
    <m/>
    <s v="Yes"/>
    <s v="yes"/>
    <d v="2021-11-07T00:00:00"/>
    <m/>
    <m/>
    <m/>
    <m/>
    <m/>
    <m/>
    <m/>
    <m/>
    <m/>
    <m/>
    <m/>
    <m/>
    <m/>
    <m/>
    <m/>
    <m/>
    <m/>
    <s v="11/19/2021"/>
    <s v="Fully Executed document  "/>
    <m/>
    <m/>
    <m/>
    <m/>
    <m/>
    <m/>
    <m/>
    <m/>
    <m/>
    <m/>
    <m/>
    <m/>
    <m/>
    <m/>
    <m/>
    <m/>
    <m/>
    <m/>
    <m/>
  </r>
  <r>
    <x v="502"/>
    <x v="502"/>
    <x v="53"/>
    <s v="Bump trax"/>
    <m/>
    <m/>
    <s v="GEO 1086"/>
    <s v="Justin Kelly"/>
    <s v="blue_lt@hotmail.com"/>
    <m/>
    <m/>
    <m/>
    <m/>
    <m/>
    <s v="22W-22S"/>
    <s v="Computer Studies "/>
    <s v="Computer Studies"/>
    <m/>
    <s v="Big Data Analytics "/>
    <x v="0"/>
    <m/>
    <m/>
    <s v="Caio Gasparine     "/>
    <x v="52"/>
    <x v="2"/>
    <x v="0"/>
    <x v="0"/>
    <x v="0"/>
    <m/>
    <s v="Libina Puthenpurayil Joseph Athul Varghese Abdul-Baatinul-Haad Yusuf                 "/>
    <x v="327"/>
    <x v="279"/>
    <x v="240"/>
    <x v="0"/>
    <x v="0"/>
    <x v="0"/>
    <x v="0"/>
    <x v="0"/>
    <x v="0"/>
    <x v="0"/>
    <m/>
    <m/>
    <m/>
    <m/>
    <m/>
    <m/>
    <m/>
    <m/>
    <m/>
    <m/>
    <m/>
    <x v="0"/>
    <x v="2"/>
    <s v="2021/22"/>
    <m/>
    <s v="Yes"/>
    <s v="yes"/>
    <s v="13/02/2022"/>
    <m/>
    <m/>
    <m/>
    <m/>
    <m/>
    <m/>
    <m/>
    <m/>
    <m/>
    <m/>
    <m/>
    <m/>
    <m/>
    <m/>
    <m/>
    <m/>
    <m/>
    <s v="29/08/2022"/>
    <s v="Project Close Out"/>
    <m/>
    <m/>
    <m/>
    <m/>
    <m/>
    <m/>
    <m/>
    <m/>
    <m/>
    <m/>
    <m/>
    <m/>
    <m/>
    <m/>
    <m/>
    <m/>
    <m/>
    <m/>
    <s v="Industry"/>
  </r>
  <r>
    <x v="503"/>
    <x v="503"/>
    <x v="53"/>
    <s v="Private Policing"/>
    <m/>
    <m/>
    <s v="GEO 1153"/>
    <s v="Justin Kelly"/>
    <s v="blue_lt@hotmail.com"/>
    <m/>
    <m/>
    <m/>
    <m/>
    <m/>
    <s v="21F-22W"/>
    <s v="Computer Studies "/>
    <s v="Computer Studies"/>
    <m/>
    <s v="Big Data Analytics "/>
    <x v="0"/>
    <m/>
    <m/>
    <s v="Thecla Oreme    "/>
    <x v="53"/>
    <x v="2"/>
    <x v="0"/>
    <x v="0"/>
    <x v="0"/>
    <m/>
    <s v="Kazuhiro Onishi Ashwin Ashwin Abhinav Sharma Uchenna Eneremadu                "/>
    <x v="328"/>
    <x v="280"/>
    <x v="27"/>
    <x v="134"/>
    <x v="0"/>
    <x v="0"/>
    <x v="0"/>
    <x v="0"/>
    <x v="0"/>
    <x v="0"/>
    <m/>
    <m/>
    <m/>
    <m/>
    <m/>
    <m/>
    <m/>
    <m/>
    <m/>
    <m/>
    <m/>
    <x v="0"/>
    <x v="2"/>
    <s v="2021/22"/>
    <m/>
    <s v="Yes"/>
    <s v="yes"/>
    <d v="2021-11-07T00:00:00"/>
    <m/>
    <m/>
    <m/>
    <m/>
    <m/>
    <m/>
    <m/>
    <m/>
    <m/>
    <m/>
    <m/>
    <m/>
    <m/>
    <m/>
    <m/>
    <m/>
    <m/>
    <s v="11/19/2021"/>
    <s v="Fully Executed document  "/>
    <m/>
    <m/>
    <m/>
    <m/>
    <m/>
    <m/>
    <m/>
    <m/>
    <m/>
    <m/>
    <m/>
    <m/>
    <m/>
    <m/>
    <m/>
    <m/>
    <m/>
    <m/>
    <m/>
  </r>
  <r>
    <x v="504"/>
    <x v="504"/>
    <x v="252"/>
    <s v="GP Customer ID Upgrade"/>
    <m/>
    <m/>
    <m/>
    <s v="Lynn Telford"/>
    <s v="ltelford@orillia.ca"/>
    <m/>
    <m/>
    <m/>
    <m/>
    <m/>
    <s v="22W-22S"/>
    <s v="Computer Studies "/>
    <s v="Computer Studies"/>
    <m/>
    <s v="Big Data Analytics "/>
    <x v="0"/>
    <m/>
    <m/>
    <s v="    "/>
    <x v="6"/>
    <x v="2"/>
    <x v="0"/>
    <x v="0"/>
    <x v="0"/>
    <m/>
    <s v="                   "/>
    <x v="3"/>
    <x v="3"/>
    <x v="3"/>
    <x v="0"/>
    <x v="0"/>
    <x v="0"/>
    <x v="0"/>
    <x v="0"/>
    <x v="0"/>
    <x v="0"/>
    <m/>
    <m/>
    <m/>
    <m/>
    <m/>
    <m/>
    <m/>
    <m/>
    <m/>
    <m/>
    <m/>
    <x v="1"/>
    <x v="2"/>
    <s v="2021/22"/>
    <m/>
    <s v="Yes"/>
    <s v="yes"/>
    <m/>
    <m/>
    <m/>
    <m/>
    <m/>
    <m/>
    <m/>
    <m/>
    <m/>
    <m/>
    <m/>
    <m/>
    <m/>
    <m/>
    <m/>
    <m/>
    <m/>
    <m/>
    <d v="2022-12-04T00:00:00"/>
    <s v="Project Cancelled because city of Orillia cant provide staff to support the student for the moment."/>
    <m/>
    <m/>
    <m/>
    <m/>
    <m/>
    <m/>
    <m/>
    <m/>
    <m/>
    <m/>
    <m/>
    <m/>
    <m/>
    <m/>
    <m/>
    <m/>
    <m/>
    <m/>
    <s v="Industry"/>
  </r>
  <r>
    <x v="505"/>
    <x v="505"/>
    <x v="253"/>
    <s v="RVH Simcoe Muskoka Cancer Program Medical Records Upgrade"/>
    <m/>
    <m/>
    <m/>
    <s v="Corey McKee"/>
    <s v="McKeeC@rvh.on.ca"/>
    <m/>
    <m/>
    <m/>
    <m/>
    <m/>
    <s v="21F-22W"/>
    <s v="Computer Studies "/>
    <s v="Computer Studies"/>
    <m/>
    <s v="Big Data Analytics "/>
    <x v="0"/>
    <m/>
    <m/>
    <s v="Thecla Oreme    "/>
    <x v="53"/>
    <x v="2"/>
    <x v="0"/>
    <x v="0"/>
    <x v="0"/>
    <m/>
    <s v="Yugal Desai Amith Heiden Siddhant Pandey Cajaana Kanagaratnam                "/>
    <x v="329"/>
    <x v="281"/>
    <x v="241"/>
    <x v="135"/>
    <x v="0"/>
    <x v="0"/>
    <x v="0"/>
    <x v="0"/>
    <x v="0"/>
    <x v="0"/>
    <m/>
    <m/>
    <m/>
    <m/>
    <m/>
    <m/>
    <m/>
    <m/>
    <m/>
    <m/>
    <m/>
    <x v="0"/>
    <x v="2"/>
    <s v="2021/22"/>
    <m/>
    <s v="Yes"/>
    <s v="yes"/>
    <m/>
    <m/>
    <m/>
    <m/>
    <m/>
    <m/>
    <n v="1000"/>
    <n v="1000"/>
    <m/>
    <n v="0"/>
    <m/>
    <m/>
    <m/>
    <m/>
    <m/>
    <m/>
    <m/>
    <m/>
    <d v="2021-11-23T00:00:00"/>
    <s v="Fully Executed document  "/>
    <m/>
    <m/>
    <m/>
    <m/>
    <m/>
    <m/>
    <m/>
    <m/>
    <m/>
    <m/>
    <m/>
    <m/>
    <m/>
    <m/>
    <m/>
    <m/>
    <m/>
    <m/>
    <m/>
  </r>
  <r>
    <x v="506"/>
    <x v="506"/>
    <x v="254"/>
    <s v="Review Fraud Topography Map"/>
    <m/>
    <m/>
    <s v="GEO 1092"/>
    <s v="Curtis Boyd"/>
    <s v="curtis@askfortransparency.com"/>
    <m/>
    <m/>
    <m/>
    <m/>
    <m/>
    <s v="21F-22W"/>
    <s v="Computer Studies "/>
    <s v="Computer Studies"/>
    <m/>
    <s v="Big Data Analytics "/>
    <x v="0"/>
    <m/>
    <m/>
    <s v="Thecla Oreme    "/>
    <x v="53"/>
    <x v="2"/>
    <x v="0"/>
    <x v="0"/>
    <x v="0"/>
    <m/>
    <s v="Srilekha Sampath Kumar Manna Yuna Pagi Divya Pokhriyal                 "/>
    <x v="330"/>
    <x v="282"/>
    <x v="242"/>
    <x v="0"/>
    <x v="0"/>
    <x v="0"/>
    <x v="0"/>
    <x v="0"/>
    <x v="0"/>
    <x v="0"/>
    <m/>
    <m/>
    <m/>
    <m/>
    <m/>
    <m/>
    <m/>
    <m/>
    <m/>
    <m/>
    <m/>
    <x v="0"/>
    <x v="2"/>
    <s v="2021/22"/>
    <m/>
    <s v="Yes"/>
    <s v="yes"/>
    <d v="2022-01-18T00:00:00"/>
    <m/>
    <m/>
    <m/>
    <m/>
    <m/>
    <m/>
    <m/>
    <m/>
    <m/>
    <m/>
    <m/>
    <m/>
    <m/>
    <m/>
    <m/>
    <m/>
    <m/>
    <d v="2022-01-19T00:00:00"/>
    <s v="Received the CA and proposal signed"/>
    <m/>
    <m/>
    <m/>
    <m/>
    <m/>
    <m/>
    <m/>
    <m/>
    <m/>
    <m/>
    <m/>
    <m/>
    <m/>
    <m/>
    <m/>
    <m/>
    <m/>
    <m/>
    <m/>
  </r>
  <r>
    <x v="507"/>
    <x v="507"/>
    <x v="234"/>
    <s v="Salesforce CRM flows/automated processes"/>
    <m/>
    <m/>
    <m/>
    <s v="Paul Mallion"/>
    <s v="paul.mallion@sm.ymca.ca"/>
    <m/>
    <m/>
    <m/>
    <m/>
    <m/>
    <s v="22W-22S"/>
    <s v="Computer Studies "/>
    <s v="Computer Studies"/>
    <m/>
    <s v="Big Data Analytics "/>
    <x v="0"/>
    <m/>
    <m/>
    <s v="Gordon Dyck Diego Carbajal   "/>
    <x v="20"/>
    <x v="21"/>
    <x v="0"/>
    <x v="0"/>
    <x v="0"/>
    <m/>
    <s v="Rahin Patel Yasheka Venu                  "/>
    <x v="331"/>
    <x v="283"/>
    <x v="3"/>
    <x v="0"/>
    <x v="0"/>
    <x v="0"/>
    <x v="0"/>
    <x v="0"/>
    <x v="0"/>
    <x v="0"/>
    <m/>
    <m/>
    <m/>
    <m/>
    <m/>
    <m/>
    <m/>
    <m/>
    <m/>
    <m/>
    <m/>
    <x v="0"/>
    <x v="2"/>
    <s v="2021/22"/>
    <m/>
    <s v="Yes"/>
    <s v="yes"/>
    <d v="2022-08-02T00:00:00"/>
    <m/>
    <m/>
    <m/>
    <m/>
    <m/>
    <m/>
    <m/>
    <m/>
    <m/>
    <m/>
    <m/>
    <m/>
    <m/>
    <m/>
    <m/>
    <m/>
    <m/>
    <d v="2022-08-29T00:00:00"/>
    <s v="Project Close Out"/>
    <m/>
    <m/>
    <m/>
    <m/>
    <m/>
    <m/>
    <m/>
    <m/>
    <m/>
    <m/>
    <m/>
    <m/>
    <m/>
    <m/>
    <m/>
    <m/>
    <m/>
    <m/>
    <s v="Industry"/>
  </r>
  <r>
    <x v="508"/>
    <x v="508"/>
    <x v="255"/>
    <s v="Design automated exit system for delicate machined parts"/>
    <m/>
    <m/>
    <m/>
    <m/>
    <m/>
    <m/>
    <m/>
    <m/>
    <m/>
    <m/>
    <m/>
    <s v="Engineering and Environmental Technologies "/>
    <s v="Engineering and Environmental Technologies"/>
    <m/>
    <s v="mechanical Engineering Technology "/>
    <x v="5"/>
    <m/>
    <m/>
    <s v="Hadi Hosseini    "/>
    <x v="37"/>
    <x v="2"/>
    <x v="0"/>
    <x v="0"/>
    <x v="0"/>
    <m/>
    <s v="                   "/>
    <x v="3"/>
    <x v="3"/>
    <x v="3"/>
    <x v="0"/>
    <x v="0"/>
    <x v="0"/>
    <x v="0"/>
    <x v="0"/>
    <x v="0"/>
    <x v="0"/>
    <m/>
    <m/>
    <m/>
    <m/>
    <m/>
    <m/>
    <m/>
    <m/>
    <m/>
    <m/>
    <m/>
    <x v="9"/>
    <x v="4"/>
    <s v="2021/22"/>
    <m/>
    <m/>
    <m/>
    <m/>
    <m/>
    <m/>
    <m/>
    <m/>
    <m/>
    <m/>
    <m/>
    <m/>
    <m/>
    <m/>
    <m/>
    <m/>
    <m/>
    <m/>
    <m/>
    <m/>
    <m/>
    <m/>
    <m/>
    <m/>
    <m/>
    <m/>
    <m/>
    <m/>
    <m/>
    <m/>
    <m/>
    <m/>
    <m/>
    <m/>
    <m/>
    <m/>
    <m/>
    <m/>
    <m/>
    <m/>
    <m/>
    <m/>
  </r>
  <r>
    <x v="509"/>
    <x v="509"/>
    <x v="16"/>
    <s v="RIS Fund- 2021-22-025"/>
    <s v="Chrissy Deckers"/>
    <m/>
    <m/>
    <s v="Chrissy Deckers"/>
    <m/>
    <m/>
    <m/>
    <m/>
    <m/>
    <m/>
    <m/>
    <s v=" "/>
    <m/>
    <m/>
    <s v=" "/>
    <x v="6"/>
    <m/>
    <m/>
    <s v="Chrissy Deckers    "/>
    <x v="56"/>
    <x v="2"/>
    <x v="0"/>
    <x v="0"/>
    <x v="0"/>
    <m/>
    <s v="christopher Michael                   "/>
    <x v="332"/>
    <x v="3"/>
    <x v="3"/>
    <x v="0"/>
    <x v="0"/>
    <x v="0"/>
    <x v="0"/>
    <x v="0"/>
    <x v="0"/>
    <x v="0"/>
    <m/>
    <m/>
    <m/>
    <m/>
    <m/>
    <m/>
    <m/>
    <m/>
    <m/>
    <m/>
    <m/>
    <x v="3"/>
    <x v="4"/>
    <s v="2021/22"/>
    <m/>
    <m/>
    <m/>
    <m/>
    <m/>
    <m/>
    <m/>
    <m/>
    <m/>
    <m/>
    <n v="7049.03"/>
    <m/>
    <m/>
    <m/>
    <m/>
    <m/>
    <m/>
    <m/>
    <m/>
    <m/>
    <m/>
    <m/>
    <m/>
    <m/>
    <m/>
    <m/>
    <m/>
    <m/>
    <m/>
    <m/>
    <m/>
    <m/>
    <m/>
    <m/>
    <m/>
    <m/>
    <m/>
    <m/>
    <m/>
    <m/>
    <m/>
    <m/>
  </r>
  <r>
    <x v="510"/>
    <x v="510"/>
    <x v="256"/>
    <s v="Glass crating design"/>
    <s v="Laura Bishop"/>
    <m/>
    <m/>
    <m/>
    <m/>
    <m/>
    <m/>
    <m/>
    <m/>
    <m/>
    <m/>
    <s v="Engineering and Environmental Technologies "/>
    <s v="Engineering and Environmental Technologies"/>
    <m/>
    <s v="mechanical Engineering Technology "/>
    <x v="5"/>
    <m/>
    <m/>
    <s v="Mike Zacharko    "/>
    <x v="22"/>
    <x v="2"/>
    <x v="0"/>
    <x v="0"/>
    <x v="0"/>
    <m/>
    <s v="Gregory GavilanesHeredia Mckenzie Thyre                  "/>
    <x v="155"/>
    <x v="132"/>
    <x v="3"/>
    <x v="0"/>
    <x v="0"/>
    <x v="0"/>
    <x v="0"/>
    <x v="0"/>
    <x v="0"/>
    <x v="0"/>
    <m/>
    <m/>
    <m/>
    <m/>
    <m/>
    <m/>
    <m/>
    <m/>
    <m/>
    <m/>
    <m/>
    <x v="5"/>
    <x v="4"/>
    <s v="2021/22"/>
    <m/>
    <m/>
    <m/>
    <m/>
    <m/>
    <m/>
    <m/>
    <m/>
    <m/>
    <m/>
    <m/>
    <m/>
    <m/>
    <m/>
    <m/>
    <m/>
    <m/>
    <m/>
    <m/>
    <m/>
    <m/>
    <m/>
    <m/>
    <m/>
    <m/>
    <m/>
    <m/>
    <m/>
    <m/>
    <m/>
    <m/>
    <m/>
    <m/>
    <m/>
    <m/>
    <m/>
    <m/>
    <m/>
    <m/>
    <m/>
    <m/>
    <m/>
  </r>
  <r>
    <x v="511"/>
    <x v="511"/>
    <x v="257"/>
    <s v="Analysis and Dashboard - Changemaking Micro Certificate  Courses"/>
    <m/>
    <m/>
    <m/>
    <s v="Mike Zecchino"/>
    <s v="Mike.Zecchino@GeorgianCollege.ca"/>
    <m/>
    <m/>
    <m/>
    <m/>
    <m/>
    <s v="21F-22W"/>
    <s v="Computer Studies "/>
    <s v="Computer Studies"/>
    <m/>
    <s v="Big Data Analytics "/>
    <x v="0"/>
    <m/>
    <m/>
    <s v="Caio Gasparine     "/>
    <x v="52"/>
    <x v="2"/>
    <x v="0"/>
    <x v="0"/>
    <x v="0"/>
    <m/>
    <s v="Daryoush Shabahang Visakh Vijayan Kenta Shirakura                 "/>
    <x v="333"/>
    <x v="284"/>
    <x v="243"/>
    <x v="0"/>
    <x v="0"/>
    <x v="0"/>
    <x v="0"/>
    <x v="0"/>
    <x v="0"/>
    <x v="0"/>
    <m/>
    <m/>
    <m/>
    <m/>
    <m/>
    <m/>
    <m/>
    <m/>
    <m/>
    <m/>
    <m/>
    <x v="0"/>
    <x v="2"/>
    <s v="2021/22"/>
    <m/>
    <s v="Yes"/>
    <s v="yes"/>
    <m/>
    <m/>
    <m/>
    <m/>
    <m/>
    <m/>
    <m/>
    <m/>
    <m/>
    <m/>
    <m/>
    <m/>
    <m/>
    <m/>
    <m/>
    <m/>
    <m/>
    <m/>
    <d v="2021-12-02T00:00:00"/>
    <s v="Received the CA and proposal signed, GC signed"/>
    <m/>
    <m/>
    <m/>
    <m/>
    <m/>
    <m/>
    <m/>
    <m/>
    <m/>
    <m/>
    <m/>
    <m/>
    <m/>
    <m/>
    <m/>
    <m/>
    <m/>
    <m/>
    <m/>
  </r>
  <r>
    <x v="512"/>
    <x v="512"/>
    <x v="40"/>
    <s v="Tree Value Calculator for Municipal Urban Forestry Management"/>
    <m/>
    <m/>
    <m/>
    <s v="Jenna Webb"/>
    <m/>
    <m/>
    <m/>
    <m/>
    <m/>
    <m/>
    <m/>
    <s v="Engineering and Environmental Technologies "/>
    <s v="Engineering and Environmental Technologies"/>
    <m/>
    <s v="Environmental technology "/>
    <x v="10"/>
    <m/>
    <m/>
    <s v="    "/>
    <x v="6"/>
    <x v="2"/>
    <x v="0"/>
    <x v="0"/>
    <x v="0"/>
    <m/>
    <s v="Leah Chiddenton                   "/>
    <x v="334"/>
    <x v="3"/>
    <x v="3"/>
    <x v="0"/>
    <x v="0"/>
    <x v="0"/>
    <x v="0"/>
    <x v="0"/>
    <x v="0"/>
    <x v="0"/>
    <m/>
    <m/>
    <m/>
    <m/>
    <m/>
    <m/>
    <m/>
    <m/>
    <m/>
    <m/>
    <m/>
    <x v="0"/>
    <x v="2"/>
    <m/>
    <m/>
    <m/>
    <m/>
    <m/>
    <m/>
    <m/>
    <m/>
    <m/>
    <m/>
    <m/>
    <m/>
    <m/>
    <m/>
    <m/>
    <m/>
    <m/>
    <m/>
    <m/>
    <m/>
    <m/>
    <m/>
    <m/>
    <m/>
    <m/>
    <m/>
    <m/>
    <m/>
    <m/>
    <m/>
    <m/>
    <m/>
    <m/>
    <m/>
    <m/>
    <m/>
    <m/>
    <m/>
    <m/>
    <m/>
    <m/>
    <m/>
    <m/>
  </r>
  <r>
    <x v="513"/>
    <x v="513"/>
    <x v="40"/>
    <s v="Investigation of microplastics in Municipal Wastewater effluent "/>
    <m/>
    <m/>
    <m/>
    <s v="Dane Reynolds"/>
    <m/>
    <m/>
    <m/>
    <m/>
    <m/>
    <m/>
    <m/>
    <s v="Engineering and Environmental Technologies "/>
    <s v="Engineering and Environmental Technologies"/>
    <m/>
    <s v="Environmental technology "/>
    <x v="10"/>
    <m/>
    <m/>
    <s v="    "/>
    <x v="6"/>
    <x v="2"/>
    <x v="0"/>
    <x v="0"/>
    <x v="0"/>
    <m/>
    <s v="Sterling Graham                   "/>
    <x v="335"/>
    <x v="3"/>
    <x v="3"/>
    <x v="0"/>
    <x v="0"/>
    <x v="0"/>
    <x v="0"/>
    <x v="0"/>
    <x v="0"/>
    <x v="0"/>
    <m/>
    <m/>
    <m/>
    <m/>
    <m/>
    <m/>
    <m/>
    <m/>
    <m/>
    <m/>
    <m/>
    <x v="0"/>
    <x v="2"/>
    <m/>
    <m/>
    <m/>
    <m/>
    <m/>
    <m/>
    <m/>
    <m/>
    <m/>
    <m/>
    <m/>
    <m/>
    <m/>
    <m/>
    <m/>
    <m/>
    <m/>
    <m/>
    <m/>
    <m/>
    <m/>
    <m/>
    <m/>
    <m/>
    <m/>
    <m/>
    <m/>
    <m/>
    <m/>
    <m/>
    <m/>
    <m/>
    <m/>
    <m/>
    <m/>
    <m/>
    <m/>
    <m/>
    <m/>
    <m/>
    <m/>
    <m/>
    <m/>
  </r>
  <r>
    <x v="514"/>
    <x v="514"/>
    <x v="258"/>
    <s v="Evaluating nitrate issues in municipal source water"/>
    <m/>
    <m/>
    <m/>
    <s v="Mac Zelazny"/>
    <m/>
    <m/>
    <m/>
    <m/>
    <m/>
    <m/>
    <m/>
    <s v="Engineering and Environmental Technologies "/>
    <s v="Engineering and Environmental Technologies"/>
    <m/>
    <s v="Environmental technology "/>
    <x v="10"/>
    <m/>
    <m/>
    <s v="    "/>
    <x v="6"/>
    <x v="2"/>
    <x v="0"/>
    <x v="0"/>
    <x v="0"/>
    <m/>
    <s v="Brodie Ranger                   "/>
    <x v="336"/>
    <x v="3"/>
    <x v="3"/>
    <x v="0"/>
    <x v="0"/>
    <x v="0"/>
    <x v="0"/>
    <x v="0"/>
    <x v="0"/>
    <x v="0"/>
    <m/>
    <m/>
    <m/>
    <m/>
    <m/>
    <m/>
    <m/>
    <m/>
    <m/>
    <m/>
    <m/>
    <x v="0"/>
    <x v="2"/>
    <m/>
    <m/>
    <m/>
    <m/>
    <m/>
    <m/>
    <m/>
    <m/>
    <m/>
    <m/>
    <m/>
    <m/>
    <m/>
    <m/>
    <m/>
    <m/>
    <m/>
    <m/>
    <m/>
    <m/>
    <m/>
    <m/>
    <m/>
    <m/>
    <m/>
    <m/>
    <m/>
    <m/>
    <m/>
    <m/>
    <m/>
    <m/>
    <m/>
    <m/>
    <m/>
    <m/>
    <m/>
    <m/>
    <m/>
    <m/>
    <m/>
    <m/>
    <m/>
  </r>
  <r>
    <x v="515"/>
    <x v="515"/>
    <x v="196"/>
    <s v="Water quality analyssi of streams on Base Borden"/>
    <m/>
    <m/>
    <m/>
    <s v="Jace McLaughlin"/>
    <m/>
    <m/>
    <m/>
    <m/>
    <m/>
    <m/>
    <m/>
    <s v="Engineering and Environmental Technologies "/>
    <s v="Engineering and Environmental Technologies"/>
    <m/>
    <s v="Environmental technology "/>
    <x v="10"/>
    <m/>
    <m/>
    <s v="    "/>
    <x v="6"/>
    <x v="2"/>
    <x v="0"/>
    <x v="0"/>
    <x v="0"/>
    <m/>
    <s v="Brandon Revelle Brittany Rickard                  "/>
    <x v="337"/>
    <x v="285"/>
    <x v="3"/>
    <x v="0"/>
    <x v="0"/>
    <x v="0"/>
    <x v="0"/>
    <x v="0"/>
    <x v="0"/>
    <x v="0"/>
    <m/>
    <m/>
    <m/>
    <m/>
    <m/>
    <m/>
    <m/>
    <m/>
    <m/>
    <m/>
    <m/>
    <x v="0"/>
    <x v="2"/>
    <m/>
    <m/>
    <m/>
    <m/>
    <m/>
    <m/>
    <m/>
    <m/>
    <m/>
    <m/>
    <m/>
    <m/>
    <m/>
    <m/>
    <m/>
    <m/>
    <m/>
    <m/>
    <m/>
    <m/>
    <m/>
    <m/>
    <m/>
    <m/>
    <m/>
    <m/>
    <m/>
    <m/>
    <m/>
    <m/>
    <m/>
    <m/>
    <m/>
    <m/>
    <m/>
    <m/>
    <m/>
    <m/>
    <m/>
    <m/>
    <m/>
    <m/>
    <m/>
  </r>
  <r>
    <x v="516"/>
    <x v="516"/>
    <x v="259"/>
    <s v="Spatial analysis of road salt in the Severn Sound watershed"/>
    <m/>
    <m/>
    <m/>
    <s v="Aisha Chiandet"/>
    <m/>
    <m/>
    <m/>
    <m/>
    <m/>
    <m/>
    <m/>
    <s v="Engineering and Environmental Technologies "/>
    <s v="Engineering and Environmental Technologies"/>
    <m/>
    <s v="Environmental technology "/>
    <x v="10"/>
    <m/>
    <m/>
    <s v="    "/>
    <x v="6"/>
    <x v="2"/>
    <x v="0"/>
    <x v="0"/>
    <x v="0"/>
    <m/>
    <s v="Nicole Romer                   "/>
    <x v="338"/>
    <x v="3"/>
    <x v="3"/>
    <x v="0"/>
    <x v="0"/>
    <x v="0"/>
    <x v="0"/>
    <x v="0"/>
    <x v="0"/>
    <x v="0"/>
    <m/>
    <m/>
    <m/>
    <m/>
    <m/>
    <m/>
    <m/>
    <m/>
    <m/>
    <m/>
    <m/>
    <x v="0"/>
    <x v="2"/>
    <m/>
    <m/>
    <m/>
    <m/>
    <m/>
    <m/>
    <m/>
    <m/>
    <m/>
    <m/>
    <m/>
    <m/>
    <m/>
    <m/>
    <m/>
    <m/>
    <m/>
    <m/>
    <m/>
    <m/>
    <m/>
    <m/>
    <m/>
    <m/>
    <m/>
    <m/>
    <m/>
    <m/>
    <m/>
    <m/>
    <m/>
    <m/>
    <m/>
    <m/>
    <m/>
    <m/>
    <m/>
    <m/>
    <m/>
    <m/>
    <m/>
    <m/>
    <m/>
  </r>
  <r>
    <x v="517"/>
    <x v="517"/>
    <x v="259"/>
    <s v="Effects of climate change on source water in the Severn Sound and Nottawasaga Valley watershed."/>
    <m/>
    <m/>
    <s v=" "/>
    <s v="Aisha Chiandet"/>
    <m/>
    <m/>
    <m/>
    <m/>
    <m/>
    <m/>
    <m/>
    <s v="Engineering and Environmental Technologies "/>
    <s v="Engineering and Environmental Technologies"/>
    <m/>
    <s v="Environmental technology "/>
    <x v="10"/>
    <m/>
    <m/>
    <s v="    "/>
    <x v="6"/>
    <x v="2"/>
    <x v="0"/>
    <x v="0"/>
    <x v="0"/>
    <m/>
    <s v="Peter Tiller                   "/>
    <x v="339"/>
    <x v="3"/>
    <x v="3"/>
    <x v="0"/>
    <x v="0"/>
    <x v="0"/>
    <x v="0"/>
    <x v="0"/>
    <x v="0"/>
    <x v="0"/>
    <m/>
    <m/>
    <m/>
    <m/>
    <m/>
    <m/>
    <m/>
    <m/>
    <m/>
    <m/>
    <m/>
    <x v="0"/>
    <x v="2"/>
    <m/>
    <m/>
    <m/>
    <m/>
    <m/>
    <m/>
    <m/>
    <m/>
    <m/>
    <m/>
    <m/>
    <m/>
    <m/>
    <m/>
    <m/>
    <m/>
    <m/>
    <m/>
    <m/>
    <m/>
    <m/>
    <m/>
    <m/>
    <m/>
    <m/>
    <m/>
    <m/>
    <m/>
    <m/>
    <m/>
    <m/>
    <m/>
    <m/>
    <m/>
    <m/>
    <m/>
    <m/>
    <m/>
    <m/>
    <m/>
    <m/>
    <m/>
    <m/>
  </r>
  <r>
    <x v="518"/>
    <x v="518"/>
    <x v="260"/>
    <s v="Investigation of commercial fishing quota decline for Lake Whitefish in Georgian Bay."/>
    <m/>
    <m/>
    <m/>
    <s v="Tibby Tonello"/>
    <m/>
    <m/>
    <m/>
    <m/>
    <m/>
    <m/>
    <m/>
    <s v="Engineering and Environmental Technologies "/>
    <s v="Engineering and Environmental Technologies"/>
    <m/>
    <s v="Environmental technology "/>
    <x v="10"/>
    <m/>
    <m/>
    <s v="    "/>
    <x v="6"/>
    <x v="2"/>
    <x v="0"/>
    <x v="0"/>
    <x v="0"/>
    <m/>
    <s v="Kayla Vandenburg                   "/>
    <x v="340"/>
    <x v="3"/>
    <x v="3"/>
    <x v="0"/>
    <x v="0"/>
    <x v="0"/>
    <x v="0"/>
    <x v="0"/>
    <x v="0"/>
    <x v="0"/>
    <m/>
    <m/>
    <m/>
    <m/>
    <m/>
    <m/>
    <m/>
    <m/>
    <m/>
    <m/>
    <m/>
    <x v="0"/>
    <x v="2"/>
    <m/>
    <m/>
    <m/>
    <m/>
    <m/>
    <m/>
    <m/>
    <m/>
    <m/>
    <m/>
    <m/>
    <m/>
    <m/>
    <m/>
    <m/>
    <m/>
    <m/>
    <m/>
    <m/>
    <m/>
    <m/>
    <m/>
    <m/>
    <m/>
    <m/>
    <m/>
    <m/>
    <m/>
    <m/>
    <m/>
    <m/>
    <m/>
    <m/>
    <m/>
    <m/>
    <m/>
    <m/>
    <m/>
    <m/>
    <m/>
    <m/>
    <m/>
    <m/>
  </r>
  <r>
    <x v="519"/>
    <x v="519"/>
    <x v="261"/>
    <s v="Rare houseplant propogation unsing Bokashi Pro Go"/>
    <m/>
    <m/>
    <m/>
    <s v="Gary Crowell"/>
    <m/>
    <m/>
    <m/>
    <m/>
    <m/>
    <m/>
    <m/>
    <s v="Engineering and Environmental Technologies "/>
    <s v="Engineering and Environmental Technologies"/>
    <m/>
    <s v="Environmental technology "/>
    <x v="10"/>
    <m/>
    <m/>
    <s v="    "/>
    <x v="6"/>
    <x v="2"/>
    <x v="0"/>
    <x v="0"/>
    <x v="0"/>
    <m/>
    <s v="Katelyn Wardlaw                   "/>
    <x v="341"/>
    <x v="3"/>
    <x v="3"/>
    <x v="0"/>
    <x v="0"/>
    <x v="0"/>
    <x v="0"/>
    <x v="0"/>
    <x v="0"/>
    <x v="0"/>
    <m/>
    <m/>
    <m/>
    <m/>
    <m/>
    <m/>
    <m/>
    <m/>
    <m/>
    <m/>
    <m/>
    <x v="0"/>
    <x v="2"/>
    <m/>
    <m/>
    <m/>
    <m/>
    <m/>
    <m/>
    <m/>
    <m/>
    <m/>
    <m/>
    <m/>
    <m/>
    <m/>
    <m/>
    <m/>
    <m/>
    <m/>
    <m/>
    <m/>
    <m/>
    <m/>
    <m/>
    <m/>
    <m/>
    <m/>
    <m/>
    <m/>
    <m/>
    <m/>
    <m/>
    <m/>
    <m/>
    <m/>
    <m/>
    <m/>
    <m/>
    <m/>
    <m/>
    <m/>
    <m/>
    <m/>
    <m/>
    <m/>
  </r>
  <r>
    <x v="520"/>
    <x v="520"/>
    <x v="262"/>
    <s v="SSHRC CCSIF project: Sweet Charity, continued"/>
    <m/>
    <m/>
    <m/>
    <m/>
    <m/>
    <m/>
    <m/>
    <m/>
    <m/>
    <m/>
    <m/>
    <s v="Human Services and Community Safety "/>
    <s v="Human Services and Community Safety"/>
    <m/>
    <s v="Child and Youthcare Worker Counselling Psychology"/>
    <x v="29"/>
    <s v="Counselling Psychology"/>
    <m/>
    <s v="Howard Bloom Adam Stibbards   "/>
    <x v="54"/>
    <x v="22"/>
    <x v="0"/>
    <x v="0"/>
    <x v="0"/>
    <m/>
    <s v="                   "/>
    <x v="3"/>
    <x v="3"/>
    <x v="3"/>
    <x v="0"/>
    <x v="0"/>
    <x v="0"/>
    <x v="0"/>
    <x v="0"/>
    <x v="0"/>
    <x v="0"/>
    <m/>
    <m/>
    <m/>
    <m/>
    <m/>
    <m/>
    <m/>
    <m/>
    <m/>
    <m/>
    <m/>
    <x v="5"/>
    <x v="4"/>
    <s v="2021/22"/>
    <m/>
    <m/>
    <m/>
    <m/>
    <m/>
    <m/>
    <m/>
    <m/>
    <m/>
    <m/>
    <m/>
    <m/>
    <m/>
    <m/>
    <m/>
    <m/>
    <m/>
    <m/>
    <m/>
    <m/>
    <m/>
    <m/>
    <m/>
    <m/>
    <m/>
    <m/>
    <m/>
    <m/>
    <m/>
    <m/>
    <m/>
    <m/>
    <m/>
    <m/>
    <m/>
    <m/>
    <m/>
    <m/>
    <m/>
    <m/>
    <m/>
    <m/>
  </r>
  <r>
    <x v="521"/>
    <x v="521"/>
    <x v="263"/>
    <s v=" design and manufacture a prototype alpine ski"/>
    <m/>
    <m/>
    <m/>
    <m/>
    <m/>
    <m/>
    <m/>
    <m/>
    <m/>
    <m/>
    <m/>
    <s v="Engineering and Environmental Technologies"/>
    <s v="Engineering and Environmental Technologies"/>
    <m/>
    <s v="Mechanical Engineering Technology "/>
    <x v="5"/>
    <m/>
    <m/>
    <s v="Derek Roeleveld Mike Zacharko   "/>
    <x v="57"/>
    <x v="23"/>
    <x v="0"/>
    <x v="0"/>
    <x v="0"/>
    <m/>
    <s v="Gregory GavilanesHeredia                   "/>
    <x v="155"/>
    <x v="3"/>
    <x v="3"/>
    <x v="0"/>
    <x v="0"/>
    <x v="0"/>
    <x v="0"/>
    <x v="0"/>
    <x v="0"/>
    <x v="0"/>
    <m/>
    <m/>
    <m/>
    <m/>
    <m/>
    <m/>
    <m/>
    <m/>
    <m/>
    <m/>
    <m/>
    <x v="0"/>
    <x v="4"/>
    <s v="2022/23"/>
    <m/>
    <m/>
    <m/>
    <m/>
    <m/>
    <m/>
    <m/>
    <m/>
    <m/>
    <m/>
    <m/>
    <m/>
    <m/>
    <m/>
    <m/>
    <m/>
    <m/>
    <m/>
    <m/>
    <m/>
    <m/>
    <m/>
    <m/>
    <m/>
    <m/>
    <m/>
    <m/>
    <m/>
    <m/>
    <m/>
    <m/>
    <m/>
    <m/>
    <m/>
    <m/>
    <m/>
    <m/>
    <m/>
    <m/>
    <m/>
    <m/>
    <m/>
  </r>
  <r>
    <x v="522"/>
    <x v="522"/>
    <x v="264"/>
    <s v="Design two specific musical tools (an aluminum peg , a plastic plaque)"/>
    <m/>
    <m/>
    <m/>
    <s v="Susan LeBlanc"/>
    <s v="reedsuppliescanada@gmail.com"/>
    <m/>
    <m/>
    <m/>
    <m/>
    <m/>
    <m/>
    <s v="Engineering and Environmental Technologies "/>
    <s v="Engineering and Environmental Technologies"/>
    <m/>
    <s v="Mechanical Engineering Technology "/>
    <x v="5"/>
    <m/>
    <m/>
    <s v="Mike Zacharko    "/>
    <x v="22"/>
    <x v="2"/>
    <x v="0"/>
    <x v="0"/>
    <x v="0"/>
    <m/>
    <s v="Gregory GavilanesHeredia Mckenzie Thyre                  "/>
    <x v="155"/>
    <x v="132"/>
    <x v="3"/>
    <x v="0"/>
    <x v="0"/>
    <x v="0"/>
    <x v="0"/>
    <x v="0"/>
    <x v="0"/>
    <x v="0"/>
    <m/>
    <m/>
    <m/>
    <m/>
    <m/>
    <m/>
    <m/>
    <m/>
    <m/>
    <m/>
    <m/>
    <x v="3"/>
    <x v="4"/>
    <s v="2022/23"/>
    <m/>
    <m/>
    <m/>
    <m/>
    <m/>
    <m/>
    <m/>
    <m/>
    <m/>
    <m/>
    <m/>
    <m/>
    <m/>
    <m/>
    <m/>
    <m/>
    <m/>
    <m/>
    <m/>
    <m/>
    <m/>
    <m/>
    <m/>
    <m/>
    <m/>
    <m/>
    <m/>
    <m/>
    <m/>
    <m/>
    <m/>
    <m/>
    <m/>
    <m/>
    <m/>
    <m/>
    <m/>
    <m/>
    <m/>
    <m/>
    <m/>
    <m/>
  </r>
  <r>
    <x v="523"/>
    <x v="523"/>
    <x v="265"/>
    <s v="design and develop a tracking and analytic application for realstate industry "/>
    <m/>
    <m/>
    <m/>
    <s v="Chris Dyck"/>
    <m/>
    <m/>
    <m/>
    <m/>
    <m/>
    <m/>
    <m/>
    <s v="Computer Studies "/>
    <s v="Computer Studies"/>
    <m/>
    <s v="Big Data Analytics "/>
    <x v="0"/>
    <m/>
    <m/>
    <s v="Jaret write    "/>
    <x v="58"/>
    <x v="2"/>
    <x v="0"/>
    <x v="0"/>
    <x v="0"/>
    <m/>
    <s v="Arshveer Uppal Yachao Xiong Sravanthi Nuthula Tyler Giles Brunilda Xhaferllari               "/>
    <x v="342"/>
    <x v="64"/>
    <x v="244"/>
    <x v="136"/>
    <x v="34"/>
    <x v="0"/>
    <x v="0"/>
    <x v="0"/>
    <x v="0"/>
    <x v="0"/>
    <m/>
    <m/>
    <m/>
    <m/>
    <m/>
    <m/>
    <m/>
    <m/>
    <m/>
    <m/>
    <m/>
    <x v="5"/>
    <x v="4"/>
    <s v="2022/23"/>
    <m/>
    <m/>
    <m/>
    <m/>
    <m/>
    <m/>
    <m/>
    <m/>
    <m/>
    <m/>
    <m/>
    <m/>
    <m/>
    <m/>
    <m/>
    <m/>
    <m/>
    <m/>
    <m/>
    <m/>
    <m/>
    <m/>
    <m/>
    <m/>
    <m/>
    <m/>
    <m/>
    <m/>
    <m/>
    <m/>
    <m/>
    <m/>
    <m/>
    <m/>
    <m/>
    <m/>
    <m/>
    <m/>
    <m/>
    <m/>
    <m/>
    <m/>
  </r>
  <r>
    <x v="524"/>
    <x v="524"/>
    <x v="266"/>
    <s v="HSCS Field Placement Community Pulse"/>
    <m/>
    <m/>
    <m/>
    <s v="Allison Punnett"/>
    <s v="Allison.Punnett@GeorgianCollege.ca"/>
    <m/>
    <m/>
    <m/>
    <m/>
    <m/>
    <s v="22W-22S"/>
    <s v="Computer Studies "/>
    <s v="Computer Studies"/>
    <m/>
    <s v="Big Data Analytics "/>
    <x v="0"/>
    <m/>
    <m/>
    <s v="Caio Gasparine     "/>
    <x v="52"/>
    <x v="2"/>
    <x v="0"/>
    <x v="0"/>
    <x v="0"/>
    <m/>
    <s v="Shubham Chawla Chintan Piyush Vajani Archit Sinha                 "/>
    <x v="343"/>
    <x v="286"/>
    <x v="245"/>
    <x v="0"/>
    <x v="0"/>
    <x v="0"/>
    <x v="0"/>
    <x v="0"/>
    <x v="0"/>
    <x v="0"/>
    <m/>
    <m/>
    <m/>
    <m/>
    <m/>
    <m/>
    <m/>
    <m/>
    <m/>
    <m/>
    <m/>
    <x v="0"/>
    <x v="2"/>
    <s v="2021/22"/>
    <m/>
    <s v="Yes"/>
    <s v="yes"/>
    <m/>
    <m/>
    <m/>
    <m/>
    <m/>
    <m/>
    <m/>
    <m/>
    <m/>
    <m/>
    <m/>
    <m/>
    <m/>
    <m/>
    <m/>
    <m/>
    <m/>
    <m/>
    <d v="2022-08-29T00:00:00"/>
    <s v="Project Close Out"/>
    <m/>
    <m/>
    <m/>
    <m/>
    <m/>
    <m/>
    <m/>
    <m/>
    <m/>
    <m/>
    <m/>
    <m/>
    <m/>
    <m/>
    <m/>
    <m/>
    <m/>
    <m/>
    <s v="Industry"/>
  </r>
  <r>
    <x v="525"/>
    <x v="525"/>
    <x v="223"/>
    <s v="PureFog Marketplace"/>
    <m/>
    <m/>
    <s v="GEO 1171"/>
    <s v="Bernie Franzgrote"/>
    <s v="bernie@purefogcanada.com"/>
    <m/>
    <m/>
    <m/>
    <m/>
    <m/>
    <s v="22W-22S"/>
    <s v="Computer Studies "/>
    <s v="Computer Studies"/>
    <m/>
    <s v="Big Data Analytics "/>
    <x v="0"/>
    <m/>
    <m/>
    <s v="Gordon Dyck    "/>
    <x v="20"/>
    <x v="2"/>
    <x v="0"/>
    <x v="0"/>
    <x v="0"/>
    <m/>
    <s v="Nihitha Patcha Sindhu Chakravaram Varun Sikka                 "/>
    <x v="344"/>
    <x v="287"/>
    <x v="246"/>
    <x v="0"/>
    <x v="0"/>
    <x v="0"/>
    <x v="0"/>
    <x v="0"/>
    <x v="0"/>
    <x v="0"/>
    <m/>
    <m/>
    <m/>
    <m/>
    <m/>
    <m/>
    <m/>
    <m/>
    <m/>
    <m/>
    <m/>
    <x v="1"/>
    <x v="2"/>
    <s v="2021/22"/>
    <m/>
    <s v="Yes"/>
    <s v="yes"/>
    <m/>
    <m/>
    <m/>
    <m/>
    <m/>
    <m/>
    <m/>
    <m/>
    <m/>
    <m/>
    <m/>
    <m/>
    <m/>
    <m/>
    <m/>
    <m/>
    <m/>
    <m/>
    <s v="20/04/2022"/>
    <s v="Pushed the project in Research Analytics since there was not enough data for Big Data"/>
    <m/>
    <m/>
    <m/>
    <m/>
    <m/>
    <m/>
    <m/>
    <m/>
    <m/>
    <m/>
    <m/>
    <m/>
    <m/>
    <m/>
    <m/>
    <m/>
    <m/>
    <m/>
    <s v="Industry"/>
  </r>
  <r>
    <x v="526"/>
    <x v="526"/>
    <x v="267"/>
    <s v="Promly Data Analytics"/>
    <m/>
    <m/>
    <m/>
    <s v="Jen Libby "/>
    <s v="heypromly@promly.org"/>
    <m/>
    <m/>
    <m/>
    <m/>
    <m/>
    <s v="22W-22S"/>
    <s v="Computer Studies "/>
    <s v="Computer Studies"/>
    <m/>
    <s v="Big Data Analytics "/>
    <x v="0"/>
    <m/>
    <m/>
    <s v="Hemant Sangwan Richard Lambroff   "/>
    <x v="55"/>
    <x v="1"/>
    <x v="0"/>
    <x v="0"/>
    <x v="0"/>
    <m/>
    <s v="Bishal Bhatta Prithvi Naresh Kaklotar Rakshya Basnet                 "/>
    <x v="345"/>
    <x v="288"/>
    <x v="247"/>
    <x v="0"/>
    <x v="0"/>
    <x v="0"/>
    <x v="0"/>
    <x v="0"/>
    <x v="0"/>
    <x v="0"/>
    <m/>
    <m/>
    <m/>
    <m/>
    <m/>
    <m/>
    <m/>
    <m/>
    <m/>
    <m/>
    <m/>
    <x v="0"/>
    <x v="2"/>
    <s v="2021/22"/>
    <m/>
    <s v="Yes"/>
    <s v="yes"/>
    <m/>
    <m/>
    <m/>
    <m/>
    <m/>
    <m/>
    <m/>
    <m/>
    <m/>
    <m/>
    <m/>
    <m/>
    <m/>
    <m/>
    <m/>
    <m/>
    <m/>
    <m/>
    <d v="2022-08-29T00:00:00"/>
    <s v="Project Close Out"/>
    <m/>
    <m/>
    <m/>
    <m/>
    <m/>
    <m/>
    <m/>
    <m/>
    <m/>
    <m/>
    <m/>
    <m/>
    <m/>
    <m/>
    <m/>
    <m/>
    <m/>
    <m/>
    <s v="Industry"/>
  </r>
  <r>
    <x v="527"/>
    <x v="527"/>
    <x v="268"/>
    <s v="Risk &amp; Data Analysis - Quantifying Risk and Monetizing Client Benefit"/>
    <m/>
    <m/>
    <m/>
    <s v="Kevin Wilson"/>
    <s v="kevin@wildencountersltd.com"/>
    <m/>
    <m/>
    <m/>
    <m/>
    <m/>
    <s v="22W-22S"/>
    <s v="Computer Studies "/>
    <s v="Computer Studies"/>
    <m/>
    <s v="Big Data Analytics "/>
    <x v="0"/>
    <m/>
    <m/>
    <s v="Gordon Dyck Richard Lambroff   "/>
    <x v="20"/>
    <x v="1"/>
    <x v="0"/>
    <x v="0"/>
    <x v="0"/>
    <m/>
    <s v="Bayode Owoseni Robyn Haywood Vaibhavi Oza                 "/>
    <x v="346"/>
    <x v="289"/>
    <x v="248"/>
    <x v="0"/>
    <x v="0"/>
    <x v="0"/>
    <x v="0"/>
    <x v="0"/>
    <x v="0"/>
    <x v="0"/>
    <m/>
    <m/>
    <m/>
    <m/>
    <m/>
    <m/>
    <m/>
    <m/>
    <m/>
    <m/>
    <m/>
    <x v="0"/>
    <x v="2"/>
    <s v="2021/22"/>
    <m/>
    <s v="Yes"/>
    <s v="yes"/>
    <d v="2022-09-02T00:00:00"/>
    <m/>
    <m/>
    <m/>
    <m/>
    <m/>
    <m/>
    <m/>
    <m/>
    <m/>
    <m/>
    <m/>
    <m/>
    <m/>
    <m/>
    <m/>
    <m/>
    <m/>
    <d v="2022-08-29T00:00:00"/>
    <s v="Project Close Out"/>
    <m/>
    <m/>
    <m/>
    <m/>
    <m/>
    <m/>
    <m/>
    <m/>
    <m/>
    <m/>
    <m/>
    <m/>
    <m/>
    <m/>
    <m/>
    <m/>
    <m/>
    <m/>
    <s v="Industry"/>
  </r>
  <r>
    <x v="528"/>
    <x v="528"/>
    <x v="269"/>
    <s v="Industry and Customer analysis for Products and Service - Data Modeling and Sales forecasting for products and services "/>
    <m/>
    <m/>
    <m/>
    <s v="Clayton Hobbs "/>
    <s v="clayton@indigrowthhealth.com"/>
    <m/>
    <m/>
    <m/>
    <m/>
    <m/>
    <s v="22W-22S"/>
    <s v="Computer Studies "/>
    <s v="Computer Studies"/>
    <m/>
    <s v="Big Data Analytics "/>
    <x v="0"/>
    <m/>
    <m/>
    <s v="Hemant Sangwan Richard Lambroff   "/>
    <x v="55"/>
    <x v="1"/>
    <x v="0"/>
    <x v="0"/>
    <x v="0"/>
    <m/>
    <s v="Isha Gupta Lakshit Malhotra Nishank Kumar                 "/>
    <x v="347"/>
    <x v="290"/>
    <x v="249"/>
    <x v="0"/>
    <x v="0"/>
    <x v="0"/>
    <x v="0"/>
    <x v="0"/>
    <x v="0"/>
    <x v="0"/>
    <m/>
    <m/>
    <m/>
    <m/>
    <m/>
    <m/>
    <m/>
    <m/>
    <m/>
    <m/>
    <m/>
    <x v="0"/>
    <x v="2"/>
    <s v="2021/22"/>
    <m/>
    <s v="Yes"/>
    <s v="yes"/>
    <m/>
    <m/>
    <m/>
    <m/>
    <m/>
    <m/>
    <m/>
    <m/>
    <m/>
    <m/>
    <m/>
    <m/>
    <m/>
    <m/>
    <m/>
    <m/>
    <m/>
    <m/>
    <d v="2022-08-29T00:00:00"/>
    <s v="Project Close Out"/>
    <m/>
    <m/>
    <m/>
    <m/>
    <m/>
    <m/>
    <m/>
    <m/>
    <m/>
    <m/>
    <m/>
    <m/>
    <m/>
    <m/>
    <m/>
    <m/>
    <m/>
    <m/>
    <s v="Industry"/>
  </r>
  <r>
    <x v="529"/>
    <x v="529"/>
    <x v="211"/>
    <m/>
    <m/>
    <m/>
    <s v="GEO 1140"/>
    <s v="Jos Dirkx"/>
    <s v="jos@beenova.ai"/>
    <m/>
    <m/>
    <m/>
    <m/>
    <m/>
    <s v="22W-22S"/>
    <s v="Computer Studies "/>
    <s v="Computer Studies"/>
    <m/>
    <s v="Big Data Analytics "/>
    <x v="0"/>
    <m/>
    <m/>
    <s v="Caio Gasparine     "/>
    <x v="52"/>
    <x v="2"/>
    <x v="0"/>
    <x v="0"/>
    <x v="0"/>
    <m/>
    <s v="Deepa Gali Ashwin Ramadass Vaishnavi Rammohan Sheshadri                 "/>
    <x v="348"/>
    <x v="291"/>
    <x v="250"/>
    <x v="0"/>
    <x v="0"/>
    <x v="0"/>
    <x v="0"/>
    <x v="0"/>
    <x v="0"/>
    <x v="0"/>
    <m/>
    <m/>
    <m/>
    <m/>
    <m/>
    <m/>
    <m/>
    <m/>
    <m/>
    <m/>
    <m/>
    <x v="0"/>
    <x v="2"/>
    <s v="2021/22"/>
    <m/>
    <s v="Yes"/>
    <s v="yes"/>
    <s v="27/02/2022"/>
    <m/>
    <m/>
    <m/>
    <m/>
    <m/>
    <m/>
    <m/>
    <m/>
    <m/>
    <m/>
    <m/>
    <m/>
    <m/>
    <m/>
    <m/>
    <m/>
    <m/>
    <d v="2022-08-29T00:00:00"/>
    <s v="Project Close Out"/>
    <m/>
    <m/>
    <m/>
    <m/>
    <m/>
    <m/>
    <m/>
    <m/>
    <m/>
    <m/>
    <m/>
    <m/>
    <m/>
    <m/>
    <m/>
    <m/>
    <m/>
    <m/>
    <s v="Industry"/>
  </r>
  <r>
    <x v="530"/>
    <x v="530"/>
    <x v="270"/>
    <m/>
    <m/>
    <m/>
    <m/>
    <s v="Matt Meade"/>
    <s v="mmeade@brucecounty.on.ca"/>
    <m/>
    <m/>
    <m/>
    <m/>
    <m/>
    <s v="22W-22S"/>
    <s v="Computer Studies "/>
    <s v="Computer Studies"/>
    <m/>
    <s v="Big Data Analytics "/>
    <x v="0"/>
    <m/>
    <m/>
    <s v="Gordon Dyck Richard Lambroff   "/>
    <x v="20"/>
    <x v="1"/>
    <x v="0"/>
    <x v="0"/>
    <x v="0"/>
    <m/>
    <s v="DevikaJitesh Patel Dhaval Shah Mohit Rakesh Mandlewala Parth Narharibhai Maru Rishabh Hiren Patadia               "/>
    <x v="349"/>
    <x v="292"/>
    <x v="251"/>
    <x v="137"/>
    <x v="35"/>
    <x v="0"/>
    <x v="0"/>
    <x v="0"/>
    <x v="0"/>
    <x v="0"/>
    <m/>
    <m/>
    <m/>
    <m/>
    <m/>
    <m/>
    <m/>
    <m/>
    <m/>
    <m/>
    <m/>
    <x v="0"/>
    <x v="2"/>
    <s v="2021/22"/>
    <m/>
    <s v="Yes"/>
    <s v="yes"/>
    <d v="2022-08-03T00:00:00"/>
    <m/>
    <m/>
    <m/>
    <m/>
    <m/>
    <m/>
    <m/>
    <m/>
    <m/>
    <m/>
    <m/>
    <m/>
    <m/>
    <m/>
    <m/>
    <m/>
    <m/>
    <d v="2022-08-29T00:00:00"/>
    <s v="Project Close Out"/>
    <m/>
    <m/>
    <m/>
    <m/>
    <m/>
    <m/>
    <m/>
    <m/>
    <m/>
    <m/>
    <m/>
    <m/>
    <m/>
    <m/>
    <m/>
    <m/>
    <m/>
    <m/>
    <s v="Industry"/>
  </r>
  <r>
    <x v="531"/>
    <x v="531"/>
    <x v="271"/>
    <s v="Data Collection and Forecasting "/>
    <m/>
    <m/>
    <m/>
    <s v="Rekha Sharma "/>
    <s v="solv4x@eweather.ai"/>
    <m/>
    <m/>
    <m/>
    <m/>
    <m/>
    <s v="22W-22S"/>
    <s v="Computer Studies "/>
    <s v="Computer Studies"/>
    <m/>
    <s v="Big Data Analytics "/>
    <x v="0"/>
    <m/>
    <m/>
    <s v="Caio Gasparine     "/>
    <x v="52"/>
    <x v="2"/>
    <x v="0"/>
    <x v="0"/>
    <x v="0"/>
    <m/>
    <s v="Obiora Okonkwo PingTsam Tsang Aiswarya Prakash                 "/>
    <x v="350"/>
    <x v="293"/>
    <x v="252"/>
    <x v="0"/>
    <x v="0"/>
    <x v="0"/>
    <x v="0"/>
    <x v="0"/>
    <x v="0"/>
    <x v="0"/>
    <m/>
    <m/>
    <m/>
    <m/>
    <m/>
    <m/>
    <m/>
    <m/>
    <m/>
    <m/>
    <m/>
    <x v="0"/>
    <x v="2"/>
    <s v="2021/22"/>
    <m/>
    <s v="Yes"/>
    <s v="yes"/>
    <m/>
    <m/>
    <m/>
    <m/>
    <m/>
    <m/>
    <m/>
    <m/>
    <m/>
    <m/>
    <m/>
    <m/>
    <m/>
    <m/>
    <m/>
    <m/>
    <m/>
    <m/>
    <d v="2022-08-29T00:00:00"/>
    <s v="Project Close Out"/>
    <m/>
    <m/>
    <m/>
    <m/>
    <m/>
    <m/>
    <m/>
    <m/>
    <m/>
    <m/>
    <m/>
    <m/>
    <m/>
    <m/>
    <m/>
    <m/>
    <m/>
    <m/>
    <s v="Industry"/>
  </r>
  <r>
    <x v="532"/>
    <x v="532"/>
    <x v="272"/>
    <s v="Tour Panning - Airbnb API "/>
    <m/>
    <m/>
    <m/>
    <s v="Sebastian Vasoff"/>
    <s v="s.vasoff@vasoff.com"/>
    <m/>
    <m/>
    <m/>
    <m/>
    <m/>
    <s v="22W-22S"/>
    <s v="Computer Studies "/>
    <s v="Computer Studies"/>
    <m/>
    <s v="Big Data Analytics "/>
    <x v="0"/>
    <m/>
    <m/>
    <s v="Hemant Sangwan Caio Gasparine    "/>
    <x v="55"/>
    <x v="24"/>
    <x v="0"/>
    <x v="0"/>
    <x v="0"/>
    <m/>
    <s v="Jaykumar Patel Rajat Rathi Sourabh Gupta                 "/>
    <x v="351"/>
    <x v="294"/>
    <x v="253"/>
    <x v="0"/>
    <x v="0"/>
    <x v="0"/>
    <x v="0"/>
    <x v="0"/>
    <x v="0"/>
    <x v="0"/>
    <m/>
    <m/>
    <m/>
    <m/>
    <m/>
    <m/>
    <m/>
    <m/>
    <m/>
    <m/>
    <m/>
    <x v="0"/>
    <x v="2"/>
    <s v="2021/22"/>
    <m/>
    <s v="Yes"/>
    <s v="yes"/>
    <d v="2022-04-02T00:00:00"/>
    <m/>
    <m/>
    <m/>
    <m/>
    <m/>
    <m/>
    <m/>
    <m/>
    <m/>
    <m/>
    <m/>
    <m/>
    <m/>
    <m/>
    <m/>
    <m/>
    <m/>
    <d v="2022-08-29T00:00:00"/>
    <s v="Project Close Out"/>
    <m/>
    <m/>
    <m/>
    <m/>
    <m/>
    <m/>
    <m/>
    <m/>
    <m/>
    <m/>
    <m/>
    <m/>
    <m/>
    <m/>
    <m/>
    <m/>
    <m/>
    <m/>
    <s v="Industry"/>
  </r>
  <r>
    <x v="533"/>
    <x v="533"/>
    <x v="272"/>
    <s v="Tour Panning - Social Data Mining "/>
    <m/>
    <m/>
    <m/>
    <s v="Sebastian Vasoff"/>
    <s v="s.vasoff@vasoff.com"/>
    <m/>
    <m/>
    <m/>
    <m/>
    <m/>
    <s v="22W-22S"/>
    <s v="Computer Studies "/>
    <s v="Computer Studies"/>
    <m/>
    <s v="Big Data Analytics "/>
    <x v="0"/>
    <m/>
    <m/>
    <s v="Caio Gasparine  Richard Lambroff   "/>
    <x v="52"/>
    <x v="1"/>
    <x v="0"/>
    <x v="0"/>
    <x v="0"/>
    <m/>
    <s v="Harshita Goyal Pravalika Kiriyanthan Milind Satishkumar Tank                 "/>
    <x v="352"/>
    <x v="295"/>
    <x v="254"/>
    <x v="0"/>
    <x v="0"/>
    <x v="0"/>
    <x v="0"/>
    <x v="0"/>
    <x v="0"/>
    <x v="0"/>
    <m/>
    <m/>
    <m/>
    <m/>
    <m/>
    <m/>
    <m/>
    <m/>
    <m/>
    <m/>
    <m/>
    <x v="0"/>
    <x v="2"/>
    <s v="2021/22"/>
    <m/>
    <s v="Yes"/>
    <s v="yes"/>
    <d v="2022-04-02T00:00:00"/>
    <m/>
    <m/>
    <m/>
    <m/>
    <m/>
    <m/>
    <m/>
    <m/>
    <m/>
    <m/>
    <m/>
    <m/>
    <m/>
    <m/>
    <m/>
    <m/>
    <m/>
    <d v="2022-08-29T00:00:00"/>
    <s v="Project Close Out"/>
    <m/>
    <m/>
    <m/>
    <m/>
    <m/>
    <m/>
    <m/>
    <m/>
    <m/>
    <m/>
    <m/>
    <m/>
    <m/>
    <m/>
    <m/>
    <m/>
    <m/>
    <m/>
    <s v="Industry"/>
  </r>
  <r>
    <x v="534"/>
    <x v="534"/>
    <x v="272"/>
    <s v="Tour Panning - Venues "/>
    <m/>
    <m/>
    <m/>
    <s v="Sebastian Vasoff"/>
    <s v="s.vasoff@vasoff.com"/>
    <m/>
    <m/>
    <m/>
    <m/>
    <m/>
    <s v="22W-22S"/>
    <s v="Computer Studies "/>
    <s v="Computer Studies"/>
    <m/>
    <s v="Big Data Analytics "/>
    <x v="0"/>
    <m/>
    <m/>
    <s v="Gordon Dyck Caio Gasparine    "/>
    <x v="20"/>
    <x v="24"/>
    <x v="0"/>
    <x v="0"/>
    <x v="0"/>
    <m/>
    <s v="Andrew Huynh Manu Bhadra Jayan Nithin Kuriakose                 "/>
    <x v="353"/>
    <x v="296"/>
    <x v="255"/>
    <x v="0"/>
    <x v="0"/>
    <x v="0"/>
    <x v="0"/>
    <x v="0"/>
    <x v="0"/>
    <x v="0"/>
    <m/>
    <m/>
    <m/>
    <m/>
    <m/>
    <m/>
    <m/>
    <m/>
    <m/>
    <m/>
    <m/>
    <x v="0"/>
    <x v="2"/>
    <s v="2021/22"/>
    <m/>
    <s v="Yes"/>
    <s v="yes"/>
    <d v="2022-04-02T00:00:00"/>
    <m/>
    <m/>
    <m/>
    <m/>
    <m/>
    <m/>
    <m/>
    <m/>
    <m/>
    <m/>
    <m/>
    <m/>
    <m/>
    <m/>
    <m/>
    <m/>
    <m/>
    <d v="2022-08-29T00:00:00"/>
    <s v="Project Close Out"/>
    <m/>
    <m/>
    <m/>
    <m/>
    <m/>
    <m/>
    <m/>
    <m/>
    <m/>
    <m/>
    <m/>
    <m/>
    <m/>
    <m/>
    <m/>
    <m/>
    <m/>
    <m/>
    <s v="Industry"/>
  </r>
  <r>
    <x v="535"/>
    <x v="535"/>
    <x v="52"/>
    <s v="2022 Napoleon Student Electric Fireplace Design Competition"/>
    <m/>
    <m/>
    <m/>
    <m/>
    <m/>
    <m/>
    <m/>
    <m/>
    <m/>
    <m/>
    <m/>
    <s v=" "/>
    <m/>
    <m/>
    <s v=" "/>
    <x v="6"/>
    <m/>
    <m/>
    <s v="    "/>
    <x v="6"/>
    <x v="2"/>
    <x v="0"/>
    <x v="0"/>
    <x v="0"/>
    <m/>
    <s v="                   "/>
    <x v="3"/>
    <x v="3"/>
    <x v="3"/>
    <x v="0"/>
    <x v="0"/>
    <x v="0"/>
    <x v="0"/>
    <x v="0"/>
    <x v="0"/>
    <x v="0"/>
    <m/>
    <m/>
    <m/>
    <m/>
    <m/>
    <m/>
    <m/>
    <m/>
    <m/>
    <m/>
    <m/>
    <x v="6"/>
    <x v="5"/>
    <m/>
    <m/>
    <m/>
    <m/>
    <m/>
    <m/>
    <m/>
    <m/>
    <m/>
    <m/>
    <m/>
    <m/>
    <m/>
    <m/>
    <m/>
    <m/>
    <m/>
    <m/>
    <m/>
    <m/>
    <m/>
    <m/>
    <m/>
    <m/>
    <m/>
    <m/>
    <m/>
    <m/>
    <m/>
    <m/>
    <m/>
    <m/>
    <m/>
    <m/>
    <m/>
    <m/>
    <m/>
    <m/>
    <m/>
    <m/>
    <m/>
    <m/>
    <m/>
  </r>
  <r>
    <x v="536"/>
    <x v="536"/>
    <x v="239"/>
    <s v="Ontario Fire Hydrant DB/API "/>
    <s v=" 2nd phase of this project is building an API with Python"/>
    <s v="Application Programming Interface"/>
    <s v="GEO 1191"/>
    <s v="Derek Walmsley"/>
    <s v="derek@nerivon.com"/>
    <m/>
    <m/>
    <m/>
    <m/>
    <m/>
    <s v="22W-22S"/>
    <s v="Computer Studies "/>
    <s v="Computer Studies"/>
    <m/>
    <s v="Big Data Analytics "/>
    <x v="0"/>
    <m/>
    <m/>
    <s v="Gordon Dyck Richard Lambroff   "/>
    <x v="20"/>
    <x v="1"/>
    <x v="0"/>
    <x v="0"/>
    <x v="0"/>
    <m/>
    <s v="Harsh Bharatkumar Thesia Faraz Khan Divya Mistry                 "/>
    <x v="354"/>
    <x v="297"/>
    <x v="256"/>
    <x v="0"/>
    <x v="0"/>
    <x v="0"/>
    <x v="0"/>
    <x v="0"/>
    <x v="0"/>
    <x v="0"/>
    <m/>
    <m/>
    <m/>
    <m/>
    <m/>
    <m/>
    <m/>
    <m/>
    <m/>
    <m/>
    <m/>
    <x v="0"/>
    <x v="2"/>
    <s v="2021/22"/>
    <m/>
    <s v="Yes"/>
    <s v="yes"/>
    <m/>
    <m/>
    <m/>
    <m/>
    <m/>
    <m/>
    <m/>
    <m/>
    <m/>
    <m/>
    <m/>
    <m/>
    <m/>
    <m/>
    <m/>
    <m/>
    <m/>
    <m/>
    <d v="2022-08-29T00:00:00"/>
    <s v="Project Close Out"/>
    <m/>
    <m/>
    <m/>
    <m/>
    <m/>
    <m/>
    <m/>
    <m/>
    <m/>
    <m/>
    <m/>
    <m/>
    <m/>
    <m/>
    <m/>
    <m/>
    <m/>
    <m/>
    <s v="Industry"/>
  </r>
  <r>
    <x v="537"/>
    <x v="537"/>
    <x v="273"/>
    <s v="Identifying Trends in Time-Use: How the World Spends Its Time"/>
    <m/>
    <m/>
    <m/>
    <s v="Abhay Gupta"/>
    <s v="abhayg@abhayg.com"/>
    <m/>
    <m/>
    <m/>
    <m/>
    <m/>
    <s v="22W-22S"/>
    <s v="Computer Studies "/>
    <s v="Computer Studies"/>
    <m/>
    <s v="Big Data Analytics "/>
    <x v="0"/>
    <m/>
    <m/>
    <s v="Hemant Sangwan Richard Lambroff   "/>
    <x v="55"/>
    <x v="1"/>
    <x v="0"/>
    <x v="0"/>
    <x v="0"/>
    <m/>
    <s v="Harshdeep Singh Maggo Hsiang-Chun Shepherd Shrishti Suman                 "/>
    <x v="355"/>
    <x v="298"/>
    <x v="257"/>
    <x v="0"/>
    <x v="0"/>
    <x v="0"/>
    <x v="0"/>
    <x v="0"/>
    <x v="0"/>
    <x v="0"/>
    <m/>
    <m/>
    <m/>
    <m/>
    <m/>
    <m/>
    <m/>
    <m/>
    <m/>
    <m/>
    <m/>
    <x v="0"/>
    <x v="2"/>
    <s v="2021/22"/>
    <m/>
    <s v="Yes"/>
    <s v="yes"/>
    <m/>
    <m/>
    <m/>
    <m/>
    <m/>
    <m/>
    <m/>
    <m/>
    <m/>
    <m/>
    <m/>
    <m/>
    <m/>
    <m/>
    <m/>
    <m/>
    <m/>
    <m/>
    <d v="2022-08-29T00:00:00"/>
    <s v="Project Close Out"/>
    <m/>
    <m/>
    <m/>
    <m/>
    <m/>
    <m/>
    <m/>
    <m/>
    <m/>
    <m/>
    <m/>
    <m/>
    <m/>
    <m/>
    <m/>
    <m/>
    <m/>
    <m/>
    <s v="Industry"/>
  </r>
  <r>
    <x v="538"/>
    <x v="538"/>
    <x v="274"/>
    <s v=" NURO | Machine Learning for Brain Computer Interface"/>
    <m/>
    <m/>
    <m/>
    <s v="Francois Gand"/>
    <s v="francois@nuro.ca"/>
    <m/>
    <m/>
    <m/>
    <m/>
    <m/>
    <s v="22W-22S"/>
    <s v="Computer Studies "/>
    <s v="Computer Studies"/>
    <m/>
    <s v="Artificial Intelligence "/>
    <x v="30"/>
    <m/>
    <m/>
    <s v="Ross Bigelow Tareq Salim   "/>
    <x v="44"/>
    <x v="25"/>
    <x v="0"/>
    <x v="0"/>
    <x v="0"/>
    <m/>
    <s v="Aniket Balasaheb Walse Yeshwanthi Vaddadi BrijeshVashrambhai Kuvadiya                 "/>
    <x v="356"/>
    <x v="299"/>
    <x v="258"/>
    <x v="0"/>
    <x v="0"/>
    <x v="0"/>
    <x v="0"/>
    <x v="0"/>
    <x v="0"/>
    <x v="0"/>
    <m/>
    <m/>
    <m/>
    <m/>
    <m/>
    <m/>
    <m/>
    <m/>
    <m/>
    <m/>
    <m/>
    <x v="0"/>
    <x v="2"/>
    <s v="2021/22"/>
    <m/>
    <s v="Yes"/>
    <s v="yes"/>
    <m/>
    <m/>
    <m/>
    <m/>
    <m/>
    <m/>
    <m/>
    <m/>
    <m/>
    <m/>
    <m/>
    <m/>
    <m/>
    <m/>
    <m/>
    <m/>
    <m/>
    <m/>
    <d v="2022-02-02T00:00:00"/>
    <s v="Sent CA and proposal"/>
    <m/>
    <m/>
    <m/>
    <m/>
    <m/>
    <m/>
    <m/>
    <m/>
    <m/>
    <m/>
    <m/>
    <m/>
    <m/>
    <m/>
    <m/>
    <m/>
    <m/>
    <m/>
    <m/>
  </r>
  <r>
    <x v="539"/>
    <x v="539"/>
    <x v="251"/>
    <s v="Augmented Reality &amp; Data - Phase II"/>
    <m/>
    <m/>
    <s v="GEO 1222"/>
    <s v="Emilie Westbrook"/>
    <s v="emilie.westbrook@sairyo.ca"/>
    <m/>
    <m/>
    <m/>
    <m/>
    <m/>
    <s v="22W-22S"/>
    <s v="Computer Studies "/>
    <s v="Computer Studies"/>
    <m/>
    <s v="Big Data Analytics "/>
    <x v="0"/>
    <m/>
    <m/>
    <s v="Gordon Dyck Diego Carbajal   "/>
    <x v="20"/>
    <x v="21"/>
    <x v="0"/>
    <x v="0"/>
    <x v="0"/>
    <m/>
    <s v="Himanshu Kumar Jay Munjani Ruchit Sabhadiya                 "/>
    <x v="357"/>
    <x v="300"/>
    <x v="259"/>
    <x v="0"/>
    <x v="0"/>
    <x v="0"/>
    <x v="0"/>
    <x v="0"/>
    <x v="0"/>
    <x v="0"/>
    <m/>
    <m/>
    <m/>
    <m/>
    <m/>
    <m/>
    <m/>
    <m/>
    <m/>
    <m/>
    <m/>
    <x v="0"/>
    <x v="2"/>
    <s v="2021/22"/>
    <m/>
    <m/>
    <m/>
    <m/>
    <m/>
    <m/>
    <m/>
    <m/>
    <m/>
    <m/>
    <m/>
    <m/>
    <m/>
    <m/>
    <m/>
    <m/>
    <m/>
    <m/>
    <m/>
    <m/>
    <m/>
    <d v="2022-08-29T00:00:00"/>
    <s v="Project Close Out"/>
    <m/>
    <m/>
    <m/>
    <m/>
    <m/>
    <m/>
    <m/>
    <m/>
    <m/>
    <m/>
    <m/>
    <m/>
    <m/>
    <m/>
    <m/>
    <m/>
    <m/>
    <m/>
    <s v="Industry"/>
  </r>
  <r>
    <x v="540"/>
    <x v="540"/>
    <x v="123"/>
    <m/>
    <m/>
    <m/>
    <m/>
    <m/>
    <m/>
    <m/>
    <m/>
    <m/>
    <m/>
    <m/>
    <m/>
    <s v="Engineering and Environmental Technologies "/>
    <s v="Engineering and Environmental Technologies"/>
    <m/>
    <s v="Computer Programmer Analyst "/>
    <x v="19"/>
    <m/>
    <m/>
    <s v="No Faculty    "/>
    <x v="43"/>
    <x v="2"/>
    <x v="0"/>
    <x v="0"/>
    <x v="0"/>
    <m/>
    <s v="Yachao Xiong Tyler Giles Arshveer Uppal Rohith Preetham Sunkara                "/>
    <x v="151"/>
    <x v="301"/>
    <x v="118"/>
    <x v="73"/>
    <x v="0"/>
    <x v="0"/>
    <x v="0"/>
    <x v="0"/>
    <x v="0"/>
    <x v="0"/>
    <m/>
    <m/>
    <m/>
    <m/>
    <m/>
    <m/>
    <m/>
    <m/>
    <m/>
    <m/>
    <m/>
    <x v="3"/>
    <x v="4"/>
    <s v="2021/22"/>
    <m/>
    <m/>
    <m/>
    <m/>
    <m/>
    <m/>
    <m/>
    <m/>
    <m/>
    <m/>
    <m/>
    <m/>
    <m/>
    <m/>
    <m/>
    <m/>
    <m/>
    <m/>
    <m/>
    <m/>
    <m/>
    <m/>
    <m/>
    <m/>
    <m/>
    <m/>
    <m/>
    <m/>
    <m/>
    <m/>
    <m/>
    <m/>
    <m/>
    <m/>
    <m/>
    <m/>
    <m/>
    <m/>
    <m/>
    <m/>
    <m/>
    <m/>
  </r>
  <r>
    <x v="541"/>
    <x v="541"/>
    <x v="186"/>
    <s v="2022 Napoleon Student Electric Fireplace Design Competition"/>
    <m/>
    <m/>
    <m/>
    <m/>
    <m/>
    <m/>
    <m/>
    <m/>
    <m/>
    <m/>
    <m/>
    <s v=" "/>
    <m/>
    <m/>
    <s v=" "/>
    <x v="6"/>
    <m/>
    <m/>
    <s v="    "/>
    <x v="6"/>
    <x v="2"/>
    <x v="0"/>
    <x v="0"/>
    <x v="0"/>
    <m/>
    <s v="                   "/>
    <x v="3"/>
    <x v="3"/>
    <x v="3"/>
    <x v="0"/>
    <x v="0"/>
    <x v="0"/>
    <x v="0"/>
    <x v="0"/>
    <x v="0"/>
    <x v="0"/>
    <m/>
    <m/>
    <m/>
    <m/>
    <m/>
    <m/>
    <m/>
    <m/>
    <m/>
    <m/>
    <m/>
    <x v="6"/>
    <x v="5"/>
    <m/>
    <m/>
    <m/>
    <m/>
    <m/>
    <m/>
    <m/>
    <m/>
    <m/>
    <m/>
    <m/>
    <m/>
    <m/>
    <m/>
    <m/>
    <m/>
    <m/>
    <m/>
    <m/>
    <m/>
    <m/>
    <m/>
    <m/>
    <m/>
    <m/>
    <m/>
    <m/>
    <m/>
    <m/>
    <m/>
    <m/>
    <m/>
    <m/>
    <m/>
    <m/>
    <m/>
    <m/>
    <m/>
    <m/>
    <m/>
    <m/>
    <m/>
    <m/>
  </r>
  <r>
    <x v="542"/>
    <x v="542"/>
    <x v="16"/>
    <s v="CRI - AI Cameras"/>
    <m/>
    <m/>
    <m/>
    <s v="Mira Ray"/>
    <s v="Mira.Ray@georgiancollege.ca"/>
    <m/>
    <m/>
    <m/>
    <m/>
    <m/>
    <s v="22S-22F"/>
    <s v="Computer Studies "/>
    <s v="Computer Studies"/>
    <m/>
    <s v="Artificial Intelligence "/>
    <x v="30"/>
    <m/>
    <m/>
    <s v="Sanjeev Kumar    "/>
    <x v="59"/>
    <x v="2"/>
    <x v="0"/>
    <x v="0"/>
    <x v="0"/>
    <m/>
    <s v="Denis Henrique de Souza Nunes Aakash Raj Radhakrishnan Hitesh Sagar Regulla                 "/>
    <x v="358"/>
    <x v="302"/>
    <x v="260"/>
    <x v="0"/>
    <x v="0"/>
    <x v="0"/>
    <x v="0"/>
    <x v="0"/>
    <x v="0"/>
    <x v="0"/>
    <m/>
    <m/>
    <m/>
    <m/>
    <m/>
    <m/>
    <m/>
    <m/>
    <m/>
    <m/>
    <m/>
    <x v="5"/>
    <x v="4"/>
    <s v="2022/23"/>
    <m/>
    <m/>
    <m/>
    <m/>
    <m/>
    <m/>
    <m/>
    <m/>
    <m/>
    <m/>
    <m/>
    <m/>
    <m/>
    <m/>
    <m/>
    <m/>
    <m/>
    <m/>
    <m/>
    <m/>
    <m/>
    <m/>
    <m/>
    <m/>
    <m/>
    <m/>
    <m/>
    <m/>
    <m/>
    <m/>
    <m/>
    <m/>
    <m/>
    <m/>
    <m/>
    <m/>
    <m/>
    <m/>
    <m/>
    <m/>
    <m/>
    <m/>
  </r>
  <r>
    <x v="543"/>
    <x v="543"/>
    <x v="16"/>
    <s v="Georgian College Converstational AI System"/>
    <m/>
    <m/>
    <m/>
    <s v="Ross Bigelow"/>
    <s v="Ross.Bigelow@georgiancollege.ca"/>
    <m/>
    <m/>
    <m/>
    <m/>
    <m/>
    <s v="22W-22S"/>
    <s v="Computer Studies "/>
    <s v="Computer Studies"/>
    <m/>
    <s v="Artificial Intelligence "/>
    <x v="30"/>
    <m/>
    <m/>
    <s v="Ross Bigelow Tareq Salim   "/>
    <x v="44"/>
    <x v="25"/>
    <x v="0"/>
    <x v="0"/>
    <x v="0"/>
    <m/>
    <s v="Sukhwinder Singh  Sourav Arun Kanade                  "/>
    <x v="359"/>
    <x v="303"/>
    <x v="3"/>
    <x v="0"/>
    <x v="0"/>
    <x v="0"/>
    <x v="0"/>
    <x v="0"/>
    <x v="0"/>
    <x v="0"/>
    <m/>
    <m/>
    <m/>
    <m/>
    <m/>
    <m/>
    <m/>
    <m/>
    <m/>
    <m/>
    <m/>
    <x v="0"/>
    <x v="2"/>
    <s v="2021/22"/>
    <m/>
    <m/>
    <m/>
    <m/>
    <m/>
    <m/>
    <m/>
    <m/>
    <m/>
    <m/>
    <m/>
    <m/>
    <m/>
    <m/>
    <m/>
    <m/>
    <m/>
    <m/>
    <m/>
    <m/>
    <m/>
    <m/>
    <m/>
    <m/>
    <m/>
    <m/>
    <m/>
    <m/>
    <m/>
    <m/>
    <m/>
    <m/>
    <m/>
    <m/>
    <m/>
    <m/>
    <m/>
    <m/>
    <m/>
    <m/>
    <m/>
    <m/>
  </r>
  <r>
    <x v="544"/>
    <x v="544"/>
    <x v="16"/>
    <s v="Continuing Education Social Mining ph 2"/>
    <m/>
    <m/>
    <m/>
    <s v="Ross Bigelow"/>
    <s v="Ross.Bigelow@georgiancollege.ca"/>
    <m/>
    <m/>
    <m/>
    <m/>
    <m/>
    <s v="22S-22F"/>
    <s v="Computer Studies "/>
    <s v="Computer Studies"/>
    <m/>
    <s v="Artificial Intelligence "/>
    <x v="30"/>
    <m/>
    <m/>
    <s v="Sanjeev Kumar    "/>
    <x v="59"/>
    <x v="2"/>
    <x v="0"/>
    <x v="0"/>
    <x v="0"/>
    <m/>
    <s v="Dhruv Arora Sumi Vadakekara Prasad Abhikumar Vasantbhai Patel                 "/>
    <x v="360"/>
    <x v="304"/>
    <x v="261"/>
    <x v="0"/>
    <x v="0"/>
    <x v="0"/>
    <x v="0"/>
    <x v="0"/>
    <x v="0"/>
    <x v="0"/>
    <m/>
    <m/>
    <m/>
    <m/>
    <m/>
    <m/>
    <m/>
    <m/>
    <m/>
    <m/>
    <m/>
    <x v="5"/>
    <x v="4"/>
    <s v="2022/23"/>
    <m/>
    <m/>
    <m/>
    <m/>
    <m/>
    <m/>
    <m/>
    <m/>
    <m/>
    <m/>
    <m/>
    <m/>
    <m/>
    <m/>
    <m/>
    <m/>
    <m/>
    <m/>
    <m/>
    <m/>
    <m/>
    <d v="2022-09-20T00:00:00"/>
    <m/>
    <m/>
    <m/>
    <m/>
    <m/>
    <m/>
    <m/>
    <m/>
    <m/>
    <m/>
    <m/>
    <m/>
    <m/>
    <m/>
    <m/>
    <m/>
    <m/>
    <m/>
    <m/>
    <m/>
  </r>
  <r>
    <x v="545"/>
    <x v="545"/>
    <x v="16"/>
    <s v="Continuing Education Social Mining"/>
    <m/>
    <m/>
    <m/>
    <s v="Ross Bigelow"/>
    <s v="Ross.Bigelow@georgiancollege.ca"/>
    <m/>
    <m/>
    <m/>
    <m/>
    <m/>
    <s v="22W-22S"/>
    <s v="Computer Studies "/>
    <s v="Computer Studies"/>
    <m/>
    <s v="Artificial Intelligence "/>
    <x v="30"/>
    <m/>
    <m/>
    <s v="Ross Bigelow Tareq Salim   "/>
    <x v="44"/>
    <x v="25"/>
    <x v="0"/>
    <x v="0"/>
    <x v="0"/>
    <m/>
    <s v="Tanisha Patel Gurprasad Singh                  "/>
    <x v="361"/>
    <x v="305"/>
    <x v="3"/>
    <x v="0"/>
    <x v="0"/>
    <x v="0"/>
    <x v="0"/>
    <x v="0"/>
    <x v="0"/>
    <x v="0"/>
    <m/>
    <m/>
    <m/>
    <m/>
    <m/>
    <m/>
    <m/>
    <m/>
    <m/>
    <m/>
    <m/>
    <x v="0"/>
    <x v="2"/>
    <s v="2021/22"/>
    <m/>
    <m/>
    <m/>
    <m/>
    <m/>
    <m/>
    <m/>
    <m/>
    <m/>
    <m/>
    <m/>
    <m/>
    <m/>
    <m/>
    <m/>
    <m/>
    <m/>
    <m/>
    <m/>
    <m/>
    <m/>
    <m/>
    <m/>
    <m/>
    <m/>
    <m/>
    <m/>
    <m/>
    <m/>
    <m/>
    <m/>
    <m/>
    <m/>
    <m/>
    <m/>
    <m/>
    <m/>
    <m/>
    <m/>
    <m/>
    <m/>
    <m/>
  </r>
  <r>
    <x v="546"/>
    <x v="546"/>
    <x v="275"/>
    <s v="Dispatch Simulator"/>
    <m/>
    <m/>
    <m/>
    <s v="JC Gillbert"/>
    <s v="jc.gilbert@simcoe.ca"/>
    <m/>
    <m/>
    <m/>
    <m/>
    <m/>
    <s v="22W-22S"/>
    <s v="Computer Studies "/>
    <s v="Computer Studies"/>
    <m/>
    <s v="Artificial Intelligence "/>
    <x v="30"/>
    <m/>
    <m/>
    <s v="Ross Bigelow Tareq Salim   "/>
    <x v="44"/>
    <x v="25"/>
    <x v="0"/>
    <x v="0"/>
    <x v="0"/>
    <m/>
    <s v="Daryl Shaun Aranha Olaoluwa Ogunse Swapnil Sable                 "/>
    <x v="362"/>
    <x v="306"/>
    <x v="262"/>
    <x v="0"/>
    <x v="0"/>
    <x v="0"/>
    <x v="0"/>
    <x v="0"/>
    <x v="0"/>
    <x v="0"/>
    <m/>
    <m/>
    <m/>
    <m/>
    <m/>
    <m/>
    <m/>
    <m/>
    <m/>
    <m/>
    <m/>
    <x v="0"/>
    <x v="2"/>
    <s v="2021/22"/>
    <m/>
    <m/>
    <m/>
    <m/>
    <m/>
    <m/>
    <m/>
    <m/>
    <m/>
    <m/>
    <m/>
    <m/>
    <m/>
    <m/>
    <m/>
    <m/>
    <m/>
    <m/>
    <m/>
    <m/>
    <m/>
    <m/>
    <m/>
    <m/>
    <m/>
    <m/>
    <m/>
    <m/>
    <m/>
    <m/>
    <m/>
    <m/>
    <m/>
    <m/>
    <m/>
    <m/>
    <m/>
    <m/>
    <m/>
    <m/>
    <m/>
    <m/>
  </r>
  <r>
    <x v="547"/>
    <x v="547"/>
    <x v="275"/>
    <s v="Projection Growth"/>
    <m/>
    <m/>
    <m/>
    <s v="JC Gillbert"/>
    <s v="jc.gilbert@simcoe.ca"/>
    <m/>
    <m/>
    <m/>
    <m/>
    <m/>
    <s v="23F"/>
    <s v="Computer Studies "/>
    <s v="Computer Studies"/>
    <m/>
    <s v="Artificial Intelligence "/>
    <x v="30"/>
    <m/>
    <m/>
    <s v="Ross Bigelow Tareq Salim   "/>
    <x v="44"/>
    <x v="25"/>
    <x v="0"/>
    <x v="0"/>
    <x v="0"/>
    <m/>
    <s v="Olaoluwa Ogunse Daryl Aranha  Swapnil Sable                  "/>
    <x v="363"/>
    <x v="307"/>
    <x v="263"/>
    <x v="0"/>
    <x v="0"/>
    <x v="0"/>
    <x v="0"/>
    <x v="0"/>
    <x v="0"/>
    <x v="0"/>
    <m/>
    <m/>
    <m/>
    <m/>
    <m/>
    <m/>
    <m/>
    <m/>
    <m/>
    <m/>
    <m/>
    <x v="10"/>
    <x v="4"/>
    <s v="2022/23"/>
    <m/>
    <m/>
    <m/>
    <m/>
    <m/>
    <m/>
    <m/>
    <m/>
    <m/>
    <m/>
    <m/>
    <m/>
    <m/>
    <m/>
    <m/>
    <m/>
    <m/>
    <m/>
    <m/>
    <m/>
    <m/>
    <m/>
    <m/>
    <m/>
    <m/>
    <m/>
    <m/>
    <m/>
    <m/>
    <m/>
    <m/>
    <m/>
    <m/>
    <m/>
    <m/>
    <m/>
    <m/>
    <m/>
    <m/>
    <m/>
    <m/>
    <m/>
  </r>
  <r>
    <x v="548"/>
    <x v="548"/>
    <x v="276"/>
    <s v="Deep Generative Model for Stellar Spectra"/>
    <m/>
    <m/>
    <m/>
    <m/>
    <m/>
    <m/>
    <m/>
    <m/>
    <m/>
    <m/>
    <s v="23W"/>
    <s v="Computer Studies "/>
    <s v="Computer Studies"/>
    <m/>
    <s v="Artificial Intelligence "/>
    <x v="30"/>
    <m/>
    <m/>
    <s v="Ross Bigelow Tareq Salim   "/>
    <x v="44"/>
    <x v="25"/>
    <x v="0"/>
    <x v="0"/>
    <x v="0"/>
    <m/>
    <s v="Jasmeet Singh Sikand Deepak Sardana Harshit Bhatia                 "/>
    <x v="364"/>
    <x v="308"/>
    <x v="264"/>
    <x v="0"/>
    <x v="0"/>
    <x v="0"/>
    <x v="0"/>
    <x v="0"/>
    <x v="0"/>
    <x v="0"/>
    <m/>
    <m/>
    <m/>
    <m/>
    <m/>
    <m/>
    <m/>
    <m/>
    <m/>
    <m/>
    <m/>
    <x v="10"/>
    <x v="4"/>
    <s v="2022/23"/>
    <m/>
    <m/>
    <m/>
    <m/>
    <m/>
    <m/>
    <m/>
    <m/>
    <m/>
    <m/>
    <m/>
    <m/>
    <m/>
    <m/>
    <m/>
    <m/>
    <m/>
    <m/>
    <m/>
    <m/>
    <m/>
    <m/>
    <m/>
    <m/>
    <m/>
    <m/>
    <m/>
    <m/>
    <m/>
    <m/>
    <m/>
    <m/>
    <m/>
    <m/>
    <m/>
    <m/>
    <m/>
    <m/>
    <m/>
    <m/>
    <m/>
    <m/>
  </r>
  <r>
    <x v="549"/>
    <x v="549"/>
    <x v="277"/>
    <s v="Simcoe County Mountain Bike Club Member Experience Study"/>
    <m/>
    <m/>
    <m/>
    <m/>
    <m/>
    <m/>
    <m/>
    <m/>
    <m/>
    <m/>
    <s v="22W"/>
    <s v="Computer Studies "/>
    <s v="Computer Studies"/>
    <m/>
    <s v="RAPP "/>
    <x v="3"/>
    <m/>
    <m/>
    <s v="Amanda Clare    "/>
    <x v="60"/>
    <x v="2"/>
    <x v="0"/>
    <x v="0"/>
    <x v="0"/>
    <m/>
    <s v="Anjana Saljan Leila Sabzmakan Yamini Bhaskar                  "/>
    <x v="365"/>
    <x v="309"/>
    <x v="265"/>
    <x v="0"/>
    <x v="0"/>
    <x v="0"/>
    <x v="0"/>
    <x v="0"/>
    <x v="0"/>
    <x v="0"/>
    <m/>
    <m/>
    <m/>
    <m/>
    <m/>
    <m/>
    <m/>
    <m/>
    <m/>
    <m/>
    <m/>
    <x v="0"/>
    <x v="2"/>
    <s v="2021/22"/>
    <m/>
    <m/>
    <m/>
    <m/>
    <m/>
    <m/>
    <m/>
    <m/>
    <m/>
    <m/>
    <m/>
    <m/>
    <m/>
    <m/>
    <m/>
    <m/>
    <m/>
    <m/>
    <m/>
    <m/>
    <m/>
    <m/>
    <m/>
    <m/>
    <m/>
    <m/>
    <m/>
    <m/>
    <m/>
    <m/>
    <m/>
    <m/>
    <m/>
    <m/>
    <m/>
    <m/>
    <m/>
    <m/>
    <m/>
    <m/>
    <m/>
    <m/>
  </r>
  <r>
    <x v="550"/>
    <x v="550"/>
    <x v="278"/>
    <s v="Furniture bank Customer Experience Study"/>
    <m/>
    <m/>
    <m/>
    <m/>
    <m/>
    <m/>
    <m/>
    <m/>
    <m/>
    <m/>
    <s v="22W"/>
    <s v="Computer Studies "/>
    <s v="Computer Studies"/>
    <m/>
    <s v="RAPP "/>
    <x v="3"/>
    <m/>
    <m/>
    <s v="Amanda Clare    "/>
    <x v="60"/>
    <x v="2"/>
    <x v="0"/>
    <x v="0"/>
    <x v="0"/>
    <m/>
    <s v="Anna Mariya Vilson Jayesh More Karam Hayer Rhys Dumond                "/>
    <x v="366"/>
    <x v="310"/>
    <x v="266"/>
    <x v="138"/>
    <x v="0"/>
    <x v="0"/>
    <x v="0"/>
    <x v="0"/>
    <x v="0"/>
    <x v="0"/>
    <m/>
    <m/>
    <m/>
    <m/>
    <m/>
    <m/>
    <m/>
    <m/>
    <m/>
    <m/>
    <m/>
    <x v="0"/>
    <x v="2"/>
    <s v="2021/22"/>
    <m/>
    <m/>
    <m/>
    <m/>
    <m/>
    <m/>
    <m/>
    <m/>
    <m/>
    <m/>
    <m/>
    <m/>
    <m/>
    <m/>
    <m/>
    <m/>
    <m/>
    <m/>
    <m/>
    <m/>
    <m/>
    <m/>
    <m/>
    <m/>
    <m/>
    <m/>
    <m/>
    <m/>
    <m/>
    <m/>
    <m/>
    <m/>
    <m/>
    <m/>
    <m/>
    <m/>
    <m/>
    <m/>
    <m/>
    <m/>
    <m/>
    <m/>
  </r>
  <r>
    <x v="551"/>
    <x v="551"/>
    <x v="279"/>
    <s v="Simcoe Sustainable Simcoe Sustainable Business Challenge"/>
    <m/>
    <m/>
    <m/>
    <m/>
    <m/>
    <m/>
    <m/>
    <m/>
    <m/>
    <m/>
    <s v="22W"/>
    <s v="Computer Studies "/>
    <s v="Computer Studies"/>
    <m/>
    <s v="RAPP "/>
    <x v="3"/>
    <m/>
    <m/>
    <s v="Amanda Clare    "/>
    <x v="60"/>
    <x v="2"/>
    <x v="0"/>
    <x v="0"/>
    <x v="0"/>
    <m/>
    <s v="Arti Jolly Balkar Singh Gerlie Chevalier Prabhjot Bains                "/>
    <x v="367"/>
    <x v="311"/>
    <x v="267"/>
    <x v="139"/>
    <x v="0"/>
    <x v="0"/>
    <x v="0"/>
    <x v="0"/>
    <x v="0"/>
    <x v="0"/>
    <m/>
    <m/>
    <m/>
    <m/>
    <m/>
    <m/>
    <m/>
    <m/>
    <m/>
    <m/>
    <m/>
    <x v="0"/>
    <x v="2"/>
    <s v="2021/22"/>
    <m/>
    <m/>
    <m/>
    <m/>
    <m/>
    <m/>
    <m/>
    <m/>
    <m/>
    <m/>
    <m/>
    <m/>
    <m/>
    <m/>
    <m/>
    <m/>
    <m/>
    <m/>
    <m/>
    <m/>
    <m/>
    <m/>
    <m/>
    <m/>
    <m/>
    <m/>
    <m/>
    <m/>
    <m/>
    <m/>
    <m/>
    <m/>
    <m/>
    <m/>
    <m/>
    <m/>
    <m/>
    <m/>
    <m/>
    <m/>
    <m/>
    <m/>
  </r>
  <r>
    <x v="552"/>
    <x v="552"/>
    <x v="279"/>
    <s v="weRcircular – Understanding Sustainable Consumer Habits in Simcoe County"/>
    <m/>
    <m/>
    <m/>
    <m/>
    <m/>
    <m/>
    <m/>
    <m/>
    <m/>
    <m/>
    <s v="22W"/>
    <s v="Computer Studies "/>
    <s v="Computer Studies"/>
    <m/>
    <s v="RAPP "/>
    <x v="3"/>
    <m/>
    <m/>
    <s v="Tamara Hammond    "/>
    <x v="61"/>
    <x v="2"/>
    <x v="0"/>
    <x v="0"/>
    <x v="0"/>
    <m/>
    <s v="Laine Sills Erin Hodge Pooja Harshit Pathak                 "/>
    <x v="368"/>
    <x v="312"/>
    <x v="268"/>
    <x v="0"/>
    <x v="0"/>
    <x v="0"/>
    <x v="0"/>
    <x v="0"/>
    <x v="0"/>
    <x v="0"/>
    <m/>
    <m/>
    <m/>
    <m/>
    <m/>
    <m/>
    <m/>
    <m/>
    <m/>
    <m/>
    <m/>
    <x v="0"/>
    <x v="2"/>
    <s v="2021/22"/>
    <m/>
    <m/>
    <m/>
    <m/>
    <m/>
    <m/>
    <m/>
    <m/>
    <m/>
    <m/>
    <m/>
    <m/>
    <m/>
    <m/>
    <m/>
    <m/>
    <m/>
    <m/>
    <m/>
    <m/>
    <m/>
    <m/>
    <m/>
    <m/>
    <m/>
    <m/>
    <m/>
    <m/>
    <m/>
    <m/>
    <m/>
    <m/>
    <m/>
    <m/>
    <m/>
    <m/>
    <m/>
    <m/>
    <m/>
    <m/>
    <m/>
    <m/>
  </r>
  <r>
    <x v="553"/>
    <x v="553"/>
    <x v="280"/>
    <s v="RAP MRP - Evaluation of Georgian College’s Ashoka Campus Changemaker Program"/>
    <m/>
    <m/>
    <m/>
    <m/>
    <m/>
    <m/>
    <m/>
    <m/>
    <m/>
    <m/>
    <s v="22W"/>
    <s v="Computer Studies "/>
    <s v="Computer Studies"/>
    <m/>
    <s v="RAPP "/>
    <x v="3"/>
    <m/>
    <m/>
    <s v="Sara Hunter    "/>
    <x v="62"/>
    <x v="2"/>
    <x v="0"/>
    <x v="0"/>
    <x v="0"/>
    <m/>
    <s v="Robert Michael Christopher Nesime Guzel Ertop Jon Carson                 "/>
    <x v="369"/>
    <x v="313"/>
    <x v="180"/>
    <x v="0"/>
    <x v="0"/>
    <x v="0"/>
    <x v="0"/>
    <x v="0"/>
    <x v="0"/>
    <x v="0"/>
    <m/>
    <m/>
    <m/>
    <m/>
    <m/>
    <m/>
    <m/>
    <m/>
    <m/>
    <m/>
    <m/>
    <x v="0"/>
    <x v="2"/>
    <s v="2021/22"/>
    <m/>
    <m/>
    <m/>
    <m/>
    <m/>
    <m/>
    <m/>
    <m/>
    <m/>
    <m/>
    <m/>
    <m/>
    <m/>
    <m/>
    <m/>
    <m/>
    <m/>
    <m/>
    <m/>
    <m/>
    <m/>
    <m/>
    <m/>
    <m/>
    <m/>
    <m/>
    <m/>
    <m/>
    <m/>
    <m/>
    <m/>
    <m/>
    <m/>
    <m/>
    <m/>
    <m/>
    <m/>
    <m/>
    <m/>
    <m/>
    <m/>
    <m/>
  </r>
  <r>
    <x v="554"/>
    <x v="554"/>
    <x v="278"/>
    <s v="Furniture Bank of Barrie Evaluation"/>
    <m/>
    <m/>
    <m/>
    <m/>
    <m/>
    <m/>
    <m/>
    <m/>
    <m/>
    <m/>
    <s v="22W"/>
    <s v="Computer Studies "/>
    <s v="Computer Studies"/>
    <m/>
    <s v="RAPP "/>
    <x v="3"/>
    <m/>
    <m/>
    <s v="Tamara Hammond    "/>
    <x v="61"/>
    <x v="2"/>
    <x v="0"/>
    <x v="0"/>
    <x v="0"/>
    <m/>
    <s v="Brianna_x0009_ Dos Santos Shubhekshya Bhandari Alphonsa Thomas                 "/>
    <x v="370"/>
    <x v="314"/>
    <x v="269"/>
    <x v="0"/>
    <x v="0"/>
    <x v="0"/>
    <x v="0"/>
    <x v="0"/>
    <x v="0"/>
    <x v="0"/>
    <m/>
    <m/>
    <m/>
    <m/>
    <m/>
    <m/>
    <m/>
    <m/>
    <m/>
    <m/>
    <m/>
    <x v="0"/>
    <x v="2"/>
    <s v="2021/22"/>
    <m/>
    <m/>
    <m/>
    <m/>
    <m/>
    <m/>
    <m/>
    <m/>
    <m/>
    <m/>
    <m/>
    <m/>
    <m/>
    <m/>
    <m/>
    <m/>
    <m/>
    <m/>
    <m/>
    <m/>
    <m/>
    <m/>
    <m/>
    <m/>
    <m/>
    <m/>
    <m/>
    <m/>
    <m/>
    <m/>
    <m/>
    <m/>
    <m/>
    <m/>
    <m/>
    <m/>
    <m/>
    <m/>
    <m/>
    <m/>
    <m/>
    <m/>
  </r>
  <r>
    <x v="555"/>
    <x v="555"/>
    <x v="281"/>
    <s v="RAP MRP - Vehicle-to-Grid: What Motivates Drivers to Plug-In?"/>
    <m/>
    <m/>
    <m/>
    <m/>
    <m/>
    <m/>
    <m/>
    <m/>
    <m/>
    <m/>
    <s v="22W"/>
    <s v="Computer Studies "/>
    <s v="Computer Studies"/>
    <m/>
    <s v="RAPP "/>
    <x v="3"/>
    <m/>
    <m/>
    <s v="Ron Skye, Tamara Hammond    "/>
    <x v="63"/>
    <x v="2"/>
    <x v="0"/>
    <x v="0"/>
    <x v="0"/>
    <m/>
    <s v="Alissa Bennett                    "/>
    <x v="371"/>
    <x v="3"/>
    <x v="3"/>
    <x v="0"/>
    <x v="0"/>
    <x v="0"/>
    <x v="0"/>
    <x v="0"/>
    <x v="0"/>
    <x v="0"/>
    <m/>
    <m/>
    <m/>
    <m/>
    <m/>
    <m/>
    <m/>
    <m/>
    <m/>
    <m/>
    <m/>
    <x v="0"/>
    <x v="2"/>
    <s v="2021/22"/>
    <m/>
    <m/>
    <m/>
    <m/>
    <m/>
    <m/>
    <m/>
    <m/>
    <m/>
    <m/>
    <m/>
    <m/>
    <m/>
    <m/>
    <m/>
    <m/>
    <m/>
    <m/>
    <m/>
    <m/>
    <m/>
    <m/>
    <m/>
    <m/>
    <m/>
    <m/>
    <m/>
    <m/>
    <m/>
    <m/>
    <m/>
    <m/>
    <m/>
    <m/>
    <m/>
    <m/>
    <m/>
    <m/>
    <m/>
    <m/>
    <m/>
    <m/>
  </r>
  <r>
    <x v="556"/>
    <x v="556"/>
    <x v="282"/>
    <s v="Cryptocurrency Analysis"/>
    <m/>
    <m/>
    <m/>
    <m/>
    <m/>
    <m/>
    <m/>
    <m/>
    <m/>
    <m/>
    <s v="22W-22S"/>
    <s v="Computer Studies "/>
    <s v="Computer Studies"/>
    <m/>
    <s v="Big Data Analytics "/>
    <x v="0"/>
    <m/>
    <m/>
    <s v="Gordon Dyck Richard Lambroff   "/>
    <x v="20"/>
    <x v="1"/>
    <x v="0"/>
    <x v="0"/>
    <x v="0"/>
    <m/>
    <s v="Saurabh Saurabh Jinal Patel Deepak Thalian                 "/>
    <x v="372"/>
    <x v="315"/>
    <x v="270"/>
    <x v="0"/>
    <x v="0"/>
    <x v="0"/>
    <x v="0"/>
    <x v="0"/>
    <x v="0"/>
    <x v="0"/>
    <m/>
    <m/>
    <m/>
    <m/>
    <m/>
    <m/>
    <m/>
    <m/>
    <m/>
    <m/>
    <m/>
    <x v="0"/>
    <x v="4"/>
    <s v="2022/23"/>
    <m/>
    <m/>
    <m/>
    <m/>
    <m/>
    <m/>
    <m/>
    <m/>
    <m/>
    <m/>
    <m/>
    <m/>
    <m/>
    <m/>
    <m/>
    <m/>
    <m/>
    <m/>
    <m/>
    <m/>
    <m/>
    <m/>
    <m/>
    <m/>
    <m/>
    <m/>
    <m/>
    <m/>
    <m/>
    <m/>
    <m/>
    <m/>
    <m/>
    <m/>
    <m/>
    <m/>
    <m/>
    <m/>
    <m/>
    <m/>
    <m/>
    <s v="SSP(self sourced project)"/>
  </r>
  <r>
    <x v="557"/>
    <x v="557"/>
    <x v="282"/>
    <s v="Tokyo 2020 Olympics"/>
    <m/>
    <m/>
    <m/>
    <m/>
    <m/>
    <m/>
    <m/>
    <m/>
    <m/>
    <m/>
    <s v="22W-22S"/>
    <s v="Computer Studies "/>
    <s v="Computer Studies"/>
    <m/>
    <s v="Big Data Analytics "/>
    <x v="0"/>
    <m/>
    <m/>
    <s v="Gordon Dyck Richard Lambroff   "/>
    <x v="20"/>
    <x v="1"/>
    <x v="0"/>
    <x v="0"/>
    <x v="0"/>
    <m/>
    <s v="Gowripriya Ginnam Anjali Anjali                  "/>
    <x v="373"/>
    <x v="316"/>
    <x v="3"/>
    <x v="0"/>
    <x v="0"/>
    <x v="0"/>
    <x v="0"/>
    <x v="0"/>
    <x v="0"/>
    <x v="0"/>
    <m/>
    <m/>
    <m/>
    <m/>
    <m/>
    <m/>
    <m/>
    <m/>
    <m/>
    <m/>
    <m/>
    <x v="0"/>
    <x v="4"/>
    <s v="2022/23"/>
    <m/>
    <m/>
    <m/>
    <m/>
    <m/>
    <m/>
    <m/>
    <m/>
    <m/>
    <m/>
    <m/>
    <m/>
    <m/>
    <m/>
    <m/>
    <m/>
    <m/>
    <m/>
    <m/>
    <m/>
    <m/>
    <m/>
    <m/>
    <m/>
    <m/>
    <m/>
    <m/>
    <m/>
    <m/>
    <m/>
    <m/>
    <m/>
    <m/>
    <m/>
    <m/>
    <m/>
    <m/>
    <m/>
    <m/>
    <m/>
    <m/>
    <s v="SSP(self sourced project)"/>
  </r>
  <r>
    <x v="558"/>
    <x v="558"/>
    <x v="282"/>
    <s v="Smart Investor"/>
    <m/>
    <m/>
    <m/>
    <m/>
    <m/>
    <m/>
    <m/>
    <m/>
    <m/>
    <m/>
    <s v="22W-22S"/>
    <s v="Computer Studies "/>
    <s v="Computer Studies"/>
    <m/>
    <s v="Big Data Analytics "/>
    <x v="0"/>
    <m/>
    <m/>
    <s v="Gordon Dyck Richard Lambroff   "/>
    <x v="20"/>
    <x v="1"/>
    <x v="0"/>
    <x v="0"/>
    <x v="0"/>
    <m/>
    <s v="Binuja  Kodithuwakku Sayi Devineni Priya Priya                 "/>
    <x v="374"/>
    <x v="317"/>
    <x v="271"/>
    <x v="0"/>
    <x v="0"/>
    <x v="0"/>
    <x v="0"/>
    <x v="0"/>
    <x v="0"/>
    <x v="0"/>
    <m/>
    <m/>
    <m/>
    <m/>
    <m/>
    <m/>
    <m/>
    <m/>
    <m/>
    <m/>
    <m/>
    <x v="0"/>
    <x v="4"/>
    <s v="2022/23"/>
    <m/>
    <m/>
    <m/>
    <m/>
    <m/>
    <m/>
    <m/>
    <m/>
    <m/>
    <m/>
    <m/>
    <m/>
    <m/>
    <m/>
    <m/>
    <m/>
    <m/>
    <m/>
    <m/>
    <m/>
    <m/>
    <m/>
    <m/>
    <m/>
    <m/>
    <m/>
    <m/>
    <m/>
    <m/>
    <m/>
    <m/>
    <m/>
    <m/>
    <m/>
    <m/>
    <m/>
    <m/>
    <m/>
    <m/>
    <m/>
    <m/>
    <s v="SSP(self sourced project)"/>
  </r>
  <r>
    <x v="559"/>
    <x v="559"/>
    <x v="282"/>
    <s v="C02 Emission"/>
    <m/>
    <m/>
    <m/>
    <m/>
    <m/>
    <m/>
    <m/>
    <m/>
    <m/>
    <m/>
    <s v="22W-22S"/>
    <s v="Computer Studies "/>
    <s v="Computer Studies"/>
    <m/>
    <s v="Big Data Analytics "/>
    <x v="0"/>
    <m/>
    <m/>
    <s v="Hemant Sangwan Richard Lambroff   "/>
    <x v="55"/>
    <x v="1"/>
    <x v="0"/>
    <x v="0"/>
    <x v="0"/>
    <m/>
    <s v="Raj Patel Vinay Vinay Jerin George                 "/>
    <x v="375"/>
    <x v="318"/>
    <x v="272"/>
    <x v="0"/>
    <x v="0"/>
    <x v="0"/>
    <x v="0"/>
    <x v="0"/>
    <x v="0"/>
    <x v="0"/>
    <m/>
    <m/>
    <m/>
    <m/>
    <m/>
    <m/>
    <m/>
    <m/>
    <m/>
    <m/>
    <m/>
    <x v="0"/>
    <x v="4"/>
    <s v="2022/23"/>
    <m/>
    <m/>
    <m/>
    <m/>
    <m/>
    <m/>
    <m/>
    <m/>
    <m/>
    <m/>
    <m/>
    <m/>
    <m/>
    <m/>
    <m/>
    <m/>
    <m/>
    <m/>
    <m/>
    <m/>
    <m/>
    <m/>
    <m/>
    <m/>
    <m/>
    <m/>
    <m/>
    <m/>
    <m/>
    <m/>
    <m/>
    <m/>
    <m/>
    <m/>
    <m/>
    <m/>
    <m/>
    <m/>
    <m/>
    <m/>
    <m/>
    <s v="SSP(self sourced project)"/>
  </r>
  <r>
    <x v="560"/>
    <x v="560"/>
    <x v="282"/>
    <s v="Cryptocurrency Market Analysis"/>
    <m/>
    <m/>
    <m/>
    <m/>
    <m/>
    <m/>
    <m/>
    <m/>
    <m/>
    <m/>
    <s v="22W-22S"/>
    <s v="Computer Studies "/>
    <s v="Computer Studies"/>
    <m/>
    <s v="Big Data Analytics "/>
    <x v="0"/>
    <m/>
    <m/>
    <s v="Gordon Dyck Richard Lambroff   "/>
    <x v="20"/>
    <x v="1"/>
    <x v="0"/>
    <x v="0"/>
    <x v="0"/>
    <m/>
    <s v="Xuejie Jiang Abhinay Negi Rajinder  Kaur                 "/>
    <x v="376"/>
    <x v="319"/>
    <x v="273"/>
    <x v="0"/>
    <x v="0"/>
    <x v="0"/>
    <x v="0"/>
    <x v="0"/>
    <x v="0"/>
    <x v="0"/>
    <m/>
    <m/>
    <m/>
    <m/>
    <m/>
    <m/>
    <m/>
    <m/>
    <m/>
    <m/>
    <m/>
    <x v="0"/>
    <x v="4"/>
    <s v="2022/23"/>
    <m/>
    <m/>
    <m/>
    <m/>
    <m/>
    <m/>
    <m/>
    <m/>
    <m/>
    <m/>
    <m/>
    <m/>
    <m/>
    <m/>
    <m/>
    <m/>
    <m/>
    <m/>
    <m/>
    <m/>
    <m/>
    <m/>
    <m/>
    <m/>
    <m/>
    <m/>
    <m/>
    <m/>
    <m/>
    <m/>
    <m/>
    <m/>
    <m/>
    <m/>
    <m/>
    <m/>
    <m/>
    <m/>
    <m/>
    <m/>
    <m/>
    <s v="SSP(self sourced project)"/>
  </r>
  <r>
    <x v="561"/>
    <x v="561"/>
    <x v="282"/>
    <s v="C02 Emission Data Analysis"/>
    <m/>
    <m/>
    <m/>
    <m/>
    <m/>
    <m/>
    <m/>
    <m/>
    <m/>
    <m/>
    <s v="22W-22S"/>
    <s v="Computer Studies "/>
    <s v="Computer Studies"/>
    <m/>
    <s v="Big Data Analytics "/>
    <x v="0"/>
    <m/>
    <m/>
    <s v="Hemant Sangwan Richard Lambroff   "/>
    <x v="55"/>
    <x v="1"/>
    <x v="0"/>
    <x v="0"/>
    <x v="0"/>
    <m/>
    <s v="Pooja  Lalchandani Kiran Veerapur Ricky Abraham                 "/>
    <x v="377"/>
    <x v="320"/>
    <x v="274"/>
    <x v="0"/>
    <x v="0"/>
    <x v="0"/>
    <x v="0"/>
    <x v="0"/>
    <x v="0"/>
    <x v="0"/>
    <m/>
    <m/>
    <m/>
    <m/>
    <m/>
    <m/>
    <m/>
    <m/>
    <m/>
    <m/>
    <m/>
    <x v="0"/>
    <x v="4"/>
    <s v="2022/23"/>
    <m/>
    <m/>
    <m/>
    <m/>
    <m/>
    <m/>
    <m/>
    <m/>
    <m/>
    <m/>
    <m/>
    <m/>
    <m/>
    <m/>
    <m/>
    <m/>
    <m/>
    <m/>
    <m/>
    <m/>
    <m/>
    <m/>
    <m/>
    <m/>
    <m/>
    <m/>
    <m/>
    <m/>
    <m/>
    <m/>
    <m/>
    <m/>
    <m/>
    <m/>
    <m/>
    <m/>
    <m/>
    <m/>
    <m/>
    <m/>
    <m/>
    <s v="SSP(self sourced project)"/>
  </r>
  <r>
    <x v="562"/>
    <x v="562"/>
    <x v="282"/>
    <s v="Housing Predictive Analysis"/>
    <m/>
    <m/>
    <m/>
    <m/>
    <m/>
    <m/>
    <m/>
    <m/>
    <m/>
    <m/>
    <s v="22W-22S"/>
    <s v="Computer Studies "/>
    <s v="Computer Studies"/>
    <m/>
    <s v="Big Data Analytics "/>
    <x v="0"/>
    <m/>
    <m/>
    <s v="Gordon Dyck Richard Lambroff   "/>
    <x v="20"/>
    <x v="1"/>
    <x v="0"/>
    <x v="0"/>
    <x v="0"/>
    <m/>
    <s v="Mahmoud Mraisi Anchal  Tiwari Pragathi Belakavadi  Shekhar "/>
    <x v="378"/>
    <x v="321"/>
    <x v="275"/>
    <x v="0"/>
    <x v="0"/>
    <x v="0"/>
    <x v="0"/>
    <x v="0"/>
    <x v="0"/>
    <x v="0"/>
    <m/>
    <m/>
    <m/>
    <m/>
    <m/>
    <m/>
    <m/>
    <m/>
    <m/>
    <m/>
    <m/>
    <x v="0"/>
    <x v="4"/>
    <s v="2022/23"/>
    <m/>
    <m/>
    <m/>
    <m/>
    <m/>
    <m/>
    <m/>
    <m/>
    <m/>
    <m/>
    <m/>
    <m/>
    <m/>
    <m/>
    <m/>
    <m/>
    <m/>
    <m/>
    <m/>
    <m/>
    <m/>
    <m/>
    <m/>
    <m/>
    <m/>
    <m/>
    <m/>
    <m/>
    <m/>
    <m/>
    <m/>
    <m/>
    <m/>
    <m/>
    <m/>
    <m/>
    <m/>
    <m/>
    <m/>
    <m/>
    <m/>
    <s v="SSP(self sourced project)"/>
  </r>
  <r>
    <x v="563"/>
    <x v="563"/>
    <x v="282"/>
    <s v="CO2 - Carbon Emission"/>
    <m/>
    <m/>
    <m/>
    <m/>
    <m/>
    <m/>
    <m/>
    <m/>
    <m/>
    <m/>
    <s v="22W-22S"/>
    <s v="Computer Studies "/>
    <s v="Computer Studies"/>
    <m/>
    <s v="Big Data Analytics "/>
    <x v="0"/>
    <m/>
    <m/>
    <s v="Hemant Sangwan Richard Lambroff   "/>
    <x v="55"/>
    <x v="1"/>
    <x v="0"/>
    <x v="0"/>
    <x v="0"/>
    <m/>
    <s v="Yash Rathod Meet Patel Drashti Yadav                 "/>
    <x v="379"/>
    <x v="322"/>
    <x v="276"/>
    <x v="0"/>
    <x v="0"/>
    <x v="0"/>
    <x v="0"/>
    <x v="0"/>
    <x v="0"/>
    <x v="0"/>
    <m/>
    <m/>
    <m/>
    <m/>
    <m/>
    <m/>
    <m/>
    <m/>
    <m/>
    <m/>
    <m/>
    <x v="0"/>
    <x v="4"/>
    <s v="2022/23"/>
    <m/>
    <m/>
    <m/>
    <m/>
    <m/>
    <m/>
    <m/>
    <m/>
    <m/>
    <m/>
    <m/>
    <m/>
    <m/>
    <m/>
    <m/>
    <m/>
    <m/>
    <m/>
    <m/>
    <m/>
    <m/>
    <m/>
    <m/>
    <m/>
    <m/>
    <m/>
    <m/>
    <m/>
    <m/>
    <m/>
    <m/>
    <m/>
    <m/>
    <m/>
    <m/>
    <m/>
    <m/>
    <m/>
    <m/>
    <m/>
    <m/>
    <s v="SSP(self sourced project)"/>
  </r>
  <r>
    <x v="564"/>
    <x v="564"/>
    <x v="282"/>
    <s v="Analyzing Consumer Behaviour"/>
    <m/>
    <m/>
    <m/>
    <m/>
    <m/>
    <m/>
    <m/>
    <m/>
    <m/>
    <m/>
    <s v="22W-22S"/>
    <s v="Computer Studies "/>
    <s v="Computer Studies"/>
    <m/>
    <s v="Big Data Analytics "/>
    <x v="0"/>
    <m/>
    <m/>
    <s v="Gordon Dyck Richard Lambroff   "/>
    <x v="20"/>
    <x v="1"/>
    <x v="0"/>
    <x v="0"/>
    <x v="0"/>
    <m/>
    <s v="Rohith Anil Sahil Talwar Gauri Unnithan "/>
    <x v="380"/>
    <x v="323"/>
    <x v="277"/>
    <x v="0"/>
    <x v="0"/>
    <x v="0"/>
    <x v="0"/>
    <x v="0"/>
    <x v="0"/>
    <x v="0"/>
    <m/>
    <m/>
    <m/>
    <m/>
    <m/>
    <m/>
    <m/>
    <m/>
    <m/>
    <m/>
    <m/>
    <x v="0"/>
    <x v="4"/>
    <s v="2022/23"/>
    <m/>
    <m/>
    <m/>
    <m/>
    <m/>
    <m/>
    <m/>
    <m/>
    <m/>
    <m/>
    <m/>
    <m/>
    <m/>
    <m/>
    <m/>
    <m/>
    <m/>
    <m/>
    <m/>
    <m/>
    <m/>
    <m/>
    <m/>
    <m/>
    <m/>
    <m/>
    <m/>
    <m/>
    <m/>
    <m/>
    <m/>
    <m/>
    <m/>
    <m/>
    <m/>
    <m/>
    <m/>
    <m/>
    <m/>
    <m/>
    <m/>
    <s v="SSP(self sourced project)"/>
  </r>
  <r>
    <x v="565"/>
    <x v="565"/>
    <x v="282"/>
    <s v="C02 Emission-Thesis Based Project"/>
    <m/>
    <m/>
    <m/>
    <m/>
    <m/>
    <m/>
    <m/>
    <m/>
    <m/>
    <m/>
    <s v="22W-22S"/>
    <s v="Computer Studies "/>
    <s v="Computer Studies"/>
    <m/>
    <s v="Big Data Analytics "/>
    <x v="0"/>
    <m/>
    <m/>
    <s v="Hemant Sangwan Richard Lambroff   "/>
    <x v="55"/>
    <x v="1"/>
    <x v="0"/>
    <x v="0"/>
    <x v="0"/>
    <m/>
    <s v="Shivani Deshpande Nitesh Kotrike Siddarth  Sharma                 "/>
    <x v="381"/>
    <x v="324"/>
    <x v="278"/>
    <x v="0"/>
    <x v="0"/>
    <x v="0"/>
    <x v="0"/>
    <x v="0"/>
    <x v="0"/>
    <x v="0"/>
    <m/>
    <m/>
    <m/>
    <m/>
    <m/>
    <m/>
    <m/>
    <m/>
    <m/>
    <m/>
    <m/>
    <x v="0"/>
    <x v="4"/>
    <s v="2022/23"/>
    <m/>
    <m/>
    <m/>
    <m/>
    <m/>
    <m/>
    <m/>
    <m/>
    <m/>
    <m/>
    <m/>
    <m/>
    <m/>
    <m/>
    <m/>
    <m/>
    <m/>
    <m/>
    <m/>
    <m/>
    <m/>
    <m/>
    <m/>
    <m/>
    <m/>
    <m/>
    <m/>
    <m/>
    <m/>
    <m/>
    <m/>
    <m/>
    <m/>
    <m/>
    <m/>
    <m/>
    <m/>
    <m/>
    <m/>
    <m/>
    <m/>
    <s v="SSP(self sourced project)"/>
  </r>
  <r>
    <x v="566"/>
    <x v="566"/>
    <x v="282"/>
    <s v="C02-Curb Carbon Emissions"/>
    <m/>
    <m/>
    <m/>
    <m/>
    <m/>
    <m/>
    <m/>
    <m/>
    <m/>
    <m/>
    <s v="22W-22S"/>
    <s v="Computer Studies "/>
    <s v="Computer Studies"/>
    <m/>
    <s v="Big Data Analytics "/>
    <x v="0"/>
    <m/>
    <m/>
    <s v="Hemant Sangwan Richard Lambroff   "/>
    <x v="55"/>
    <x v="1"/>
    <x v="0"/>
    <x v="0"/>
    <x v="0"/>
    <m/>
    <s v="Shivansh Setia Ayush Shah Anjali Salvin Rupali Rupali                "/>
    <x v="382"/>
    <x v="325"/>
    <x v="279"/>
    <x v="140"/>
    <x v="0"/>
    <x v="0"/>
    <x v="0"/>
    <x v="0"/>
    <x v="0"/>
    <x v="0"/>
    <m/>
    <m/>
    <m/>
    <m/>
    <m/>
    <m/>
    <m/>
    <m/>
    <m/>
    <m/>
    <m/>
    <x v="0"/>
    <x v="4"/>
    <s v="2022/23"/>
    <m/>
    <m/>
    <m/>
    <m/>
    <m/>
    <m/>
    <m/>
    <m/>
    <m/>
    <m/>
    <m/>
    <m/>
    <m/>
    <m/>
    <m/>
    <m/>
    <m/>
    <m/>
    <m/>
    <m/>
    <m/>
    <m/>
    <m/>
    <m/>
    <m/>
    <m/>
    <m/>
    <m/>
    <m/>
    <m/>
    <m/>
    <m/>
    <m/>
    <m/>
    <m/>
    <m/>
    <m/>
    <m/>
    <m/>
    <m/>
    <m/>
    <s v="SSP(self sourced project)"/>
  </r>
  <r>
    <x v="567"/>
    <x v="567"/>
    <x v="282"/>
    <s v="Newcastle Football Team"/>
    <m/>
    <m/>
    <m/>
    <m/>
    <m/>
    <m/>
    <m/>
    <m/>
    <m/>
    <m/>
    <s v="22W-22S"/>
    <s v="Computer Studies "/>
    <s v="Computer Studies"/>
    <m/>
    <s v="Big Data Analytics "/>
    <x v="0"/>
    <m/>
    <m/>
    <s v="Gordon Dyck Richard Lambroff   "/>
    <x v="20"/>
    <x v="1"/>
    <x v="0"/>
    <x v="0"/>
    <x v="0"/>
    <m/>
    <s v="Murtaza Haider Naqvi Tarun Sai Chowdary Ponnam Kavisha Shah                 "/>
    <x v="383"/>
    <x v="326"/>
    <x v="280"/>
    <x v="0"/>
    <x v="0"/>
    <x v="0"/>
    <x v="0"/>
    <x v="0"/>
    <x v="0"/>
    <x v="0"/>
    <m/>
    <m/>
    <m/>
    <m/>
    <m/>
    <m/>
    <m/>
    <m/>
    <m/>
    <m/>
    <m/>
    <x v="0"/>
    <x v="4"/>
    <s v="2022/23"/>
    <m/>
    <m/>
    <m/>
    <m/>
    <m/>
    <m/>
    <m/>
    <m/>
    <m/>
    <m/>
    <m/>
    <m/>
    <m/>
    <m/>
    <m/>
    <m/>
    <m/>
    <m/>
    <m/>
    <m/>
    <m/>
    <m/>
    <m/>
    <m/>
    <m/>
    <m/>
    <m/>
    <m/>
    <m/>
    <m/>
    <m/>
    <m/>
    <m/>
    <m/>
    <m/>
    <m/>
    <m/>
    <m/>
    <m/>
    <m/>
    <m/>
    <s v="SSP(self sourced project)"/>
  </r>
  <r>
    <x v="568"/>
    <x v="568"/>
    <x v="282"/>
    <s v="Sarcastic News Detection"/>
    <m/>
    <m/>
    <m/>
    <m/>
    <m/>
    <m/>
    <m/>
    <m/>
    <m/>
    <m/>
    <s v="22W-22S"/>
    <s v="Computer Studies "/>
    <s v="Computer Studies"/>
    <m/>
    <s v="Big Data Analytics "/>
    <x v="0"/>
    <m/>
    <m/>
    <s v="Gordon Dyck Richard Lambroff   "/>
    <x v="20"/>
    <x v="1"/>
    <x v="0"/>
    <x v="0"/>
    <x v="0"/>
    <m/>
    <s v="Ashuthosh Dasari Nimeesh Gajjar                  "/>
    <x v="384"/>
    <x v="327"/>
    <x v="3"/>
    <x v="0"/>
    <x v="0"/>
    <x v="0"/>
    <x v="0"/>
    <x v="0"/>
    <x v="0"/>
    <x v="0"/>
    <m/>
    <m/>
    <m/>
    <m/>
    <m/>
    <m/>
    <m/>
    <m/>
    <m/>
    <m/>
    <m/>
    <x v="0"/>
    <x v="4"/>
    <s v="2022/23"/>
    <m/>
    <m/>
    <m/>
    <m/>
    <m/>
    <m/>
    <m/>
    <m/>
    <m/>
    <m/>
    <m/>
    <m/>
    <m/>
    <m/>
    <m/>
    <m/>
    <m/>
    <m/>
    <m/>
    <m/>
    <m/>
    <m/>
    <m/>
    <m/>
    <m/>
    <m/>
    <m/>
    <m/>
    <m/>
    <m/>
    <m/>
    <m/>
    <m/>
    <m/>
    <m/>
    <m/>
    <m/>
    <m/>
    <m/>
    <m/>
    <m/>
    <s v="SSP(self sourced project)"/>
  </r>
  <r>
    <x v="569"/>
    <x v="569"/>
    <x v="282"/>
    <s v="Car Buyer "/>
    <m/>
    <m/>
    <m/>
    <m/>
    <m/>
    <m/>
    <m/>
    <m/>
    <m/>
    <m/>
    <s v="22W-22S"/>
    <s v="Computer Studies "/>
    <s v="Computer Studies"/>
    <m/>
    <s v="Big Data Analytics "/>
    <x v="0"/>
    <m/>
    <m/>
    <s v="Caio Gasparine     "/>
    <x v="52"/>
    <x v="2"/>
    <x v="0"/>
    <x v="0"/>
    <x v="0"/>
    <m/>
    <s v="Manasvi Dedania  Avani Waghela  Gourav Bhardwaj                 "/>
    <x v="385"/>
    <x v="328"/>
    <x v="281"/>
    <x v="0"/>
    <x v="0"/>
    <x v="0"/>
    <x v="0"/>
    <x v="0"/>
    <x v="0"/>
    <x v="0"/>
    <m/>
    <m/>
    <m/>
    <m/>
    <m/>
    <m/>
    <m/>
    <m/>
    <m/>
    <m/>
    <m/>
    <x v="0"/>
    <x v="4"/>
    <s v="2022/23"/>
    <m/>
    <m/>
    <m/>
    <m/>
    <m/>
    <m/>
    <m/>
    <m/>
    <m/>
    <m/>
    <m/>
    <m/>
    <m/>
    <m/>
    <m/>
    <m/>
    <m/>
    <m/>
    <m/>
    <m/>
    <m/>
    <m/>
    <m/>
    <m/>
    <m/>
    <m/>
    <m/>
    <m/>
    <m/>
    <m/>
    <m/>
    <m/>
    <m/>
    <m/>
    <m/>
    <m/>
    <m/>
    <m/>
    <m/>
    <m/>
    <m/>
    <s v="SSP(self sourced project)"/>
  </r>
  <r>
    <x v="570"/>
    <x v="570"/>
    <x v="282"/>
    <s v="Forestry Production and Trade"/>
    <m/>
    <m/>
    <m/>
    <m/>
    <m/>
    <m/>
    <m/>
    <m/>
    <m/>
    <m/>
    <s v="22W-22S"/>
    <s v="Computer Studies "/>
    <s v="Computer Studies"/>
    <m/>
    <s v="Big Data Analytics "/>
    <x v="0"/>
    <m/>
    <m/>
    <s v="Caio Gasparine     "/>
    <x v="52"/>
    <x v="2"/>
    <x v="0"/>
    <x v="0"/>
    <x v="0"/>
    <m/>
    <s v="Tin Srimake Ravi Kant Pujari Tathagat Arya                 "/>
    <x v="386"/>
    <x v="329"/>
    <x v="282"/>
    <x v="0"/>
    <x v="0"/>
    <x v="0"/>
    <x v="0"/>
    <x v="0"/>
    <x v="0"/>
    <x v="0"/>
    <m/>
    <m/>
    <m/>
    <m/>
    <m/>
    <m/>
    <m/>
    <m/>
    <m/>
    <m/>
    <m/>
    <x v="0"/>
    <x v="4"/>
    <s v="2022/23"/>
    <m/>
    <m/>
    <m/>
    <m/>
    <m/>
    <m/>
    <m/>
    <m/>
    <m/>
    <m/>
    <m/>
    <m/>
    <m/>
    <m/>
    <m/>
    <m/>
    <m/>
    <m/>
    <m/>
    <m/>
    <m/>
    <m/>
    <m/>
    <m/>
    <m/>
    <m/>
    <m/>
    <m/>
    <m/>
    <m/>
    <m/>
    <m/>
    <m/>
    <m/>
    <m/>
    <m/>
    <m/>
    <m/>
    <m/>
    <m/>
    <m/>
    <s v="SSP(self sourced project)"/>
  </r>
  <r>
    <x v="571"/>
    <x v="571"/>
    <x v="282"/>
    <s v="Predicting Quality of Wine"/>
    <m/>
    <m/>
    <m/>
    <m/>
    <m/>
    <m/>
    <m/>
    <m/>
    <m/>
    <m/>
    <s v="22W-22S"/>
    <s v="Computer Studies "/>
    <s v="Computer Studies"/>
    <m/>
    <s v="Big Data Analytics "/>
    <x v="0"/>
    <m/>
    <m/>
    <s v="Caio Gasparine     "/>
    <x v="52"/>
    <x v="2"/>
    <x v="0"/>
    <x v="0"/>
    <x v="0"/>
    <m/>
    <s v="Harpreet Kaur Navjot Kaur  Meharaj Maharjan                  "/>
    <x v="387"/>
    <x v="330"/>
    <x v="283"/>
    <x v="0"/>
    <x v="0"/>
    <x v="0"/>
    <x v="0"/>
    <x v="0"/>
    <x v="0"/>
    <x v="0"/>
    <m/>
    <m/>
    <m/>
    <m/>
    <m/>
    <m/>
    <m/>
    <m/>
    <m/>
    <m/>
    <m/>
    <x v="0"/>
    <x v="4"/>
    <s v="2022/23"/>
    <m/>
    <m/>
    <m/>
    <m/>
    <m/>
    <m/>
    <m/>
    <m/>
    <m/>
    <m/>
    <m/>
    <m/>
    <m/>
    <m/>
    <m/>
    <m/>
    <m/>
    <m/>
    <m/>
    <m/>
    <m/>
    <m/>
    <m/>
    <m/>
    <m/>
    <m/>
    <m/>
    <m/>
    <m/>
    <m/>
    <m/>
    <m/>
    <m/>
    <m/>
    <m/>
    <m/>
    <m/>
    <m/>
    <m/>
    <m/>
    <m/>
    <s v="SSP(self sourced project)"/>
  </r>
  <r>
    <x v="572"/>
    <x v="572"/>
    <x v="282"/>
    <s v="COVID-19 World Vaccination Progres"/>
    <m/>
    <m/>
    <m/>
    <m/>
    <m/>
    <m/>
    <m/>
    <m/>
    <m/>
    <m/>
    <s v="22W-22S"/>
    <s v="Computer Studies "/>
    <s v="Computer Studies"/>
    <m/>
    <s v="Big Data Analytics "/>
    <x v="0"/>
    <m/>
    <m/>
    <s v="Caio Gasparine     "/>
    <x v="52"/>
    <x v="2"/>
    <x v="0"/>
    <x v="0"/>
    <x v="0"/>
    <m/>
    <s v="Ajay Dangi Nikita Dhingra Rushil Bhavsar                 "/>
    <x v="388"/>
    <x v="331"/>
    <x v="284"/>
    <x v="0"/>
    <x v="0"/>
    <x v="0"/>
    <x v="0"/>
    <x v="0"/>
    <x v="0"/>
    <x v="0"/>
    <m/>
    <m/>
    <m/>
    <m/>
    <m/>
    <m/>
    <m/>
    <m/>
    <m/>
    <m/>
    <m/>
    <x v="0"/>
    <x v="4"/>
    <s v="2022/23"/>
    <m/>
    <m/>
    <m/>
    <m/>
    <m/>
    <m/>
    <m/>
    <m/>
    <m/>
    <m/>
    <m/>
    <m/>
    <m/>
    <m/>
    <m/>
    <m/>
    <m/>
    <m/>
    <m/>
    <m/>
    <m/>
    <m/>
    <m/>
    <m/>
    <m/>
    <m/>
    <m/>
    <m/>
    <m/>
    <m/>
    <m/>
    <m/>
    <m/>
    <m/>
    <m/>
    <m/>
    <m/>
    <m/>
    <m/>
    <m/>
    <m/>
    <s v="SSP(self sourced project)"/>
  </r>
  <r>
    <x v="573"/>
    <x v="573"/>
    <x v="282"/>
    <s v="Olympic Games Dataset"/>
    <m/>
    <m/>
    <m/>
    <m/>
    <m/>
    <m/>
    <m/>
    <m/>
    <m/>
    <m/>
    <s v="22W-22S"/>
    <s v="Computer Studies "/>
    <s v="Computer Studies"/>
    <m/>
    <s v="Big Data Analytics "/>
    <x v="0"/>
    <m/>
    <m/>
    <s v="Caio Gasparine     "/>
    <x v="52"/>
    <x v="2"/>
    <x v="0"/>
    <x v="0"/>
    <x v="0"/>
    <m/>
    <s v="Gowripriya Ginnam  Alla Krishna Chaitanya Reddy Anjali Anjali                  "/>
    <x v="389"/>
    <x v="332"/>
    <x v="285"/>
    <x v="0"/>
    <x v="0"/>
    <x v="0"/>
    <x v="0"/>
    <x v="0"/>
    <x v="0"/>
    <x v="0"/>
    <m/>
    <m/>
    <m/>
    <m/>
    <m/>
    <m/>
    <m/>
    <m/>
    <m/>
    <m/>
    <m/>
    <x v="0"/>
    <x v="4"/>
    <s v="2022/23"/>
    <m/>
    <m/>
    <m/>
    <m/>
    <m/>
    <m/>
    <m/>
    <m/>
    <m/>
    <m/>
    <m/>
    <m/>
    <m/>
    <m/>
    <m/>
    <m/>
    <m/>
    <m/>
    <m/>
    <m/>
    <m/>
    <m/>
    <m/>
    <m/>
    <m/>
    <m/>
    <m/>
    <m/>
    <m/>
    <m/>
    <m/>
    <m/>
    <m/>
    <m/>
    <m/>
    <m/>
    <m/>
    <m/>
    <m/>
    <m/>
    <m/>
    <s v="SSP(self sourced project)"/>
  </r>
  <r>
    <x v="574"/>
    <x v="574"/>
    <x v="282"/>
    <s v="Analysis of Amazon Product Reviews "/>
    <m/>
    <m/>
    <m/>
    <m/>
    <m/>
    <m/>
    <m/>
    <m/>
    <m/>
    <m/>
    <s v="22W-22S"/>
    <s v="Computer Studies "/>
    <s v="Computer Studies"/>
    <m/>
    <s v="Big Data Analytics "/>
    <x v="0"/>
    <m/>
    <m/>
    <s v="Gordon Dyck Diego Carbajal   "/>
    <x v="20"/>
    <x v="21"/>
    <x v="0"/>
    <x v="0"/>
    <x v="0"/>
    <m/>
    <s v="Khushboo Jaikishan Kodwani Manmeet Kaur Manmeet Kaur Rahib Uzair Ahmed                 "/>
    <x v="390"/>
    <x v="333"/>
    <x v="286"/>
    <x v="0"/>
    <x v="0"/>
    <x v="0"/>
    <x v="0"/>
    <x v="0"/>
    <x v="0"/>
    <x v="0"/>
    <m/>
    <m/>
    <m/>
    <m/>
    <m/>
    <m/>
    <m/>
    <m/>
    <m/>
    <m/>
    <m/>
    <x v="1"/>
    <x v="4"/>
    <s v="2022/23"/>
    <m/>
    <m/>
    <m/>
    <m/>
    <m/>
    <m/>
    <m/>
    <s v="Student didn’t passed"/>
    <m/>
    <m/>
    <m/>
    <m/>
    <m/>
    <m/>
    <m/>
    <m/>
    <m/>
    <m/>
    <m/>
    <m/>
    <m/>
    <m/>
    <m/>
    <m/>
    <m/>
    <m/>
    <m/>
    <m/>
    <m/>
    <m/>
    <m/>
    <m/>
    <m/>
    <m/>
    <m/>
    <m/>
    <m/>
    <m/>
    <m/>
    <m/>
    <m/>
    <s v="SSP(self sourced project)"/>
  </r>
  <r>
    <x v="575"/>
    <x v="575"/>
    <x v="282"/>
    <s v="Analysis of Credit Score Card "/>
    <m/>
    <m/>
    <m/>
    <m/>
    <m/>
    <m/>
    <m/>
    <m/>
    <m/>
    <m/>
    <s v="22W-22S"/>
    <s v="Computer Studies "/>
    <s v="Computer Studies"/>
    <m/>
    <s v="Big Data Analytics "/>
    <x v="0"/>
    <m/>
    <m/>
    <s v="Gordon Dyck Diego Carbajal   "/>
    <x v="20"/>
    <x v="21"/>
    <x v="0"/>
    <x v="0"/>
    <x v="0"/>
    <m/>
    <s v="Bhavya Rastogi Neha Patel Parbhjoyt Singh                 "/>
    <x v="391"/>
    <x v="334"/>
    <x v="287"/>
    <x v="0"/>
    <x v="0"/>
    <x v="0"/>
    <x v="0"/>
    <x v="0"/>
    <x v="0"/>
    <x v="0"/>
    <m/>
    <m/>
    <m/>
    <m/>
    <m/>
    <m/>
    <m/>
    <m/>
    <m/>
    <m/>
    <m/>
    <x v="0"/>
    <x v="4"/>
    <s v="2022/23"/>
    <m/>
    <m/>
    <m/>
    <m/>
    <m/>
    <m/>
    <m/>
    <m/>
    <m/>
    <m/>
    <m/>
    <m/>
    <m/>
    <m/>
    <m/>
    <m/>
    <m/>
    <m/>
    <m/>
    <m/>
    <m/>
    <m/>
    <m/>
    <m/>
    <m/>
    <m/>
    <m/>
    <m/>
    <m/>
    <m/>
    <m/>
    <m/>
    <m/>
    <m/>
    <m/>
    <m/>
    <m/>
    <m/>
    <m/>
    <m/>
    <m/>
    <s v="SSP(self sourced project)"/>
  </r>
  <r>
    <x v="576"/>
    <x v="576"/>
    <x v="282"/>
    <s v="C02 Emission-G3"/>
    <m/>
    <m/>
    <m/>
    <m/>
    <m/>
    <m/>
    <m/>
    <m/>
    <m/>
    <m/>
    <s v="22W-22S"/>
    <s v="Computer Studies "/>
    <s v="Computer Studies"/>
    <m/>
    <s v="Big Data Analytics "/>
    <x v="0"/>
    <m/>
    <m/>
    <s v="Hemant Sangwan Diego Carbajal   "/>
    <x v="55"/>
    <x v="21"/>
    <x v="0"/>
    <x v="0"/>
    <x v="0"/>
    <m/>
    <s v="Akash Kumar Dipenkumar Kiritbhai Parekh Jainil Chetanbhai Modi Roopa Rose Shiji                "/>
    <x v="392"/>
    <x v="335"/>
    <x v="288"/>
    <x v="141"/>
    <x v="0"/>
    <x v="0"/>
    <x v="0"/>
    <x v="0"/>
    <x v="0"/>
    <x v="0"/>
    <m/>
    <m/>
    <m/>
    <m/>
    <m/>
    <m/>
    <m/>
    <m/>
    <m/>
    <m/>
    <m/>
    <x v="0"/>
    <x v="4"/>
    <s v="2022/23"/>
    <m/>
    <m/>
    <m/>
    <m/>
    <m/>
    <m/>
    <m/>
    <m/>
    <m/>
    <m/>
    <m/>
    <m/>
    <m/>
    <m/>
    <m/>
    <m/>
    <m/>
    <m/>
    <m/>
    <m/>
    <m/>
    <m/>
    <m/>
    <m/>
    <m/>
    <m/>
    <m/>
    <m/>
    <m/>
    <m/>
    <m/>
    <m/>
    <m/>
    <m/>
    <m/>
    <m/>
    <m/>
    <m/>
    <m/>
    <m/>
    <m/>
    <s v="SSP(self sourced project)"/>
  </r>
  <r>
    <x v="577"/>
    <x v="577"/>
    <x v="282"/>
    <s v="Analysis of Sales for e-Commerce Platform"/>
    <m/>
    <m/>
    <m/>
    <m/>
    <m/>
    <m/>
    <m/>
    <m/>
    <m/>
    <m/>
    <s v="22W-22S"/>
    <s v="Computer Studies "/>
    <s v="Computer Studies"/>
    <m/>
    <s v="Big Data Analytics "/>
    <x v="0"/>
    <m/>
    <m/>
    <s v="Gordon Dyck Diego Carbajal   "/>
    <x v="20"/>
    <x v="21"/>
    <x v="0"/>
    <x v="0"/>
    <x v="0"/>
    <m/>
    <s v="Mansi Patel Om Patel Rashmeet Sawhney                 "/>
    <x v="393"/>
    <x v="336"/>
    <x v="289"/>
    <x v="0"/>
    <x v="0"/>
    <x v="0"/>
    <x v="0"/>
    <x v="0"/>
    <x v="0"/>
    <x v="0"/>
    <m/>
    <m/>
    <m/>
    <m/>
    <m/>
    <m/>
    <m/>
    <m/>
    <m/>
    <m/>
    <m/>
    <x v="0"/>
    <x v="4"/>
    <s v="2022/23"/>
    <m/>
    <m/>
    <m/>
    <m/>
    <m/>
    <m/>
    <m/>
    <m/>
    <m/>
    <m/>
    <m/>
    <m/>
    <m/>
    <m/>
    <m/>
    <m/>
    <m/>
    <m/>
    <m/>
    <m/>
    <m/>
    <m/>
    <m/>
    <m/>
    <m/>
    <m/>
    <m/>
    <m/>
    <m/>
    <m/>
    <m/>
    <m/>
    <m/>
    <m/>
    <m/>
    <m/>
    <m/>
    <m/>
    <m/>
    <m/>
    <m/>
    <s v="SSP(self sourced project)"/>
  </r>
  <r>
    <x v="578"/>
    <x v="578"/>
    <x v="282"/>
    <s v="Cryptocurrencies Worth Investing In"/>
    <m/>
    <m/>
    <m/>
    <m/>
    <m/>
    <m/>
    <m/>
    <m/>
    <m/>
    <m/>
    <s v="22W-22S"/>
    <s v="Computer Studies "/>
    <s v="Computer Studies"/>
    <m/>
    <s v="Big Data Analytics "/>
    <x v="0"/>
    <m/>
    <m/>
    <s v="Gordon Dyck Diego Carbajal   "/>
    <x v="20"/>
    <x v="21"/>
    <x v="0"/>
    <x v="0"/>
    <x v="0"/>
    <m/>
    <s v="Bhavya Pichipati Jesse Bautista Rama Adireddy                 "/>
    <x v="394"/>
    <x v="337"/>
    <x v="290"/>
    <x v="0"/>
    <x v="0"/>
    <x v="0"/>
    <x v="0"/>
    <x v="0"/>
    <x v="0"/>
    <x v="0"/>
    <m/>
    <m/>
    <m/>
    <m/>
    <m/>
    <m/>
    <m/>
    <m/>
    <m/>
    <m/>
    <m/>
    <x v="0"/>
    <x v="4"/>
    <s v="2022/23"/>
    <m/>
    <m/>
    <m/>
    <m/>
    <m/>
    <m/>
    <m/>
    <m/>
    <m/>
    <m/>
    <m/>
    <m/>
    <m/>
    <m/>
    <m/>
    <m/>
    <m/>
    <m/>
    <m/>
    <m/>
    <m/>
    <m/>
    <m/>
    <m/>
    <m/>
    <m/>
    <m/>
    <m/>
    <m/>
    <m/>
    <m/>
    <m/>
    <m/>
    <m/>
    <m/>
    <m/>
    <m/>
    <m/>
    <m/>
    <m/>
    <m/>
    <s v="SSP(self sourced project)"/>
  </r>
  <r>
    <x v="579"/>
    <x v="579"/>
    <x v="282"/>
    <s v="eCommerce Predictive Analysis"/>
    <m/>
    <m/>
    <m/>
    <m/>
    <m/>
    <m/>
    <m/>
    <m/>
    <m/>
    <m/>
    <s v="22W-22S"/>
    <s v="Computer Studies "/>
    <s v="Computer Studies"/>
    <m/>
    <s v="Big Data Analytics "/>
    <x v="0"/>
    <m/>
    <m/>
    <s v="Gordon Dyck Diego Carbajal   "/>
    <x v="20"/>
    <x v="21"/>
    <x v="0"/>
    <x v="0"/>
    <x v="0"/>
    <m/>
    <s v="Nihitha Patcha Sindhu Chakravaram Varun Sikka Akash Malik                "/>
    <x v="344"/>
    <x v="287"/>
    <x v="246"/>
    <x v="142"/>
    <x v="0"/>
    <x v="0"/>
    <x v="0"/>
    <x v="0"/>
    <x v="0"/>
    <x v="0"/>
    <m/>
    <m/>
    <m/>
    <m/>
    <m/>
    <m/>
    <m/>
    <m/>
    <m/>
    <m/>
    <m/>
    <x v="0"/>
    <x v="4"/>
    <s v="2022/23"/>
    <m/>
    <m/>
    <m/>
    <m/>
    <m/>
    <m/>
    <m/>
    <m/>
    <m/>
    <m/>
    <m/>
    <m/>
    <m/>
    <m/>
    <m/>
    <m/>
    <m/>
    <m/>
    <m/>
    <m/>
    <m/>
    <m/>
    <m/>
    <m/>
    <m/>
    <m/>
    <m/>
    <m/>
    <m/>
    <m/>
    <m/>
    <m/>
    <m/>
    <m/>
    <m/>
    <m/>
    <m/>
    <m/>
    <m/>
    <m/>
    <m/>
    <s v="SSP(self sourced project)"/>
  </r>
  <r>
    <x v="580"/>
    <x v="580"/>
    <x v="282"/>
    <s v="Fraudulent Banking Transaction Analysis"/>
    <m/>
    <m/>
    <m/>
    <m/>
    <m/>
    <m/>
    <m/>
    <m/>
    <m/>
    <m/>
    <s v="22W-22S"/>
    <s v="Computer Studies "/>
    <s v="Computer Studies"/>
    <m/>
    <s v="Big Data Analytics "/>
    <x v="0"/>
    <m/>
    <m/>
    <s v="Gordon Dyck Diego Carbajal   "/>
    <x v="20"/>
    <x v="21"/>
    <x v="0"/>
    <x v="0"/>
    <x v="0"/>
    <m/>
    <s v="Dhanush Sriram Janvi Patel Yuvraj Singh                 "/>
    <x v="395"/>
    <x v="338"/>
    <x v="291"/>
    <x v="0"/>
    <x v="0"/>
    <x v="0"/>
    <x v="0"/>
    <x v="0"/>
    <x v="0"/>
    <x v="0"/>
    <m/>
    <m/>
    <m/>
    <m/>
    <m/>
    <m/>
    <m/>
    <m/>
    <m/>
    <m/>
    <m/>
    <x v="0"/>
    <x v="4"/>
    <s v="2022/23"/>
    <m/>
    <m/>
    <m/>
    <m/>
    <m/>
    <m/>
    <m/>
    <m/>
    <m/>
    <m/>
    <m/>
    <m/>
    <m/>
    <m/>
    <m/>
    <m/>
    <m/>
    <m/>
    <m/>
    <m/>
    <m/>
    <m/>
    <m/>
    <m/>
    <m/>
    <m/>
    <m/>
    <m/>
    <m/>
    <m/>
    <m/>
    <m/>
    <m/>
    <m/>
    <m/>
    <m/>
    <m/>
    <m/>
    <m/>
    <m/>
    <m/>
    <s v="SSP(self sourced project)"/>
  </r>
  <r>
    <x v="581"/>
    <x v="581"/>
    <x v="282"/>
    <s v="Media Consumption Analytics "/>
    <m/>
    <m/>
    <m/>
    <m/>
    <m/>
    <m/>
    <m/>
    <m/>
    <m/>
    <m/>
    <s v="22W-22S"/>
    <s v="Computer Studies "/>
    <s v="Computer Studies"/>
    <m/>
    <s v="Big Data Analytics "/>
    <x v="0"/>
    <m/>
    <m/>
    <s v="Gordon Dyck Diego Carbajal   "/>
    <x v="20"/>
    <x v="21"/>
    <x v="0"/>
    <x v="0"/>
    <x v="0"/>
    <m/>
    <s v="Jasleen Kaur Mohammad Mustafa Khan Navya Guntu Panshul Monga                "/>
    <x v="396"/>
    <x v="339"/>
    <x v="292"/>
    <x v="143"/>
    <x v="0"/>
    <x v="0"/>
    <x v="0"/>
    <x v="0"/>
    <x v="0"/>
    <x v="0"/>
    <m/>
    <m/>
    <m/>
    <m/>
    <m/>
    <m/>
    <m/>
    <m/>
    <m/>
    <m/>
    <m/>
    <x v="0"/>
    <x v="4"/>
    <s v="2022/23"/>
    <m/>
    <m/>
    <m/>
    <m/>
    <m/>
    <m/>
    <m/>
    <m/>
    <m/>
    <m/>
    <m/>
    <m/>
    <m/>
    <m/>
    <m/>
    <m/>
    <m/>
    <m/>
    <m/>
    <m/>
    <m/>
    <m/>
    <m/>
    <m/>
    <m/>
    <m/>
    <m/>
    <m/>
    <m/>
    <m/>
    <m/>
    <m/>
    <m/>
    <m/>
    <m/>
    <m/>
    <m/>
    <m/>
    <m/>
    <m/>
    <m/>
    <s v="SSP(self sourced project)"/>
  </r>
  <r>
    <x v="582"/>
    <x v="582"/>
    <x v="282"/>
    <s v="Pharmaceutical Inventory – Predictive"/>
    <m/>
    <m/>
    <m/>
    <m/>
    <m/>
    <m/>
    <m/>
    <m/>
    <m/>
    <m/>
    <s v="22W-22S"/>
    <s v="Computer Studies "/>
    <s v="Computer Studies"/>
    <m/>
    <s v="Big Data Analytics "/>
    <x v="0"/>
    <m/>
    <m/>
    <s v="Gordon Dyck Diego Carbajal   "/>
    <x v="20"/>
    <x v="21"/>
    <x v="0"/>
    <x v="0"/>
    <x v="0"/>
    <m/>
    <s v="Akshay Jyoti Caitlyn Holt Ilker Aysu                 "/>
    <x v="397"/>
    <x v="340"/>
    <x v="293"/>
    <x v="0"/>
    <x v="0"/>
    <x v="0"/>
    <x v="0"/>
    <x v="0"/>
    <x v="0"/>
    <x v="0"/>
    <m/>
    <m/>
    <m/>
    <m/>
    <m/>
    <m/>
    <m/>
    <m/>
    <m/>
    <m/>
    <m/>
    <x v="0"/>
    <x v="4"/>
    <s v="2022/23"/>
    <m/>
    <m/>
    <m/>
    <m/>
    <m/>
    <m/>
    <m/>
    <m/>
    <m/>
    <m/>
    <m/>
    <m/>
    <m/>
    <m/>
    <m/>
    <m/>
    <m/>
    <m/>
    <m/>
    <m/>
    <m/>
    <m/>
    <m/>
    <m/>
    <m/>
    <m/>
    <m/>
    <m/>
    <m/>
    <m/>
    <m/>
    <m/>
    <m/>
    <m/>
    <m/>
    <m/>
    <m/>
    <m/>
    <m/>
    <m/>
    <m/>
    <s v="SSP(self sourced project)"/>
  </r>
  <r>
    <x v="583"/>
    <x v="583"/>
    <x v="282"/>
    <s v="Predictive Analysis for Employee Growth"/>
    <m/>
    <m/>
    <m/>
    <m/>
    <m/>
    <m/>
    <m/>
    <m/>
    <m/>
    <m/>
    <s v="22W-22S"/>
    <s v="Computer Studies "/>
    <s v="Computer Studies"/>
    <m/>
    <s v="Big Data Analytics "/>
    <x v="0"/>
    <m/>
    <m/>
    <s v="Gordon Dyck Diego Carbajal   "/>
    <x v="20"/>
    <x v="21"/>
    <x v="0"/>
    <x v="0"/>
    <x v="0"/>
    <m/>
    <s v="Eshita Gupta Nishank Bhola Shubham Sharma                 "/>
    <x v="398"/>
    <x v="341"/>
    <x v="294"/>
    <x v="0"/>
    <x v="0"/>
    <x v="0"/>
    <x v="0"/>
    <x v="0"/>
    <x v="0"/>
    <x v="0"/>
    <m/>
    <m/>
    <m/>
    <m/>
    <m/>
    <m/>
    <m/>
    <m/>
    <m/>
    <m/>
    <m/>
    <x v="0"/>
    <x v="4"/>
    <s v="2022/23"/>
    <m/>
    <m/>
    <m/>
    <m/>
    <m/>
    <m/>
    <m/>
    <m/>
    <m/>
    <m/>
    <m/>
    <m/>
    <m/>
    <m/>
    <m/>
    <m/>
    <m/>
    <m/>
    <m/>
    <m/>
    <m/>
    <m/>
    <m/>
    <m/>
    <m/>
    <m/>
    <m/>
    <m/>
    <m/>
    <m/>
    <m/>
    <m/>
    <m/>
    <m/>
    <m/>
    <m/>
    <m/>
    <m/>
    <m/>
    <m/>
    <m/>
    <s v="SSP(self sourced project)"/>
  </r>
  <r>
    <x v="584"/>
    <x v="584"/>
    <x v="282"/>
    <s v="Vaccination Status in Ontario"/>
    <m/>
    <m/>
    <m/>
    <m/>
    <m/>
    <m/>
    <m/>
    <m/>
    <m/>
    <m/>
    <s v="22W-22S"/>
    <s v="Computer Studies "/>
    <s v="Computer Studies"/>
    <m/>
    <s v="Big Data Analytics "/>
    <x v="0"/>
    <m/>
    <m/>
    <s v="Gordon Dyck Diego Carbajal   "/>
    <x v="20"/>
    <x v="21"/>
    <x v="0"/>
    <x v="0"/>
    <x v="0"/>
    <m/>
    <s v="Akash Kapoor Nevil Soy Supriya Verma                 "/>
    <x v="399"/>
    <x v="342"/>
    <x v="295"/>
    <x v="0"/>
    <x v="0"/>
    <x v="0"/>
    <x v="0"/>
    <x v="0"/>
    <x v="0"/>
    <x v="0"/>
    <m/>
    <m/>
    <m/>
    <m/>
    <m/>
    <m/>
    <m/>
    <m/>
    <m/>
    <m/>
    <m/>
    <x v="0"/>
    <x v="4"/>
    <s v="2022/23"/>
    <m/>
    <m/>
    <m/>
    <m/>
    <m/>
    <m/>
    <m/>
    <m/>
    <m/>
    <m/>
    <m/>
    <m/>
    <m/>
    <m/>
    <m/>
    <m/>
    <m/>
    <m/>
    <m/>
    <m/>
    <m/>
    <m/>
    <m/>
    <m/>
    <m/>
    <m/>
    <m/>
    <m/>
    <m/>
    <m/>
    <m/>
    <m/>
    <m/>
    <m/>
    <m/>
    <m/>
    <m/>
    <m/>
    <m/>
    <m/>
    <m/>
    <s v="SSP(self sourced project)"/>
  </r>
  <r>
    <x v="585"/>
    <x v="585"/>
    <x v="71"/>
    <s v="Crucial Insights Application_ Phase 3"/>
    <m/>
    <m/>
    <s v="GEO 1127"/>
    <s v="Nim Nadarajah "/>
    <s v="nim@cruciallogics.com"/>
    <m/>
    <m/>
    <m/>
    <m/>
    <m/>
    <m/>
    <s v="Computer Studies "/>
    <s v="Computer Studies"/>
    <m/>
    <s v="Big Data Analytics "/>
    <x v="0"/>
    <m/>
    <m/>
    <s v="Eli Kane    "/>
    <x v="23"/>
    <x v="2"/>
    <x v="0"/>
    <x v="0"/>
    <x v="0"/>
    <m/>
    <s v="Yachao Xiong Surya Tammana Brunilda Xhaferllari Sanjeev Kumar                "/>
    <x v="151"/>
    <x v="126"/>
    <x v="296"/>
    <x v="144"/>
    <x v="0"/>
    <x v="0"/>
    <x v="0"/>
    <x v="0"/>
    <x v="0"/>
    <x v="0"/>
    <m/>
    <m/>
    <m/>
    <m/>
    <m/>
    <m/>
    <m/>
    <m/>
    <m/>
    <m/>
    <m/>
    <x v="5"/>
    <x v="4"/>
    <s v="2022/23"/>
    <m/>
    <m/>
    <m/>
    <m/>
    <m/>
    <m/>
    <m/>
    <m/>
    <m/>
    <m/>
    <m/>
    <m/>
    <m/>
    <m/>
    <m/>
    <m/>
    <m/>
    <m/>
    <m/>
    <m/>
    <m/>
    <m/>
    <m/>
    <m/>
    <m/>
    <m/>
    <m/>
    <m/>
    <m/>
    <m/>
    <m/>
    <m/>
    <m/>
    <m/>
    <m/>
    <m/>
    <m/>
    <m/>
    <m/>
    <m/>
    <m/>
    <m/>
  </r>
  <r>
    <x v="586"/>
    <x v="586"/>
    <x v="283"/>
    <s v="Operational KPI Dashboard"/>
    <m/>
    <m/>
    <m/>
    <s v="Devi Gopalan"/>
    <s v="sgopalan@bayshore.ca"/>
    <m/>
    <m/>
    <m/>
    <m/>
    <m/>
    <s v="22S-22F"/>
    <s v="Computer Studies "/>
    <s v="Computer Studies"/>
    <m/>
    <s v="Big Data Analytics "/>
    <x v="0"/>
    <m/>
    <m/>
    <s v="Caio Gasparine     "/>
    <x v="52"/>
    <x v="2"/>
    <x v="0"/>
    <x v="0"/>
    <x v="0"/>
    <m/>
    <s v="Pritpal Singh Shaily Hansal Pathak Aashutosh Yadav Archana Prabhakar                "/>
    <x v="400"/>
    <x v="343"/>
    <x v="297"/>
    <x v="145"/>
    <x v="0"/>
    <x v="0"/>
    <x v="0"/>
    <x v="0"/>
    <x v="0"/>
    <x v="0"/>
    <m/>
    <m/>
    <m/>
    <m/>
    <m/>
    <m/>
    <m/>
    <m/>
    <m/>
    <m/>
    <m/>
    <x v="5"/>
    <x v="4"/>
    <s v="2022/23"/>
    <m/>
    <m/>
    <m/>
    <m/>
    <m/>
    <m/>
    <m/>
    <m/>
    <m/>
    <m/>
    <m/>
    <m/>
    <m/>
    <m/>
    <m/>
    <m/>
    <m/>
    <m/>
    <m/>
    <m/>
    <m/>
    <d v="2022-08-11T00:00:00"/>
    <s v="Waiting for the fully executed NDA "/>
    <m/>
    <m/>
    <m/>
    <m/>
    <m/>
    <m/>
    <m/>
    <m/>
    <m/>
    <m/>
    <m/>
    <m/>
    <m/>
    <m/>
    <m/>
    <m/>
    <m/>
    <m/>
    <m/>
  </r>
  <r>
    <x v="587"/>
    <x v="587"/>
    <x v="283"/>
    <s v="Upgrading Reporting Infrastructure"/>
    <m/>
    <m/>
    <m/>
    <s v="Anthony Bebluk"/>
    <s v="abebluk@bayshore.ca"/>
    <m/>
    <m/>
    <m/>
    <m/>
    <m/>
    <s v="22S-22F"/>
    <s v="Computer Studies "/>
    <s v="Computer Studies"/>
    <m/>
    <s v="Big Data Analytics "/>
    <x v="0"/>
    <m/>
    <m/>
    <s v="Diego Carbajal    "/>
    <x v="64"/>
    <x v="2"/>
    <x v="0"/>
    <x v="0"/>
    <x v="0"/>
    <m/>
    <s v="Amjad Elbaba Aanandita Madan Chavan Shefali Chaudhary Prateek Singh Anubhav Walia               "/>
    <x v="401"/>
    <x v="344"/>
    <x v="298"/>
    <x v="146"/>
    <x v="36"/>
    <x v="0"/>
    <x v="0"/>
    <x v="0"/>
    <x v="0"/>
    <x v="0"/>
    <m/>
    <m/>
    <m/>
    <m/>
    <m/>
    <m/>
    <m/>
    <m/>
    <m/>
    <m/>
    <m/>
    <x v="5"/>
    <x v="4"/>
    <s v="2022/23"/>
    <m/>
    <m/>
    <m/>
    <m/>
    <m/>
    <m/>
    <m/>
    <m/>
    <m/>
    <m/>
    <m/>
    <m/>
    <m/>
    <m/>
    <m/>
    <m/>
    <m/>
    <m/>
    <m/>
    <m/>
    <m/>
    <d v="2022-08-11T00:00:00"/>
    <s v="Waiting for the fully executed NDA "/>
    <m/>
    <m/>
    <m/>
    <m/>
    <m/>
    <m/>
    <m/>
    <m/>
    <m/>
    <m/>
    <m/>
    <m/>
    <m/>
    <m/>
    <m/>
    <m/>
    <m/>
    <m/>
    <m/>
  </r>
  <r>
    <x v="588"/>
    <x v="588"/>
    <x v="283"/>
    <s v="Inventory Management Project"/>
    <m/>
    <m/>
    <m/>
    <m/>
    <m/>
    <m/>
    <m/>
    <m/>
    <m/>
    <m/>
    <s v="22S-22F"/>
    <s v="Computer Studies "/>
    <s v="Computer Studies"/>
    <m/>
    <s v="Big Data Analytics "/>
    <x v="0"/>
    <m/>
    <m/>
    <s v="Richard Lambroff    "/>
    <x v="65"/>
    <x v="2"/>
    <x v="0"/>
    <x v="0"/>
    <x v="0"/>
    <m/>
    <s v="Isil Sivrikaya Aykurt Manveer Kaur Anjaliben Rameshbhai Patel Arun Arun Diksha Mongia               "/>
    <x v="402"/>
    <x v="345"/>
    <x v="299"/>
    <x v="147"/>
    <x v="37"/>
    <x v="0"/>
    <x v="0"/>
    <x v="0"/>
    <x v="0"/>
    <x v="0"/>
    <m/>
    <m/>
    <m/>
    <m/>
    <m/>
    <m/>
    <m/>
    <m/>
    <m/>
    <m/>
    <m/>
    <x v="1"/>
    <x v="4"/>
    <s v="2022/23"/>
    <m/>
    <m/>
    <m/>
    <m/>
    <m/>
    <m/>
    <m/>
    <s v="The organization needs to check the inventory fisically first and this doesn’t fit for BDAT project"/>
    <m/>
    <m/>
    <m/>
    <m/>
    <m/>
    <m/>
    <m/>
    <m/>
    <m/>
    <m/>
    <m/>
    <m/>
    <m/>
    <d v="2022-08-11T00:00:00"/>
    <s v="Waiting for the fully executed NDA "/>
    <m/>
    <m/>
    <m/>
    <m/>
    <m/>
    <m/>
    <m/>
    <m/>
    <m/>
    <m/>
    <m/>
    <m/>
    <m/>
    <m/>
    <m/>
    <m/>
    <m/>
    <m/>
    <m/>
  </r>
  <r>
    <x v="589"/>
    <x v="589"/>
    <x v="284"/>
    <s v="Climate impact social media analysis"/>
    <s v="We would like support for artificial intelligence experts on analyzing social media posts to determine which climate change impacts people in cities around the world are more concerned about and when they are most concerned about these impacts. In particular, we are curious about what people concerned about climate change impacts most dread. Is it harm to loved ones, loss of a past way of life, threat to their investments, other concerns, or some combination of concerns?"/>
    <s v="Data Analysis"/>
    <m/>
    <s v="Christine Leclerc"/>
    <s v="christine@adaanalytics.io"/>
    <m/>
    <m/>
    <m/>
    <m/>
    <m/>
    <s v="22S-22F"/>
    <s v="Computer Studies "/>
    <s v="Computer Studies"/>
    <m/>
    <s v="Big Data Analytics "/>
    <x v="0"/>
    <m/>
    <m/>
    <s v="Caio Gasparine     "/>
    <x v="52"/>
    <x v="2"/>
    <x v="0"/>
    <x v="0"/>
    <x v="0"/>
    <m/>
    <s v="Revathi Mahadevan Maitri Padmakant Patel Jeet Bhupendra Vyas                 "/>
    <x v="403"/>
    <x v="346"/>
    <x v="300"/>
    <x v="0"/>
    <x v="0"/>
    <x v="0"/>
    <x v="0"/>
    <x v="0"/>
    <x v="0"/>
    <x v="0"/>
    <m/>
    <m/>
    <m/>
    <m/>
    <m/>
    <m/>
    <m/>
    <m/>
    <m/>
    <m/>
    <m/>
    <x v="5"/>
    <x v="4"/>
    <s v="2022/23"/>
    <m/>
    <m/>
    <m/>
    <m/>
    <m/>
    <m/>
    <m/>
    <m/>
    <m/>
    <m/>
    <m/>
    <m/>
    <m/>
    <m/>
    <m/>
    <m/>
    <m/>
    <m/>
    <m/>
    <m/>
    <m/>
    <d v="2022-07-11T00:00:00"/>
    <s v="Fully executed  document"/>
    <m/>
    <m/>
    <m/>
    <m/>
    <m/>
    <m/>
    <m/>
    <m/>
    <m/>
    <m/>
    <m/>
    <m/>
    <m/>
    <m/>
    <m/>
    <m/>
    <m/>
    <m/>
    <m/>
  </r>
  <r>
    <x v="590"/>
    <x v="590"/>
    <x v="285"/>
    <s v="Artifical Intelligence Project"/>
    <s v="Artificial Intelligence Project: Utilize online tools to capture leads and parse data into our CRM. _x000a__x000a_Use a specific criteria to find leads _x000a_Utilizing social media and online networking groups to post jobs and increase candidate pool of people_x000a_Utilizing AI (Artificial Intelligence) subscription based recruitment tools_x000a_Utilizing our Bullhorn CRM for parsing excel lists of new companies and candidates"/>
    <s v="Data Parsing"/>
    <m/>
    <s v="Ed Fleming"/>
    <s v="efleming@wsollc.com"/>
    <m/>
    <m/>
    <m/>
    <m/>
    <m/>
    <s v="22S-22F"/>
    <s v="Computer Studies "/>
    <s v="Computer Studies"/>
    <m/>
    <s v="Big Data Analytics "/>
    <x v="0"/>
    <m/>
    <m/>
    <s v="Diego Carbajal Brunilda Xhaferllari   "/>
    <x v="64"/>
    <x v="26"/>
    <x v="0"/>
    <x v="0"/>
    <x v="0"/>
    <m/>
    <s v="Pranav Arora Robert Goudis Donna Luxton Artem Safarian Saipranank Batthini  Ramprakash Lakshminathan  Sandeep Sudesh Kumar  Aswin Rajapandian             "/>
    <x v="404"/>
    <x v="347"/>
    <x v="301"/>
    <x v="148"/>
    <x v="38"/>
    <x v="7"/>
    <x v="7"/>
    <x v="3"/>
    <x v="0"/>
    <x v="0"/>
    <m/>
    <m/>
    <m/>
    <m/>
    <m/>
    <m/>
    <m/>
    <m/>
    <m/>
    <m/>
    <m/>
    <x v="5"/>
    <x v="4"/>
    <s v="2022/23"/>
    <m/>
    <m/>
    <m/>
    <m/>
    <m/>
    <m/>
    <m/>
    <m/>
    <m/>
    <m/>
    <m/>
    <m/>
    <m/>
    <m/>
    <m/>
    <m/>
    <m/>
    <m/>
    <m/>
    <m/>
    <m/>
    <d v="2022-07-11T00:00:00"/>
    <s v="Fully executed  document"/>
    <m/>
    <m/>
    <m/>
    <m/>
    <m/>
    <m/>
    <m/>
    <m/>
    <m/>
    <m/>
    <m/>
    <m/>
    <m/>
    <m/>
    <m/>
    <m/>
    <m/>
    <m/>
    <m/>
  </r>
  <r>
    <x v="591"/>
    <x v="591"/>
    <x v="230"/>
    <s v="GIS - City of Orillia"/>
    <s v="The City uses ESRI/ARC GIS (ARC/GIS) within the Engineering Infrastructure Services (EIS) and the Development Services and Engineering Departments.  ARC/GIS was implemented in 2019. Formerly the City used Marmak. The City implemented ARC/GIS based on the recommendations of an intern. The report can be made available to the student team. The City accepted the recommendations of the report to have the County of Simcoe host the system on the City’s behalf. _x000a_The City has approximately three GIS team members distributed throughout various Divisions. The City is challenged with recent staff changes.  One of the GIS Team Members did a cursory review of the ARC/GIS implementation at the City. The review can be made available to the student team ._x000a_"/>
    <m/>
    <m/>
    <s v="Liz Reid"/>
    <s v="lreid@orillia.ca"/>
    <m/>
    <m/>
    <m/>
    <m/>
    <m/>
    <s v="22S-22F"/>
    <s v="Computer Studies "/>
    <s v="Computer Studies"/>
    <m/>
    <s v="Big Data Analytics "/>
    <x v="0"/>
    <m/>
    <m/>
    <s v="Caio Gasparine     "/>
    <x v="52"/>
    <x v="2"/>
    <x v="0"/>
    <x v="0"/>
    <x v="0"/>
    <m/>
    <s v="Mini Krishnankutty  Rini George Jayalakshmi Rajan Prabhjot Singh                "/>
    <x v="405"/>
    <x v="348"/>
    <x v="302"/>
    <x v="149"/>
    <x v="0"/>
    <x v="0"/>
    <x v="0"/>
    <x v="0"/>
    <x v="0"/>
    <x v="0"/>
    <m/>
    <m/>
    <m/>
    <m/>
    <m/>
    <m/>
    <m/>
    <m/>
    <m/>
    <m/>
    <m/>
    <x v="5"/>
    <x v="4"/>
    <s v="2022/23"/>
    <m/>
    <m/>
    <m/>
    <m/>
    <m/>
    <m/>
    <m/>
    <m/>
    <m/>
    <m/>
    <m/>
    <m/>
    <m/>
    <m/>
    <m/>
    <m/>
    <m/>
    <m/>
    <m/>
    <m/>
    <m/>
    <d v="2022-06-22T00:00:00"/>
    <m/>
    <m/>
    <m/>
    <m/>
    <m/>
    <m/>
    <m/>
    <m/>
    <m/>
    <m/>
    <m/>
    <m/>
    <m/>
    <m/>
    <m/>
    <m/>
    <m/>
    <m/>
    <m/>
    <m/>
  </r>
  <r>
    <x v="592"/>
    <x v="592"/>
    <x v="286"/>
    <s v="Civic Engagement initiative: Update to GTA Voting Map"/>
    <s v="The GTA has excellent voting data. BDAT Students mapped the voting data from all three levels of government elections from the past 15 years - up to about about 4 years ago. The three levels are municipal, provincial and federal. The data is not current and we want to make it current. Local news media, community groups and politicians will be interested in our findings. "/>
    <m/>
    <m/>
    <s v="Robin Lobb"/>
    <s v="robinlobb@gmail.com"/>
    <m/>
    <m/>
    <m/>
    <m/>
    <m/>
    <s v="22S-22F"/>
    <s v="Computer Studies "/>
    <s v="Computer Studies"/>
    <m/>
    <s v="Big Data Analytics "/>
    <x v="0"/>
    <m/>
    <m/>
    <s v="Richard Lambroff    "/>
    <x v="65"/>
    <x v="2"/>
    <x v="0"/>
    <x v="0"/>
    <x v="0"/>
    <m/>
    <s v="Jiawei Pan Trista Wang Abhishek Dhiman Supriya Varanganti                "/>
    <x v="406"/>
    <x v="349"/>
    <x v="303"/>
    <x v="150"/>
    <x v="0"/>
    <x v="0"/>
    <x v="0"/>
    <x v="0"/>
    <x v="0"/>
    <x v="0"/>
    <m/>
    <m/>
    <m/>
    <m/>
    <m/>
    <m/>
    <m/>
    <m/>
    <m/>
    <m/>
    <m/>
    <x v="5"/>
    <x v="4"/>
    <s v="2022/23"/>
    <m/>
    <m/>
    <m/>
    <m/>
    <m/>
    <m/>
    <m/>
    <m/>
    <m/>
    <m/>
    <m/>
    <m/>
    <m/>
    <m/>
    <m/>
    <m/>
    <m/>
    <m/>
    <m/>
    <m/>
    <m/>
    <d v="2022-07-11T00:00:00"/>
    <s v="Fully executed  document"/>
    <m/>
    <m/>
    <m/>
    <m/>
    <m/>
    <m/>
    <m/>
    <m/>
    <m/>
    <m/>
    <m/>
    <m/>
    <m/>
    <m/>
    <m/>
    <m/>
    <m/>
    <m/>
    <m/>
  </r>
  <r>
    <x v="593"/>
    <x v="593"/>
    <x v="287"/>
    <s v="Portage Inn &amp; Chalet "/>
    <m/>
    <m/>
    <m/>
    <s v="Nancy Kirkpatrick"/>
    <s v="nancywk@gmail.com"/>
    <m/>
    <m/>
    <m/>
    <m/>
    <m/>
    <s v="22S-22F"/>
    <s v="Computer Studies "/>
    <s v="Computer Studies"/>
    <m/>
    <s v="Big Data Analytics "/>
    <x v="0"/>
    <m/>
    <m/>
    <s v="Richard Lambroff    "/>
    <x v="65"/>
    <x v="2"/>
    <x v="0"/>
    <x v="0"/>
    <x v="0"/>
    <m/>
    <s v="Babin Shrestha Manav Prashantkumar Mehta Antonio Moyano Merchan                 "/>
    <x v="407"/>
    <x v="350"/>
    <x v="304"/>
    <x v="0"/>
    <x v="0"/>
    <x v="0"/>
    <x v="0"/>
    <x v="0"/>
    <x v="0"/>
    <x v="0"/>
    <m/>
    <m/>
    <m/>
    <m/>
    <m/>
    <m/>
    <m/>
    <m/>
    <m/>
    <m/>
    <m/>
    <x v="5"/>
    <x v="4"/>
    <s v="2022/23"/>
    <m/>
    <m/>
    <m/>
    <m/>
    <m/>
    <m/>
    <m/>
    <m/>
    <m/>
    <m/>
    <m/>
    <m/>
    <m/>
    <m/>
    <m/>
    <m/>
    <m/>
    <m/>
    <m/>
    <m/>
    <m/>
    <d v="2022-07-11T00:00:00"/>
    <s v="Fully executed  document"/>
    <m/>
    <m/>
    <m/>
    <m/>
    <m/>
    <m/>
    <m/>
    <m/>
    <m/>
    <m/>
    <m/>
    <m/>
    <m/>
    <m/>
    <m/>
    <m/>
    <m/>
    <m/>
    <m/>
  </r>
  <r>
    <x v="594"/>
    <x v="594"/>
    <x v="287"/>
    <s v="New World Solutions"/>
    <s v="WIINC undertakes a variety of projects. "/>
    <m/>
    <m/>
    <s v="Nancy Kirkpatrick"/>
    <s v="nancywk@gmail.com"/>
    <m/>
    <m/>
    <m/>
    <m/>
    <m/>
    <s v="22S-22F"/>
    <s v="Computer Studies "/>
    <s v="Computer Studies"/>
    <m/>
    <s v="Big Data Analytics "/>
    <x v="0"/>
    <m/>
    <m/>
    <s v="Richard Lambroff    "/>
    <x v="65"/>
    <x v="2"/>
    <x v="0"/>
    <x v="0"/>
    <x v="0"/>
    <m/>
    <s v="Michelle Omar Caluag Agnes Mathew Raza Ali Naqvi                 "/>
    <x v="408"/>
    <x v="351"/>
    <x v="305"/>
    <x v="0"/>
    <x v="0"/>
    <x v="0"/>
    <x v="0"/>
    <x v="0"/>
    <x v="0"/>
    <x v="0"/>
    <m/>
    <m/>
    <m/>
    <m/>
    <m/>
    <m/>
    <m/>
    <m/>
    <m/>
    <m/>
    <m/>
    <x v="5"/>
    <x v="4"/>
    <s v="2022/23"/>
    <m/>
    <m/>
    <m/>
    <m/>
    <m/>
    <m/>
    <m/>
    <m/>
    <m/>
    <m/>
    <m/>
    <m/>
    <m/>
    <m/>
    <m/>
    <m/>
    <m/>
    <m/>
    <m/>
    <m/>
    <m/>
    <d v="2022-07-11T00:00:00"/>
    <s v="Fully executed  document"/>
    <m/>
    <m/>
    <m/>
    <m/>
    <m/>
    <m/>
    <m/>
    <m/>
    <m/>
    <m/>
    <m/>
    <m/>
    <m/>
    <m/>
    <m/>
    <m/>
    <m/>
    <m/>
    <m/>
  </r>
  <r>
    <x v="595"/>
    <x v="595"/>
    <x v="161"/>
    <s v="Implement external search for technologies"/>
    <s v="Implement the external search for technologies relevant to our customers' projects by using project keywords and searching in external databases, and appending this data to our own database"/>
    <m/>
    <s v="GEO 1217"/>
    <s v="Stany Castillo "/>
    <s v="stany@innscience.ca"/>
    <m/>
    <m/>
    <m/>
    <m/>
    <m/>
    <s v="22S-22F"/>
    <s v="Computer Studies "/>
    <s v="Computer Studies"/>
    <m/>
    <s v="Big Data Analytics "/>
    <x v="0"/>
    <m/>
    <m/>
    <s v="Diego Carbajal    "/>
    <x v="64"/>
    <x v="2"/>
    <x v="0"/>
    <x v="0"/>
    <x v="0"/>
    <m/>
    <s v="Prarthana Puranik Raj Panjwani Nitinkumarratilal Thakkar lakshmipriya.krishnarenjith@mygeorgian.ca                "/>
    <x v="409"/>
    <x v="352"/>
    <x v="306"/>
    <x v="151"/>
    <x v="0"/>
    <x v="0"/>
    <x v="0"/>
    <x v="0"/>
    <x v="0"/>
    <x v="0"/>
    <m/>
    <m/>
    <m/>
    <m/>
    <m/>
    <m/>
    <m/>
    <m/>
    <m/>
    <m/>
    <m/>
    <x v="5"/>
    <x v="4"/>
    <s v="2022/23"/>
    <m/>
    <m/>
    <m/>
    <m/>
    <m/>
    <m/>
    <m/>
    <m/>
    <m/>
    <m/>
    <m/>
    <m/>
    <m/>
    <m/>
    <m/>
    <m/>
    <m/>
    <m/>
    <m/>
    <m/>
    <m/>
    <d v="2022-06-22T00:00:00"/>
    <m/>
    <m/>
    <m/>
    <m/>
    <m/>
    <m/>
    <m/>
    <m/>
    <m/>
    <m/>
    <m/>
    <m/>
    <m/>
    <m/>
    <m/>
    <m/>
    <m/>
    <m/>
    <m/>
    <m/>
  </r>
  <r>
    <x v="596"/>
    <x v="596"/>
    <x v="188"/>
    <s v="Content Research Program for ParseHub"/>
    <s v="For this project, ParseHub entrusts you to perform research and data analysis on any data-related topic that you might have interesting, newsworthy or thought provoking._x000a_For example, we have carried out research on topics going from the Pink Tax, to stock market IPOs to Pokemon cards_x000a_https://www.parsehub.com/blog/pink-tax-women-pay-more/_x000a_https://www.parsehub.com/blog/pokemon-cards-ebay/_x000a_"/>
    <m/>
    <m/>
    <s v="Martin Perez"/>
    <s v="martin@parsehub.com"/>
    <m/>
    <m/>
    <m/>
    <m/>
    <m/>
    <s v="22S-22F"/>
    <s v="Computer Studies "/>
    <s v="Computer Studies"/>
    <m/>
    <s v="Big Data Analytics "/>
    <x v="0"/>
    <m/>
    <m/>
    <s v="Brunilda Xhaferllari    "/>
    <x v="66"/>
    <x v="2"/>
    <x v="0"/>
    <x v="0"/>
    <x v="0"/>
    <m/>
    <s v="Priyanshu Singla Gourav Charaya Ahmer Altaf Budoo                 "/>
    <x v="410"/>
    <x v="353"/>
    <x v="307"/>
    <x v="0"/>
    <x v="0"/>
    <x v="0"/>
    <x v="0"/>
    <x v="0"/>
    <x v="0"/>
    <x v="0"/>
    <m/>
    <m/>
    <m/>
    <m/>
    <m/>
    <m/>
    <m/>
    <m/>
    <m/>
    <m/>
    <m/>
    <x v="5"/>
    <x v="4"/>
    <s v="2022/23"/>
    <m/>
    <m/>
    <m/>
    <m/>
    <m/>
    <m/>
    <m/>
    <m/>
    <m/>
    <m/>
    <m/>
    <m/>
    <m/>
    <m/>
    <m/>
    <m/>
    <m/>
    <m/>
    <m/>
    <m/>
    <m/>
    <d v="2022-07-11T00:00:00"/>
    <s v="Fully executed  document"/>
    <m/>
    <m/>
    <m/>
    <m/>
    <m/>
    <m/>
    <m/>
    <m/>
    <m/>
    <m/>
    <m/>
    <m/>
    <m/>
    <m/>
    <m/>
    <m/>
    <m/>
    <m/>
    <m/>
  </r>
  <r>
    <x v="597"/>
    <x v="597"/>
    <x v="288"/>
    <s v="North Simcoe 2022 Vital Signs"/>
    <s v="To enhance its work, Huronia Community Foundations is conducting a Vital Signs© Report. Vital Signs pulls together information from existing sources, along with data gathered from surveys and focus groups, to create a snapshot of the vitality of the community.  It is the most extensive community-driven data initiative in the country. In fact, more than 65 community foundations in Canada and across the world produce Vital Signs reports, host “Vital Conversations,” and more. _x000a__x000a_The data gathered will support evidence-based, locally relevant solutions to improve the quality of life at the community level. Vital Signs aims to inspire civic engagement, to provide a focus for public debate, to help organizations and citizens take action, and direct resources for the greatest impact._x000a__x000a_We are at the very beginning of this project.   We are creating surveys and analyzing the responses as well as considering data gathered by other organizations.  The feedback from the community will determine what the priority issues are for North Simcoe.  _x000a__x000a_Three areas we have identified at this early stage as requiring more focused attention: _x000a__x000a_1._x0009_Homelessness:  From County data that has been disaggregated to our local North Simcoe region shows that we have the highest per capita percentage of Homeless individuals in the County.  We are planning a focus group in early June to understand the specific contributing factors and what local solutions are the best fit for our area._x000a_2._x0009_Health issues in North Simcoe – specifically mental health and addictions. Opioids, and Long Term Care.  There is considerable data available related to these topics. Project tasks will involve identify existing data, synthesizing from different sources and creating graphics to display the data. This will be an opportunity for students to use data platforms like Tableau, that might allow us to link future data to continually update the platform where the Vital Signs report can be accessed._x000a__x000a_3._x0009_The environment: The local conservation organization, Severn Sound Environmental Association (SSEA) has significant data that might demonstrate local environmental changes that we want to highlight. The District Health Unit also has information to contribute on how Climate change contributes to the pandemic and other health care issues._x000a__x000a_For each of these areas, we want the students involved in all the processes, gathering available data into a synthesized whole that tells the story.  There are areas to explore in terms of where other regions might have potential solutions that might be a model for us in North Simcoe. The project tasks involve synthesizing the data and creating data visualization products that the public can easily understand. It is a large project.  We will be placing data on a platform that I have not seen yet.  We will be working closely with the students and learning from each other._x000a__x000a_The target date for the completion of the Vital Signs Report is Jan of 2023, so final work on data analysis will need to be completed by end of November. _x000a__x000a_We are excited by the opportunity to work with Students of this Data and Research program_x000a_"/>
    <m/>
    <m/>
    <s v="Cate Root"/>
    <s v="cater@huroniacf.com"/>
    <m/>
    <m/>
    <m/>
    <m/>
    <m/>
    <s v="22S-22F"/>
    <s v="Computer Studies "/>
    <s v="Computer Studies"/>
    <m/>
    <s v="Big Data Analytics "/>
    <x v="0"/>
    <m/>
    <m/>
    <s v="Caio Gasparine     "/>
    <x v="52"/>
    <x v="2"/>
    <x v="0"/>
    <x v="0"/>
    <x v="0"/>
    <m/>
    <s v="Yuvraj Singh Harsh Pardeep Singh Ching Yu Kwan Jagriti Chand                "/>
    <x v="411"/>
    <x v="354"/>
    <x v="308"/>
    <x v="152"/>
    <x v="0"/>
    <x v="0"/>
    <x v="0"/>
    <x v="0"/>
    <x v="0"/>
    <x v="0"/>
    <m/>
    <m/>
    <m/>
    <m/>
    <m/>
    <m/>
    <m/>
    <m/>
    <m/>
    <m/>
    <m/>
    <x v="5"/>
    <x v="4"/>
    <s v="2022/23"/>
    <m/>
    <m/>
    <m/>
    <m/>
    <m/>
    <m/>
    <m/>
    <m/>
    <m/>
    <m/>
    <m/>
    <m/>
    <m/>
    <m/>
    <m/>
    <m/>
    <m/>
    <m/>
    <m/>
    <m/>
    <m/>
    <d v="2022-07-11T00:00:00"/>
    <s v="Fully executed  document"/>
    <m/>
    <m/>
    <m/>
    <m/>
    <m/>
    <m/>
    <m/>
    <m/>
    <m/>
    <m/>
    <m/>
    <m/>
    <m/>
    <m/>
    <m/>
    <m/>
    <m/>
    <m/>
    <m/>
  </r>
  <r>
    <x v="598"/>
    <x v="598"/>
    <x v="289"/>
    <s v="Effect of Vegetations on Wildfire Characteristics"/>
    <m/>
    <m/>
    <m/>
    <s v="Soumya Rajan"/>
    <s v="sr4actlyf16@gmail.com"/>
    <m/>
    <m/>
    <m/>
    <m/>
    <m/>
    <s v="22S-22F"/>
    <s v="Computer Studies "/>
    <s v="Computer Studies"/>
    <m/>
    <s v="Big Data Analytics "/>
    <x v="0"/>
    <m/>
    <m/>
    <s v="Richard Lambroff    "/>
    <x v="65"/>
    <x v="2"/>
    <x v="0"/>
    <x v="0"/>
    <x v="0"/>
    <m/>
    <s v="Yadhu Krishna Madhu Arwa Aasif Khumri Garima Gulati                 "/>
    <x v="412"/>
    <x v="355"/>
    <x v="309"/>
    <x v="0"/>
    <x v="0"/>
    <x v="0"/>
    <x v="0"/>
    <x v="0"/>
    <x v="0"/>
    <x v="0"/>
    <m/>
    <m/>
    <m/>
    <m/>
    <m/>
    <m/>
    <m/>
    <m/>
    <m/>
    <m/>
    <m/>
    <x v="10"/>
    <x v="4"/>
    <s v="2022/23"/>
    <m/>
    <m/>
    <m/>
    <m/>
    <m/>
    <m/>
    <m/>
    <m/>
    <m/>
    <m/>
    <m/>
    <m/>
    <m/>
    <m/>
    <m/>
    <m/>
    <m/>
    <m/>
    <m/>
    <m/>
    <m/>
    <d v="2022-06-22T00:00:00"/>
    <m/>
    <m/>
    <m/>
    <m/>
    <m/>
    <m/>
    <m/>
    <m/>
    <m/>
    <m/>
    <m/>
    <m/>
    <m/>
    <m/>
    <m/>
    <m/>
    <m/>
    <m/>
    <m/>
    <m/>
  </r>
  <r>
    <x v="599"/>
    <x v="599"/>
    <x v="289"/>
    <s v="Effect of vegetation on the air pollution inventory during wildfires"/>
    <m/>
    <m/>
    <m/>
    <s v="Soumya Rajan"/>
    <s v="sr4actlyf16@gmail.com"/>
    <m/>
    <m/>
    <m/>
    <m/>
    <m/>
    <s v="22S-22F"/>
    <s v="Computer Studies "/>
    <s v="Computer Studies"/>
    <m/>
    <s v="Big Data Analytics "/>
    <x v="0"/>
    <m/>
    <m/>
    <s v="Diego Carbajal    "/>
    <x v="64"/>
    <x v="2"/>
    <x v="0"/>
    <x v="0"/>
    <x v="0"/>
    <m/>
    <s v="Nissy Moncey Snehalvikas Awaghade Divyansh Bhardwaj Abhishek Wadhawan                "/>
    <x v="413"/>
    <x v="356"/>
    <x v="310"/>
    <x v="153"/>
    <x v="0"/>
    <x v="0"/>
    <x v="0"/>
    <x v="0"/>
    <x v="0"/>
    <x v="0"/>
    <m/>
    <m/>
    <m/>
    <m/>
    <m/>
    <m/>
    <m/>
    <m/>
    <m/>
    <m/>
    <m/>
    <x v="5"/>
    <x v="4"/>
    <s v="2022/23"/>
    <m/>
    <m/>
    <m/>
    <m/>
    <m/>
    <m/>
    <m/>
    <m/>
    <m/>
    <m/>
    <m/>
    <m/>
    <m/>
    <m/>
    <m/>
    <m/>
    <m/>
    <m/>
    <m/>
    <m/>
    <m/>
    <d v="2022-06-22T00:00:00"/>
    <m/>
    <m/>
    <m/>
    <m/>
    <m/>
    <m/>
    <m/>
    <m/>
    <m/>
    <m/>
    <m/>
    <m/>
    <m/>
    <m/>
    <m/>
    <m/>
    <m/>
    <m/>
    <m/>
    <m/>
  </r>
  <r>
    <x v="600"/>
    <x v="600"/>
    <x v="290"/>
    <s v="Analytics Analyst"/>
    <m/>
    <m/>
    <m/>
    <s v="Sharon Bonner"/>
    <s v="sharon@sharonbonnerconsulting.com"/>
    <m/>
    <m/>
    <m/>
    <m/>
    <m/>
    <s v="22S-22F"/>
    <s v="Computer Studies "/>
    <s v="Computer Studies"/>
    <m/>
    <s v="Big Data Analytics "/>
    <x v="0"/>
    <m/>
    <m/>
    <s v="Brunilda Xhaferllari    "/>
    <x v="66"/>
    <x v="2"/>
    <x v="0"/>
    <x v="0"/>
    <x v="0"/>
    <m/>
    <s v="Mary Lijo Cletus Akshay Vijayan Akshay Vijayan Arshad Rafeek Shemi Libin Koshy                "/>
    <x v="414"/>
    <x v="357"/>
    <x v="311"/>
    <x v="106"/>
    <x v="0"/>
    <x v="0"/>
    <x v="0"/>
    <x v="0"/>
    <x v="0"/>
    <x v="0"/>
    <m/>
    <m/>
    <m/>
    <m/>
    <m/>
    <m/>
    <m/>
    <m/>
    <m/>
    <m/>
    <m/>
    <x v="5"/>
    <x v="4"/>
    <s v="2022/23"/>
    <m/>
    <m/>
    <m/>
    <m/>
    <m/>
    <m/>
    <m/>
    <m/>
    <m/>
    <m/>
    <m/>
    <m/>
    <m/>
    <m/>
    <m/>
    <m/>
    <m/>
    <m/>
    <m/>
    <m/>
    <m/>
    <d v="2022-07-11T00:00:00"/>
    <s v="Fully executed  document"/>
    <m/>
    <m/>
    <m/>
    <m/>
    <m/>
    <m/>
    <m/>
    <m/>
    <m/>
    <m/>
    <m/>
    <m/>
    <m/>
    <m/>
    <m/>
    <m/>
    <m/>
    <m/>
    <m/>
  </r>
  <r>
    <x v="601"/>
    <x v="601"/>
    <x v="257"/>
    <s v="Analysis and Dashboard - Changemaking Micro Certificate  Courses Ph2"/>
    <m/>
    <m/>
    <m/>
    <s v="Mike Zecchino"/>
    <s v="Mike.Zecchino@GeorgianCollege.ca"/>
    <m/>
    <m/>
    <m/>
    <m/>
    <m/>
    <s v="22S-22F"/>
    <s v="Computer Studies "/>
    <s v="Computer Studies"/>
    <m/>
    <s v="Big Data Analytics "/>
    <x v="0"/>
    <m/>
    <m/>
    <s v="Caio Gasparine     "/>
    <x v="52"/>
    <x v="2"/>
    <x v="0"/>
    <x v="0"/>
    <x v="0"/>
    <m/>
    <s v="Anantha Karthik Tirunagari Praveen Kumar Annepu Yashmeen Kaur Yashmeen Kaur Venkata SaiRam Manish Mirabana                "/>
    <x v="415"/>
    <x v="358"/>
    <x v="312"/>
    <x v="154"/>
    <x v="0"/>
    <x v="0"/>
    <x v="0"/>
    <x v="0"/>
    <x v="0"/>
    <x v="0"/>
    <m/>
    <m/>
    <m/>
    <m/>
    <m/>
    <m/>
    <m/>
    <m/>
    <m/>
    <m/>
    <m/>
    <x v="5"/>
    <x v="4"/>
    <s v="2022/23"/>
    <m/>
    <m/>
    <m/>
    <m/>
    <m/>
    <m/>
    <m/>
    <m/>
    <m/>
    <m/>
    <m/>
    <m/>
    <m/>
    <m/>
    <m/>
    <m/>
    <m/>
    <m/>
    <m/>
    <m/>
    <m/>
    <d v="2022-07-11T00:00:00"/>
    <s v="Fully executed  document"/>
    <m/>
    <m/>
    <m/>
    <m/>
    <m/>
    <m/>
    <m/>
    <m/>
    <m/>
    <m/>
    <m/>
    <m/>
    <m/>
    <m/>
    <m/>
    <m/>
    <m/>
    <m/>
    <m/>
  </r>
  <r>
    <x v="602"/>
    <x v="602"/>
    <x v="179"/>
    <s v="Central Bank Digital Currency and Payments Migration"/>
    <m/>
    <m/>
    <s v="GEO 1214"/>
    <s v="Segun Bewaji"/>
    <s v="sbewaji@payments.ca"/>
    <m/>
    <m/>
    <m/>
    <m/>
    <m/>
    <s v="22S-22F"/>
    <s v="Computer Studies "/>
    <s v="Computer Studies"/>
    <m/>
    <s v="Big Data Analytics "/>
    <x v="0"/>
    <m/>
    <m/>
    <s v="Brunilda Xhaferllari    "/>
    <x v="66"/>
    <x v="2"/>
    <x v="0"/>
    <x v="0"/>
    <x v="0"/>
    <m/>
    <s v="Mestiyage Don Harin Ramitha Goonathilake Arjun Unni Dan Owusu                 "/>
    <x v="416"/>
    <x v="359"/>
    <x v="313"/>
    <x v="0"/>
    <x v="0"/>
    <x v="0"/>
    <x v="0"/>
    <x v="0"/>
    <x v="0"/>
    <x v="0"/>
    <m/>
    <m/>
    <m/>
    <m/>
    <m/>
    <m/>
    <m/>
    <m/>
    <m/>
    <m/>
    <m/>
    <x v="10"/>
    <x v="4"/>
    <s v="2022/23"/>
    <m/>
    <m/>
    <m/>
    <m/>
    <m/>
    <m/>
    <m/>
    <m/>
    <m/>
    <m/>
    <m/>
    <m/>
    <m/>
    <m/>
    <m/>
    <m/>
    <m/>
    <m/>
    <m/>
    <m/>
    <m/>
    <d v="2022-06-22T00:00:00"/>
    <m/>
    <m/>
    <m/>
    <m/>
    <m/>
    <m/>
    <m/>
    <m/>
    <m/>
    <m/>
    <m/>
    <m/>
    <m/>
    <m/>
    <m/>
    <m/>
    <m/>
    <m/>
    <m/>
    <m/>
  </r>
  <r>
    <x v="603"/>
    <x v="603"/>
    <x v="195"/>
    <s v="Finished Goods Production Planning Tool-Phase3"/>
    <m/>
    <m/>
    <s v="GEO 1226"/>
    <s v="Doug McKitterick"/>
    <s v="doug.mckitterick@autoliv.com"/>
    <m/>
    <m/>
    <m/>
    <m/>
    <m/>
    <s v="22S-22F"/>
    <s v="Computer Studies "/>
    <s v="Computer Studies"/>
    <m/>
    <s v="Big Data Analytics "/>
    <x v="0"/>
    <m/>
    <m/>
    <s v="    "/>
    <x v="6"/>
    <x v="2"/>
    <x v="0"/>
    <x v="0"/>
    <x v="0"/>
    <m/>
    <s v="                   "/>
    <x v="3"/>
    <x v="3"/>
    <x v="3"/>
    <x v="0"/>
    <x v="0"/>
    <x v="0"/>
    <x v="0"/>
    <x v="0"/>
    <x v="0"/>
    <x v="0"/>
    <m/>
    <m/>
    <m/>
    <m/>
    <m/>
    <m/>
    <m/>
    <m/>
    <m/>
    <m/>
    <m/>
    <x v="4"/>
    <x v="4"/>
    <s v="2022/23"/>
    <m/>
    <m/>
    <m/>
    <m/>
    <m/>
    <m/>
    <m/>
    <m/>
    <m/>
    <m/>
    <m/>
    <m/>
    <m/>
    <m/>
    <m/>
    <m/>
    <m/>
    <m/>
    <m/>
    <m/>
    <m/>
    <d v="2022-06-22T00:00:00"/>
    <s v="The client didn’t reach out"/>
    <m/>
    <m/>
    <m/>
    <m/>
    <m/>
    <m/>
    <m/>
    <m/>
    <m/>
    <m/>
    <m/>
    <m/>
    <m/>
    <m/>
    <m/>
    <m/>
    <m/>
    <m/>
    <m/>
  </r>
  <r>
    <x v="604"/>
    <x v="604"/>
    <x v="232"/>
    <s v="Crypto Calculator"/>
    <m/>
    <m/>
    <m/>
    <s v="Rahi Tajzadeh"/>
    <s v="thebigleaf@gmail.com"/>
    <m/>
    <m/>
    <m/>
    <m/>
    <m/>
    <s v="22S-22F"/>
    <s v="Computer Studies "/>
    <s v="Computer Studies"/>
    <m/>
    <s v="Big Data Analytics "/>
    <x v="0"/>
    <m/>
    <m/>
    <s v="Caio Gasparine     "/>
    <x v="52"/>
    <x v="2"/>
    <x v="0"/>
    <x v="0"/>
    <x v="0"/>
    <m/>
    <s v="Samrat Rana Jay Jayesh Shah Harishma Vulli                 "/>
    <x v="417"/>
    <x v="360"/>
    <x v="314"/>
    <x v="0"/>
    <x v="0"/>
    <x v="0"/>
    <x v="0"/>
    <x v="0"/>
    <x v="0"/>
    <x v="0"/>
    <m/>
    <m/>
    <m/>
    <m/>
    <m/>
    <m/>
    <m/>
    <m/>
    <m/>
    <m/>
    <m/>
    <x v="5"/>
    <x v="4"/>
    <s v="2022/23"/>
    <m/>
    <m/>
    <m/>
    <m/>
    <m/>
    <m/>
    <m/>
    <m/>
    <m/>
    <m/>
    <m/>
    <m/>
    <m/>
    <m/>
    <m/>
    <m/>
    <m/>
    <m/>
    <m/>
    <m/>
    <m/>
    <d v="2022-07-11T00:00:00"/>
    <s v="Fully executed  document"/>
    <m/>
    <m/>
    <m/>
    <m/>
    <m/>
    <m/>
    <m/>
    <m/>
    <m/>
    <m/>
    <m/>
    <m/>
    <m/>
    <m/>
    <m/>
    <m/>
    <m/>
    <m/>
    <m/>
  </r>
  <r>
    <x v="605"/>
    <x v="605"/>
    <x v="291"/>
    <s v="OMNI-Action 1"/>
    <m/>
    <m/>
    <m/>
    <s v="Rui Da Silva"/>
    <s v="ruidasilva@omninvention.com"/>
    <m/>
    <m/>
    <m/>
    <m/>
    <m/>
    <s v="22S-22F"/>
    <s v="Computer Studies "/>
    <s v="Computer Studies"/>
    <m/>
    <s v="Big Data Analytics "/>
    <x v="0"/>
    <m/>
    <m/>
    <s v="Richard Lambroff    "/>
    <x v="65"/>
    <x v="2"/>
    <x v="0"/>
    <x v="0"/>
    <x v="0"/>
    <m/>
    <s v="Nikhilesh Ramabhadraiah Vashisht Frenal Gadani Christopher Jacob Samuel                 "/>
    <x v="418"/>
    <x v="361"/>
    <x v="315"/>
    <x v="0"/>
    <x v="0"/>
    <x v="0"/>
    <x v="0"/>
    <x v="0"/>
    <x v="0"/>
    <x v="0"/>
    <m/>
    <m/>
    <m/>
    <m/>
    <m/>
    <m/>
    <m/>
    <m/>
    <m/>
    <m/>
    <m/>
    <x v="1"/>
    <x v="4"/>
    <s v="2022/23"/>
    <m/>
    <m/>
    <m/>
    <m/>
    <m/>
    <m/>
    <m/>
    <m/>
    <m/>
    <m/>
    <m/>
    <m/>
    <m/>
    <m/>
    <m/>
    <m/>
    <m/>
    <m/>
    <m/>
    <m/>
    <m/>
    <d v="2022-06-22T00:00:00"/>
    <s v="The client requirements didn’t meet the students learning objectives"/>
    <m/>
    <m/>
    <m/>
    <m/>
    <m/>
    <m/>
    <m/>
    <m/>
    <m/>
    <m/>
    <m/>
    <m/>
    <m/>
    <m/>
    <m/>
    <m/>
    <m/>
    <m/>
    <m/>
  </r>
  <r>
    <x v="606"/>
    <x v="606"/>
    <x v="292"/>
    <s v="myendoMD"/>
    <m/>
    <m/>
    <m/>
    <s v="Kelly G"/>
    <s v="kelly@myebbandflo.com"/>
    <m/>
    <m/>
    <m/>
    <m/>
    <m/>
    <s v="22S-22F"/>
    <s v="Computer Studies "/>
    <s v="Computer Studies"/>
    <m/>
    <s v="Big Data Analytics "/>
    <x v="0"/>
    <m/>
    <m/>
    <s v="Richard Lambroff    "/>
    <x v="65"/>
    <x v="2"/>
    <x v="0"/>
    <x v="0"/>
    <x v="0"/>
    <m/>
    <s v="Ashish Abooth Astha Amit Shah Rinu Francis Vedant Bharatbhai Jasani Manan Choudhary               "/>
    <x v="419"/>
    <x v="362"/>
    <x v="316"/>
    <x v="155"/>
    <x v="39"/>
    <x v="0"/>
    <x v="0"/>
    <x v="0"/>
    <x v="0"/>
    <x v="0"/>
    <m/>
    <m/>
    <m/>
    <m/>
    <m/>
    <m/>
    <m/>
    <m/>
    <m/>
    <m/>
    <m/>
    <x v="5"/>
    <x v="4"/>
    <s v="2022/23"/>
    <m/>
    <m/>
    <m/>
    <m/>
    <m/>
    <m/>
    <m/>
    <m/>
    <m/>
    <m/>
    <m/>
    <m/>
    <m/>
    <m/>
    <m/>
    <m/>
    <m/>
    <m/>
    <m/>
    <m/>
    <m/>
    <d v="2022-06-22T00:00:00"/>
    <m/>
    <m/>
    <m/>
    <m/>
    <m/>
    <m/>
    <m/>
    <m/>
    <m/>
    <m/>
    <m/>
    <m/>
    <m/>
    <m/>
    <m/>
    <m/>
    <m/>
    <m/>
    <m/>
    <m/>
  </r>
  <r>
    <x v="607"/>
    <x v="607"/>
    <x v="286"/>
    <s v="CEI Vancouver"/>
    <m/>
    <m/>
    <m/>
    <s v="Robin Lobb"/>
    <s v="robinlobb@gmail.com"/>
    <m/>
    <m/>
    <m/>
    <m/>
    <m/>
    <s v="22S-22F"/>
    <s v="Computer Studies "/>
    <s v="Computer Studies"/>
    <m/>
    <s v="Big Data Analytics "/>
    <x v="0"/>
    <m/>
    <m/>
    <s v="Brunilda Xhaferllari    "/>
    <x v="66"/>
    <x v="2"/>
    <x v="0"/>
    <x v="0"/>
    <x v="0"/>
    <m/>
    <s v="Kuldeep Singh Kuldeep Singh Vinayak Bhatt Ramya Sri Chokkakula                 "/>
    <x v="420"/>
    <x v="363"/>
    <x v="317"/>
    <x v="0"/>
    <x v="0"/>
    <x v="0"/>
    <x v="0"/>
    <x v="0"/>
    <x v="0"/>
    <x v="0"/>
    <m/>
    <m/>
    <m/>
    <m/>
    <m/>
    <m/>
    <m/>
    <m/>
    <m/>
    <m/>
    <m/>
    <x v="10"/>
    <x v="4"/>
    <s v="2022/23"/>
    <m/>
    <m/>
    <m/>
    <m/>
    <m/>
    <m/>
    <m/>
    <m/>
    <m/>
    <m/>
    <m/>
    <m/>
    <m/>
    <m/>
    <m/>
    <m/>
    <m/>
    <m/>
    <m/>
    <m/>
    <m/>
    <m/>
    <m/>
    <m/>
    <m/>
    <m/>
    <m/>
    <m/>
    <m/>
    <m/>
    <m/>
    <m/>
    <m/>
    <m/>
    <m/>
    <m/>
    <m/>
    <m/>
    <m/>
    <m/>
    <m/>
    <m/>
  </r>
  <r>
    <x v="608"/>
    <x v="608"/>
    <x v="282"/>
    <s v="COVID-19 Analysis"/>
    <m/>
    <m/>
    <m/>
    <m/>
    <m/>
    <m/>
    <m/>
    <m/>
    <m/>
    <m/>
    <s v="22S-22F"/>
    <s v="Computer Studies "/>
    <s v="Computer Studies"/>
    <m/>
    <s v="Big Data Analytics "/>
    <x v="0"/>
    <m/>
    <m/>
    <s v="Brunilda Xhaferllari    "/>
    <x v="66"/>
    <x v="2"/>
    <x v="0"/>
    <x v="0"/>
    <x v="0"/>
    <m/>
    <s v="Ahmed Shahnewaz Karan Upneja Maninder Kaur                 "/>
    <x v="421"/>
    <x v="364"/>
    <x v="318"/>
    <x v="0"/>
    <x v="0"/>
    <x v="0"/>
    <x v="0"/>
    <x v="0"/>
    <x v="0"/>
    <x v="0"/>
    <m/>
    <m/>
    <m/>
    <m/>
    <m/>
    <m/>
    <m/>
    <m/>
    <m/>
    <m/>
    <m/>
    <x v="5"/>
    <x v="4"/>
    <s v="2022/23"/>
    <m/>
    <m/>
    <m/>
    <m/>
    <m/>
    <m/>
    <m/>
    <m/>
    <m/>
    <m/>
    <m/>
    <m/>
    <m/>
    <m/>
    <m/>
    <m/>
    <m/>
    <m/>
    <m/>
    <m/>
    <m/>
    <d v="2022-08-12T00:00:00"/>
    <s v="SSP(self sourced project)"/>
    <m/>
    <m/>
    <m/>
    <m/>
    <m/>
    <m/>
    <m/>
    <m/>
    <m/>
    <m/>
    <m/>
    <m/>
    <m/>
    <m/>
    <m/>
    <m/>
    <m/>
    <m/>
    <s v="SSP(self sourced project)"/>
  </r>
  <r>
    <x v="609"/>
    <x v="609"/>
    <x v="282"/>
    <s v="Shopper's Behaviour Analytics"/>
    <m/>
    <m/>
    <m/>
    <m/>
    <m/>
    <m/>
    <m/>
    <m/>
    <m/>
    <m/>
    <s v="22S-22F"/>
    <s v="Computer Studies "/>
    <s v="Computer Studies"/>
    <m/>
    <s v="Big Data Analytics "/>
    <x v="0"/>
    <m/>
    <m/>
    <s v="Brunilda Xhaferllari    "/>
    <x v="66"/>
    <x v="2"/>
    <x v="0"/>
    <x v="0"/>
    <x v="0"/>
    <m/>
    <s v="Nitya Shukla Sahil Mehta Syed Mustafa Quadri                 "/>
    <x v="422"/>
    <x v="365"/>
    <x v="319"/>
    <x v="0"/>
    <x v="0"/>
    <x v="0"/>
    <x v="0"/>
    <x v="0"/>
    <x v="0"/>
    <x v="0"/>
    <m/>
    <m/>
    <m/>
    <m/>
    <m/>
    <m/>
    <m/>
    <m/>
    <m/>
    <m/>
    <m/>
    <x v="5"/>
    <x v="4"/>
    <s v="2022/23"/>
    <m/>
    <m/>
    <m/>
    <m/>
    <m/>
    <m/>
    <m/>
    <m/>
    <m/>
    <m/>
    <m/>
    <m/>
    <m/>
    <m/>
    <m/>
    <m/>
    <m/>
    <m/>
    <m/>
    <m/>
    <m/>
    <d v="2022-08-12T00:00:00"/>
    <s v="SSP(self sourced project)"/>
    <m/>
    <m/>
    <m/>
    <m/>
    <m/>
    <m/>
    <m/>
    <m/>
    <m/>
    <m/>
    <m/>
    <m/>
    <m/>
    <m/>
    <m/>
    <m/>
    <m/>
    <m/>
    <s v="SSP(self sourced project)"/>
  </r>
  <r>
    <x v="610"/>
    <x v="610"/>
    <x v="282"/>
    <s v="Global Development Analysis and Prediction(GDAP)"/>
    <m/>
    <m/>
    <m/>
    <m/>
    <m/>
    <m/>
    <m/>
    <m/>
    <m/>
    <m/>
    <s v="22S-22F"/>
    <s v="Computer Studies "/>
    <s v="Computer Studies"/>
    <m/>
    <s v="Big Data Analytics "/>
    <x v="0"/>
    <m/>
    <m/>
    <s v="Brunilda Xhaferllari    "/>
    <x v="66"/>
    <x v="2"/>
    <x v="0"/>
    <x v="0"/>
    <x v="0"/>
    <m/>
    <s v="Jaskiran Kaur Saini Mahipal Rathore Tushar Jain                 "/>
    <x v="423"/>
    <x v="366"/>
    <x v="320"/>
    <x v="0"/>
    <x v="0"/>
    <x v="0"/>
    <x v="0"/>
    <x v="0"/>
    <x v="0"/>
    <x v="0"/>
    <m/>
    <m/>
    <m/>
    <m/>
    <m/>
    <m/>
    <m/>
    <m/>
    <m/>
    <m/>
    <m/>
    <x v="5"/>
    <x v="4"/>
    <s v="2022/23"/>
    <m/>
    <m/>
    <m/>
    <m/>
    <m/>
    <m/>
    <m/>
    <m/>
    <m/>
    <m/>
    <m/>
    <m/>
    <m/>
    <m/>
    <m/>
    <m/>
    <m/>
    <m/>
    <m/>
    <m/>
    <m/>
    <d v="2022-08-12T00:00:00"/>
    <s v="SSP(self sourced project)"/>
    <m/>
    <m/>
    <m/>
    <m/>
    <m/>
    <m/>
    <m/>
    <m/>
    <m/>
    <m/>
    <m/>
    <m/>
    <m/>
    <m/>
    <m/>
    <m/>
    <m/>
    <m/>
    <s v="SSP(self sourced project)"/>
  </r>
  <r>
    <x v="611"/>
    <x v="611"/>
    <x v="282"/>
    <s v="Theft from Motor Vehicles – Data Analysis"/>
    <m/>
    <m/>
    <m/>
    <m/>
    <m/>
    <m/>
    <m/>
    <m/>
    <m/>
    <m/>
    <s v="22S-22F"/>
    <s v="Computer Studies "/>
    <s v="Computer Studies"/>
    <m/>
    <s v="Big Data Analytics "/>
    <x v="0"/>
    <m/>
    <m/>
    <s v="Brunilda Xhaferllari    "/>
    <x v="66"/>
    <x v="2"/>
    <x v="0"/>
    <x v="0"/>
    <x v="0"/>
    <m/>
    <s v="Bhavesh Punjabi Mehak Bansal  Nirajan Shrestha Shreya Shreya                "/>
    <x v="424"/>
    <x v="367"/>
    <x v="321"/>
    <x v="156"/>
    <x v="0"/>
    <x v="0"/>
    <x v="0"/>
    <x v="0"/>
    <x v="0"/>
    <x v="0"/>
    <m/>
    <m/>
    <m/>
    <m/>
    <m/>
    <m/>
    <m/>
    <m/>
    <m/>
    <m/>
    <m/>
    <x v="5"/>
    <x v="4"/>
    <s v="2022/23"/>
    <m/>
    <m/>
    <m/>
    <m/>
    <m/>
    <m/>
    <m/>
    <m/>
    <m/>
    <m/>
    <m/>
    <m/>
    <m/>
    <m/>
    <m/>
    <m/>
    <m/>
    <m/>
    <m/>
    <m/>
    <m/>
    <d v="2022-08-12T00:00:00"/>
    <s v="SSP(self sourced project)"/>
    <m/>
    <m/>
    <m/>
    <m/>
    <m/>
    <m/>
    <m/>
    <m/>
    <m/>
    <m/>
    <m/>
    <m/>
    <m/>
    <m/>
    <m/>
    <m/>
    <m/>
    <m/>
    <s v="SSP(self sourced project)"/>
  </r>
  <r>
    <x v="612"/>
    <x v="612"/>
    <x v="282"/>
    <s v="IOS (Integrated Ordering Solution)"/>
    <m/>
    <m/>
    <m/>
    <m/>
    <m/>
    <m/>
    <m/>
    <m/>
    <m/>
    <m/>
    <s v="22S-22F"/>
    <s v="Computer Studies "/>
    <s v="Computer Studies"/>
    <m/>
    <s v="Big Data Analytics "/>
    <x v="0"/>
    <m/>
    <m/>
    <s v="Brunilda Xhaferllari    "/>
    <x v="66"/>
    <x v="2"/>
    <x v="0"/>
    <x v="0"/>
    <x v="0"/>
    <m/>
    <s v="HARSIMRANPREET KAUR HARSIMRANPREET KAUR NAINA NAINA Tushar Kaushik                 "/>
    <x v="425"/>
    <x v="368"/>
    <x v="322"/>
    <x v="0"/>
    <x v="0"/>
    <x v="0"/>
    <x v="0"/>
    <x v="0"/>
    <x v="0"/>
    <x v="0"/>
    <m/>
    <m/>
    <m/>
    <m/>
    <m/>
    <m/>
    <m/>
    <m/>
    <m/>
    <m/>
    <m/>
    <x v="5"/>
    <x v="4"/>
    <s v="2022/23"/>
    <m/>
    <m/>
    <m/>
    <m/>
    <m/>
    <m/>
    <m/>
    <m/>
    <m/>
    <m/>
    <m/>
    <m/>
    <m/>
    <m/>
    <m/>
    <m/>
    <m/>
    <m/>
    <m/>
    <m/>
    <m/>
    <d v="2022-08-12T00:00:00"/>
    <s v="SSP(self sourced project)"/>
    <m/>
    <m/>
    <m/>
    <m/>
    <m/>
    <m/>
    <m/>
    <m/>
    <m/>
    <m/>
    <m/>
    <m/>
    <m/>
    <m/>
    <m/>
    <m/>
    <m/>
    <m/>
    <s v="SSP(self sourced project)"/>
  </r>
  <r>
    <x v="613"/>
    <x v="613"/>
    <x v="282"/>
    <s v="Customer Segmentation &amp; It’s Impact Globally"/>
    <m/>
    <m/>
    <m/>
    <m/>
    <m/>
    <m/>
    <m/>
    <m/>
    <m/>
    <m/>
    <s v="22S-22F"/>
    <s v="Computer Studies "/>
    <s v="Computer Studies"/>
    <m/>
    <s v="Big Data Analytics "/>
    <x v="0"/>
    <m/>
    <m/>
    <s v="Brunilda Xhaferllari    "/>
    <x v="66"/>
    <x v="2"/>
    <x v="0"/>
    <x v="0"/>
    <x v="0"/>
    <m/>
    <s v="Hunny Kikaganesh Nikhil Sharma Romil Patel                 "/>
    <x v="426"/>
    <x v="369"/>
    <x v="323"/>
    <x v="0"/>
    <x v="0"/>
    <x v="0"/>
    <x v="0"/>
    <x v="0"/>
    <x v="0"/>
    <x v="0"/>
    <m/>
    <m/>
    <m/>
    <m/>
    <m/>
    <m/>
    <m/>
    <m/>
    <m/>
    <m/>
    <m/>
    <x v="5"/>
    <x v="4"/>
    <s v="2022/23"/>
    <m/>
    <m/>
    <m/>
    <m/>
    <m/>
    <m/>
    <m/>
    <m/>
    <m/>
    <m/>
    <m/>
    <m/>
    <m/>
    <m/>
    <m/>
    <m/>
    <m/>
    <m/>
    <m/>
    <m/>
    <m/>
    <d v="2022-08-12T00:00:00"/>
    <s v="SSP(self sourced project)"/>
    <m/>
    <m/>
    <m/>
    <m/>
    <m/>
    <m/>
    <m/>
    <m/>
    <m/>
    <m/>
    <m/>
    <m/>
    <m/>
    <m/>
    <m/>
    <m/>
    <m/>
    <m/>
    <s v="SSP(self sourced project)"/>
  </r>
  <r>
    <x v="614"/>
    <x v="614"/>
    <x v="282"/>
    <s v="Cricket match"/>
    <m/>
    <m/>
    <m/>
    <m/>
    <m/>
    <m/>
    <m/>
    <m/>
    <m/>
    <m/>
    <s v="22S-22F"/>
    <s v="Computer Studies "/>
    <s v="Computer Studies"/>
    <m/>
    <s v="Big Data Analytics "/>
    <x v="0"/>
    <m/>
    <m/>
    <s v="Caio Gasparine     "/>
    <x v="52"/>
    <x v="2"/>
    <x v="0"/>
    <x v="0"/>
    <x v="0"/>
    <m/>
    <s v="Pinkeshkumar Patel Hardik Dakhara Advitiya Girdhar                 "/>
    <x v="427"/>
    <x v="370"/>
    <x v="324"/>
    <x v="0"/>
    <x v="0"/>
    <x v="0"/>
    <x v="0"/>
    <x v="0"/>
    <x v="0"/>
    <x v="0"/>
    <m/>
    <m/>
    <m/>
    <m/>
    <m/>
    <m/>
    <m/>
    <m/>
    <m/>
    <m/>
    <m/>
    <x v="5"/>
    <x v="4"/>
    <s v="2022/23"/>
    <m/>
    <m/>
    <m/>
    <m/>
    <m/>
    <m/>
    <m/>
    <m/>
    <m/>
    <m/>
    <m/>
    <m/>
    <m/>
    <m/>
    <m/>
    <m/>
    <m/>
    <m/>
    <m/>
    <m/>
    <m/>
    <d v="2022-08-12T00:00:00"/>
    <s v="SSP(self sourced project)"/>
    <m/>
    <m/>
    <m/>
    <m/>
    <m/>
    <m/>
    <m/>
    <m/>
    <m/>
    <m/>
    <m/>
    <m/>
    <m/>
    <m/>
    <m/>
    <m/>
    <m/>
    <m/>
    <s v="SSP(self sourced project)"/>
  </r>
  <r>
    <x v="615"/>
    <x v="615"/>
    <x v="282"/>
    <s v="Entertainment Trends-Netflix"/>
    <m/>
    <m/>
    <m/>
    <m/>
    <m/>
    <m/>
    <m/>
    <m/>
    <m/>
    <m/>
    <s v="22S-22F"/>
    <s v="Computer Studies "/>
    <s v="Computer Studies"/>
    <m/>
    <s v="Big Data Analytics "/>
    <x v="0"/>
    <m/>
    <m/>
    <s v="Caio Gasparine     "/>
    <x v="52"/>
    <x v="2"/>
    <x v="0"/>
    <x v="0"/>
    <x v="0"/>
    <m/>
    <s v="Shalini Shekhar Ankit Anand Venkata Rama Gopala Rao Achanta                 "/>
    <x v="428"/>
    <x v="371"/>
    <x v="325"/>
    <x v="0"/>
    <x v="0"/>
    <x v="0"/>
    <x v="0"/>
    <x v="0"/>
    <x v="0"/>
    <x v="0"/>
    <m/>
    <m/>
    <m/>
    <m/>
    <m/>
    <m/>
    <m/>
    <m/>
    <m/>
    <m/>
    <m/>
    <x v="5"/>
    <x v="4"/>
    <s v="2022/23"/>
    <m/>
    <m/>
    <m/>
    <m/>
    <m/>
    <m/>
    <m/>
    <m/>
    <m/>
    <m/>
    <m/>
    <m/>
    <m/>
    <m/>
    <m/>
    <m/>
    <m/>
    <m/>
    <m/>
    <m/>
    <m/>
    <d v="2022-08-12T00:00:00"/>
    <s v="SSP(self sourced project)"/>
    <m/>
    <m/>
    <m/>
    <m/>
    <m/>
    <m/>
    <m/>
    <m/>
    <m/>
    <m/>
    <m/>
    <m/>
    <m/>
    <m/>
    <m/>
    <m/>
    <m/>
    <m/>
    <s v="SSP(self sourced project)"/>
  </r>
  <r>
    <x v="616"/>
    <x v="616"/>
    <x v="282"/>
    <s v="WALMART BRANCH SALES ANALYSIS"/>
    <m/>
    <m/>
    <m/>
    <m/>
    <m/>
    <m/>
    <m/>
    <m/>
    <m/>
    <m/>
    <s v="22S-22F"/>
    <s v="Computer Studies "/>
    <s v="Computer Studies"/>
    <m/>
    <s v="Big Data Analytics "/>
    <x v="0"/>
    <m/>
    <m/>
    <s v="Caio Gasparine     "/>
    <x v="52"/>
    <x v="2"/>
    <x v="0"/>
    <x v="0"/>
    <x v="0"/>
    <m/>
    <s v="Anirudha Chowdhury Jaydeep Patel Justin Jai John                 "/>
    <x v="429"/>
    <x v="372"/>
    <x v="326"/>
    <x v="0"/>
    <x v="0"/>
    <x v="0"/>
    <x v="0"/>
    <x v="0"/>
    <x v="0"/>
    <x v="0"/>
    <m/>
    <m/>
    <m/>
    <m/>
    <m/>
    <m/>
    <m/>
    <m/>
    <m/>
    <m/>
    <m/>
    <x v="5"/>
    <x v="4"/>
    <s v="2022/23"/>
    <m/>
    <m/>
    <m/>
    <m/>
    <m/>
    <m/>
    <m/>
    <m/>
    <m/>
    <m/>
    <m/>
    <m/>
    <m/>
    <m/>
    <m/>
    <m/>
    <m/>
    <m/>
    <m/>
    <m/>
    <m/>
    <d v="2022-08-12T00:00:00"/>
    <s v="SSP(self sourced project)"/>
    <m/>
    <m/>
    <m/>
    <m/>
    <m/>
    <m/>
    <m/>
    <m/>
    <m/>
    <m/>
    <m/>
    <m/>
    <m/>
    <m/>
    <m/>
    <m/>
    <m/>
    <m/>
    <s v="SSP(self sourced project)"/>
  </r>
  <r>
    <x v="617"/>
    <x v="617"/>
    <x v="282"/>
    <s v="Real State Royal Lepage"/>
    <m/>
    <m/>
    <m/>
    <m/>
    <m/>
    <m/>
    <m/>
    <m/>
    <m/>
    <m/>
    <s v="22S-22F"/>
    <s v="Computer Studies "/>
    <s v="Computer Studies"/>
    <m/>
    <s v="Big Data Analytics "/>
    <x v="0"/>
    <m/>
    <m/>
    <s v="Caio Gasparine     "/>
    <x v="52"/>
    <x v="2"/>
    <x v="0"/>
    <x v="0"/>
    <x v="0"/>
    <m/>
    <s v="Ishpreet Kaur Ishpreet Kaur Mausam Lakhani Dhruvish Pinalkumar Patel Bhagwant Singh                "/>
    <x v="430"/>
    <x v="373"/>
    <x v="327"/>
    <x v="157"/>
    <x v="0"/>
    <x v="0"/>
    <x v="0"/>
    <x v="0"/>
    <x v="0"/>
    <x v="0"/>
    <m/>
    <m/>
    <m/>
    <m/>
    <m/>
    <m/>
    <m/>
    <m/>
    <m/>
    <m/>
    <m/>
    <x v="5"/>
    <x v="4"/>
    <s v="2022/23"/>
    <m/>
    <m/>
    <m/>
    <m/>
    <m/>
    <m/>
    <m/>
    <m/>
    <m/>
    <m/>
    <m/>
    <m/>
    <m/>
    <m/>
    <m/>
    <m/>
    <m/>
    <m/>
    <m/>
    <m/>
    <m/>
    <d v="2022-08-12T00:00:00"/>
    <s v="SSP(self sourced project)"/>
    <m/>
    <m/>
    <m/>
    <m/>
    <m/>
    <m/>
    <m/>
    <m/>
    <m/>
    <m/>
    <m/>
    <m/>
    <m/>
    <m/>
    <m/>
    <m/>
    <m/>
    <m/>
    <s v="SSP(self sourced project)"/>
  </r>
  <r>
    <x v="618"/>
    <x v="618"/>
    <x v="282"/>
    <s v="Marketing Strategy Analysis to Improve Bank Deposits Subscription"/>
    <m/>
    <m/>
    <m/>
    <m/>
    <m/>
    <m/>
    <m/>
    <m/>
    <m/>
    <m/>
    <s v="22S-22F"/>
    <s v="Computer Studies "/>
    <s v="Computer Studies"/>
    <m/>
    <s v="Big Data Analytics "/>
    <x v="0"/>
    <m/>
    <m/>
    <s v="Caio Gasparine     "/>
    <x v="52"/>
    <x v="2"/>
    <x v="0"/>
    <x v="0"/>
    <x v="0"/>
    <m/>
    <s v="Dona Benny Nimisha Sebastian Vinayak Somasekhar Devanarayanan Mullankuzhiyil Shabu                "/>
    <x v="431"/>
    <x v="374"/>
    <x v="328"/>
    <x v="158"/>
    <x v="0"/>
    <x v="0"/>
    <x v="0"/>
    <x v="0"/>
    <x v="0"/>
    <x v="0"/>
    <m/>
    <m/>
    <m/>
    <m/>
    <m/>
    <m/>
    <m/>
    <m/>
    <m/>
    <m/>
    <m/>
    <x v="5"/>
    <x v="4"/>
    <s v="2022/23"/>
    <m/>
    <m/>
    <m/>
    <m/>
    <m/>
    <m/>
    <m/>
    <m/>
    <m/>
    <m/>
    <m/>
    <m/>
    <m/>
    <m/>
    <m/>
    <m/>
    <m/>
    <m/>
    <m/>
    <m/>
    <m/>
    <d v="2022-08-12T00:00:00"/>
    <s v="SSP(self sourced project)"/>
    <m/>
    <m/>
    <m/>
    <m/>
    <m/>
    <m/>
    <m/>
    <m/>
    <m/>
    <m/>
    <m/>
    <m/>
    <m/>
    <m/>
    <m/>
    <m/>
    <m/>
    <m/>
    <s v="SSP(self sourced project)"/>
  </r>
  <r>
    <x v="619"/>
    <x v="619"/>
    <x v="282"/>
    <s v="Analyzing Consumer Behavior"/>
    <m/>
    <m/>
    <m/>
    <m/>
    <m/>
    <m/>
    <m/>
    <m/>
    <m/>
    <m/>
    <s v="22S-22F"/>
    <s v="Computer Studies "/>
    <s v="Computer Studies"/>
    <m/>
    <s v="Big Data Analytics "/>
    <x v="0"/>
    <m/>
    <m/>
    <s v="Caio Gasparine     "/>
    <x v="52"/>
    <x v="2"/>
    <x v="0"/>
    <x v="0"/>
    <x v="0"/>
    <m/>
    <s v="Nikita Dattatray Kotwal Joshita Monga  Sachin Imanuel Macwan                 "/>
    <x v="432"/>
    <x v="375"/>
    <x v="329"/>
    <x v="0"/>
    <x v="0"/>
    <x v="0"/>
    <x v="0"/>
    <x v="0"/>
    <x v="0"/>
    <x v="0"/>
    <m/>
    <m/>
    <m/>
    <m/>
    <m/>
    <m/>
    <m/>
    <m/>
    <m/>
    <m/>
    <m/>
    <x v="5"/>
    <x v="4"/>
    <s v="2022/23"/>
    <m/>
    <m/>
    <m/>
    <m/>
    <m/>
    <m/>
    <m/>
    <m/>
    <m/>
    <m/>
    <m/>
    <m/>
    <m/>
    <m/>
    <m/>
    <m/>
    <m/>
    <m/>
    <m/>
    <m/>
    <m/>
    <d v="2022-08-12T00:00:00"/>
    <s v="SSP(self sourced project)"/>
    <m/>
    <m/>
    <m/>
    <m/>
    <m/>
    <m/>
    <m/>
    <m/>
    <m/>
    <m/>
    <m/>
    <m/>
    <m/>
    <m/>
    <m/>
    <m/>
    <m/>
    <m/>
    <s v="SSP(self sourced project)"/>
  </r>
  <r>
    <x v="620"/>
    <x v="620"/>
    <x v="282"/>
    <s v="Stocks Fundamental Analysis"/>
    <m/>
    <m/>
    <m/>
    <m/>
    <m/>
    <m/>
    <m/>
    <m/>
    <m/>
    <m/>
    <s v="22S-22F"/>
    <s v="Computer Studies "/>
    <s v="Computer Studies"/>
    <m/>
    <s v="Big Data Analytics "/>
    <x v="0"/>
    <m/>
    <m/>
    <s v="Caio Gasparine     "/>
    <x v="52"/>
    <x v="2"/>
    <x v="0"/>
    <x v="0"/>
    <x v="0"/>
    <m/>
    <s v="Hitarth Aashikbhai Vagadiya Nimish Pramod Chalkar Ritika Singh                 "/>
    <x v="433"/>
    <x v="376"/>
    <x v="330"/>
    <x v="0"/>
    <x v="0"/>
    <x v="0"/>
    <x v="0"/>
    <x v="0"/>
    <x v="0"/>
    <x v="0"/>
    <m/>
    <m/>
    <m/>
    <m/>
    <m/>
    <m/>
    <m/>
    <m/>
    <m/>
    <m/>
    <m/>
    <x v="5"/>
    <x v="4"/>
    <s v="2022/23"/>
    <m/>
    <m/>
    <m/>
    <m/>
    <m/>
    <m/>
    <m/>
    <m/>
    <m/>
    <m/>
    <m/>
    <m/>
    <m/>
    <m/>
    <m/>
    <m/>
    <m/>
    <m/>
    <m/>
    <m/>
    <m/>
    <d v="2022-08-12T00:00:00"/>
    <s v="SSP(self sourced project)"/>
    <m/>
    <m/>
    <m/>
    <m/>
    <m/>
    <m/>
    <m/>
    <m/>
    <m/>
    <m/>
    <m/>
    <m/>
    <m/>
    <m/>
    <m/>
    <m/>
    <m/>
    <m/>
    <s v="SSP(self sourced project)"/>
  </r>
  <r>
    <x v="621"/>
    <x v="621"/>
    <x v="282"/>
    <s v="Canadian Household Consumption"/>
    <m/>
    <m/>
    <m/>
    <m/>
    <m/>
    <m/>
    <m/>
    <m/>
    <m/>
    <m/>
    <s v="22S-22F"/>
    <s v="Computer Studies "/>
    <s v="Computer Studies"/>
    <m/>
    <s v="Big Data Analytics "/>
    <x v="0"/>
    <m/>
    <m/>
    <s v="Richard Lambroff    "/>
    <x v="65"/>
    <x v="2"/>
    <x v="0"/>
    <x v="0"/>
    <x v="0"/>
    <m/>
    <s v="Rahul Anand Sharada Prasanth Parthiban Prasanth Parthiban Amarend Harreddy Kokkonda                 "/>
    <x v="434"/>
    <x v="377"/>
    <x v="331"/>
    <x v="0"/>
    <x v="0"/>
    <x v="0"/>
    <x v="0"/>
    <x v="0"/>
    <x v="0"/>
    <x v="0"/>
    <m/>
    <m/>
    <m/>
    <m/>
    <m/>
    <m/>
    <m/>
    <m/>
    <m/>
    <m/>
    <m/>
    <x v="5"/>
    <x v="4"/>
    <s v="2022/23"/>
    <m/>
    <m/>
    <m/>
    <m/>
    <m/>
    <m/>
    <m/>
    <m/>
    <m/>
    <m/>
    <m/>
    <m/>
    <m/>
    <m/>
    <m/>
    <m/>
    <m/>
    <m/>
    <m/>
    <m/>
    <m/>
    <d v="2022-08-12T00:00:00"/>
    <s v="SSP(self sourced project)"/>
    <m/>
    <m/>
    <m/>
    <m/>
    <m/>
    <m/>
    <m/>
    <m/>
    <m/>
    <m/>
    <m/>
    <m/>
    <m/>
    <m/>
    <m/>
    <m/>
    <m/>
    <m/>
    <s v="SSP(self sourced project)"/>
  </r>
  <r>
    <x v="622"/>
    <x v="622"/>
    <x v="282"/>
    <s v="Fake News Detection"/>
    <m/>
    <m/>
    <m/>
    <m/>
    <m/>
    <m/>
    <m/>
    <m/>
    <m/>
    <m/>
    <s v="22S-22F"/>
    <s v="Computer Studies "/>
    <s v="Computer Studies"/>
    <m/>
    <s v="Big Data Analytics "/>
    <x v="0"/>
    <m/>
    <m/>
    <s v="Richard Lambroff    "/>
    <x v="65"/>
    <x v="2"/>
    <x v="0"/>
    <x v="0"/>
    <x v="0"/>
    <m/>
    <s v="Akhil Garine Sanaharika Thallada Sravya Vanama Dev Trivedi                "/>
    <x v="435"/>
    <x v="378"/>
    <x v="332"/>
    <x v="159"/>
    <x v="0"/>
    <x v="0"/>
    <x v="0"/>
    <x v="0"/>
    <x v="0"/>
    <x v="0"/>
    <m/>
    <m/>
    <m/>
    <m/>
    <m/>
    <m/>
    <m/>
    <m/>
    <m/>
    <m/>
    <m/>
    <x v="5"/>
    <x v="4"/>
    <s v="2022/23"/>
    <m/>
    <m/>
    <m/>
    <m/>
    <m/>
    <m/>
    <m/>
    <m/>
    <m/>
    <m/>
    <m/>
    <m/>
    <m/>
    <m/>
    <m/>
    <m/>
    <m/>
    <m/>
    <m/>
    <m/>
    <m/>
    <d v="2022-08-12T00:00:00"/>
    <s v="SSP(self sourced project)"/>
    <m/>
    <m/>
    <m/>
    <m/>
    <m/>
    <m/>
    <m/>
    <m/>
    <m/>
    <m/>
    <m/>
    <m/>
    <m/>
    <m/>
    <m/>
    <m/>
    <m/>
    <m/>
    <s v="SSP(self sourced project)"/>
  </r>
  <r>
    <x v="623"/>
    <x v="623"/>
    <x v="282"/>
    <s v="US Property Tax Prediction"/>
    <m/>
    <m/>
    <m/>
    <m/>
    <m/>
    <m/>
    <m/>
    <m/>
    <m/>
    <m/>
    <s v="22S-22F"/>
    <s v="Computer Studies "/>
    <s v="Computer Studies"/>
    <m/>
    <s v="Big Data Analytics "/>
    <x v="0"/>
    <m/>
    <m/>
    <s v="Richard Lambroff    "/>
    <x v="65"/>
    <x v="2"/>
    <x v="0"/>
    <x v="0"/>
    <x v="0"/>
    <m/>
    <s v="Akshat Patel Yashkumar Jigneshkumar Joshi Hardikumar Rakeshbhai Patel                 "/>
    <x v="436"/>
    <x v="379"/>
    <x v="333"/>
    <x v="0"/>
    <x v="0"/>
    <x v="0"/>
    <x v="0"/>
    <x v="0"/>
    <x v="0"/>
    <x v="0"/>
    <m/>
    <m/>
    <m/>
    <m/>
    <m/>
    <m/>
    <m/>
    <m/>
    <m/>
    <m/>
    <m/>
    <x v="5"/>
    <x v="4"/>
    <s v="2022/23"/>
    <m/>
    <m/>
    <m/>
    <m/>
    <m/>
    <m/>
    <m/>
    <m/>
    <m/>
    <m/>
    <m/>
    <m/>
    <m/>
    <m/>
    <m/>
    <m/>
    <m/>
    <m/>
    <m/>
    <m/>
    <m/>
    <d v="2022-08-12T00:00:00"/>
    <s v="SSP(self sourced project)"/>
    <m/>
    <m/>
    <m/>
    <m/>
    <m/>
    <m/>
    <m/>
    <m/>
    <m/>
    <m/>
    <m/>
    <m/>
    <m/>
    <m/>
    <m/>
    <m/>
    <m/>
    <m/>
    <s v="SSP(self sourced project)"/>
  </r>
  <r>
    <x v="624"/>
    <x v="624"/>
    <x v="282"/>
    <s v="Environment Occurrence Spills in Ontario"/>
    <m/>
    <m/>
    <m/>
    <m/>
    <m/>
    <m/>
    <m/>
    <m/>
    <m/>
    <m/>
    <s v="22S-22F"/>
    <s v="Computer Studies "/>
    <s v="Computer Studies"/>
    <m/>
    <s v="Big Data Analytics "/>
    <x v="0"/>
    <m/>
    <m/>
    <s v="Richard Lambroff    "/>
    <x v="65"/>
    <x v="2"/>
    <x v="0"/>
    <x v="0"/>
    <x v="0"/>
    <m/>
    <s v="Hemanth Kumar Varagani Dhruvil Jigneshbhai Patel Rohan Sharma                 "/>
    <x v="437"/>
    <x v="380"/>
    <x v="334"/>
    <x v="0"/>
    <x v="0"/>
    <x v="0"/>
    <x v="0"/>
    <x v="0"/>
    <x v="0"/>
    <x v="0"/>
    <m/>
    <m/>
    <m/>
    <m/>
    <m/>
    <m/>
    <m/>
    <m/>
    <m/>
    <m/>
    <m/>
    <x v="5"/>
    <x v="4"/>
    <s v="2022/23"/>
    <m/>
    <m/>
    <m/>
    <m/>
    <m/>
    <m/>
    <m/>
    <m/>
    <m/>
    <m/>
    <m/>
    <m/>
    <m/>
    <m/>
    <m/>
    <m/>
    <m/>
    <m/>
    <m/>
    <m/>
    <m/>
    <d v="2022-08-12T00:00:00"/>
    <s v="SSP(self sourced project)"/>
    <m/>
    <m/>
    <m/>
    <m/>
    <m/>
    <m/>
    <m/>
    <m/>
    <m/>
    <m/>
    <m/>
    <m/>
    <m/>
    <m/>
    <m/>
    <m/>
    <m/>
    <m/>
    <s v="SSP(self sourced project)"/>
  </r>
  <r>
    <x v="625"/>
    <x v="625"/>
    <x v="34"/>
    <s v="Student support to build parts library at ESC"/>
    <m/>
    <m/>
    <m/>
    <m/>
    <m/>
    <m/>
    <m/>
    <m/>
    <m/>
    <m/>
    <m/>
    <s v="Engineering and Environmental Technologies "/>
    <s v="Engineering and Environmental Technologies"/>
    <m/>
    <s v="Mechanical Engineering Technology "/>
    <x v="5"/>
    <m/>
    <m/>
    <s v="No Faculty    "/>
    <x v="43"/>
    <x v="2"/>
    <x v="0"/>
    <x v="0"/>
    <x v="0"/>
    <m/>
    <s v="Gregory GavilanesHeredia Mckenzie Thyre                  "/>
    <x v="155"/>
    <x v="132"/>
    <x v="3"/>
    <x v="0"/>
    <x v="0"/>
    <x v="0"/>
    <x v="0"/>
    <x v="0"/>
    <x v="0"/>
    <x v="0"/>
    <m/>
    <m/>
    <m/>
    <m/>
    <m/>
    <m/>
    <m/>
    <m/>
    <m/>
    <m/>
    <m/>
    <x v="5"/>
    <x v="4"/>
    <s v="2022/23"/>
    <m/>
    <m/>
    <m/>
    <m/>
    <m/>
    <m/>
    <m/>
    <m/>
    <m/>
    <m/>
    <m/>
    <m/>
    <m/>
    <m/>
    <m/>
    <m/>
    <m/>
    <m/>
    <m/>
    <m/>
    <m/>
    <m/>
    <m/>
    <m/>
    <m/>
    <m/>
    <m/>
    <m/>
    <m/>
    <m/>
    <m/>
    <m/>
    <m/>
    <m/>
    <m/>
    <m/>
    <m/>
    <m/>
    <m/>
    <m/>
    <m/>
    <m/>
  </r>
  <r>
    <x v="626"/>
    <x v="626"/>
    <x v="282"/>
    <s v="FadeHouse38 Market Analysis"/>
    <m/>
    <m/>
    <m/>
    <m/>
    <m/>
    <m/>
    <m/>
    <m/>
    <m/>
    <m/>
    <s v="22W-22S"/>
    <s v="Computer Studies "/>
    <s v="Computer Studies"/>
    <m/>
    <s v="Big Data Analytics "/>
    <x v="0"/>
    <m/>
    <m/>
    <s v="Hemant Sangwan Caio Gasparine    "/>
    <x v="55"/>
    <x v="24"/>
    <x v="0"/>
    <x v="0"/>
    <x v="0"/>
    <m/>
    <s v="Akshay Akshay Opeoluwa Okonkwo Michael Primak                 "/>
    <x v="438"/>
    <x v="381"/>
    <x v="335"/>
    <x v="0"/>
    <x v="0"/>
    <x v="0"/>
    <x v="0"/>
    <x v="0"/>
    <x v="0"/>
    <x v="0"/>
    <m/>
    <m/>
    <m/>
    <m/>
    <m/>
    <m/>
    <m/>
    <m/>
    <m/>
    <m/>
    <m/>
    <x v="0"/>
    <x v="4"/>
    <s v="2022/23"/>
    <m/>
    <m/>
    <m/>
    <m/>
    <m/>
    <m/>
    <m/>
    <m/>
    <m/>
    <m/>
    <m/>
    <m/>
    <m/>
    <m/>
    <m/>
    <m/>
    <m/>
    <m/>
    <m/>
    <m/>
    <m/>
    <m/>
    <m/>
    <m/>
    <m/>
    <m/>
    <m/>
    <m/>
    <m/>
    <m/>
    <m/>
    <m/>
    <m/>
    <m/>
    <m/>
    <m/>
    <m/>
    <m/>
    <m/>
    <m/>
    <m/>
    <s v="SSP(self sourced project)"/>
  </r>
  <r>
    <x v="627"/>
    <x v="627"/>
    <x v="282"/>
    <s v="Chat Bot Project"/>
    <m/>
    <m/>
    <m/>
    <m/>
    <m/>
    <m/>
    <m/>
    <m/>
    <m/>
    <m/>
    <s v="22S-22F"/>
    <s v="Computer Studies "/>
    <s v="Computer Studies"/>
    <m/>
    <s v="Big Data Analytics "/>
    <x v="0"/>
    <m/>
    <m/>
    <s v="Diego Carbajal    "/>
    <x v="64"/>
    <x v="2"/>
    <x v="0"/>
    <x v="0"/>
    <x v="0"/>
    <m/>
    <s v="OmPrakash Reddy Vangolu Chenna Kesava Reddy Chada Vishal sethi UDAY KIRAN REDDY KOMIRELLY                "/>
    <x v="439"/>
    <x v="382"/>
    <x v="336"/>
    <x v="160"/>
    <x v="0"/>
    <x v="0"/>
    <x v="0"/>
    <x v="0"/>
    <x v="0"/>
    <x v="0"/>
    <m/>
    <m/>
    <m/>
    <m/>
    <m/>
    <m/>
    <m/>
    <m/>
    <m/>
    <m/>
    <m/>
    <x v="0"/>
    <x v="4"/>
    <s v="2022/23"/>
    <m/>
    <m/>
    <m/>
    <m/>
    <m/>
    <m/>
    <m/>
    <m/>
    <m/>
    <m/>
    <m/>
    <m/>
    <m/>
    <m/>
    <m/>
    <m/>
    <m/>
    <m/>
    <m/>
    <m/>
    <m/>
    <d v="2022-09-07T00:00:00"/>
    <s v="SSP(self sourced project)"/>
    <m/>
    <m/>
    <m/>
    <m/>
    <m/>
    <m/>
    <m/>
    <m/>
    <m/>
    <m/>
    <m/>
    <m/>
    <m/>
    <m/>
    <m/>
    <m/>
    <m/>
    <m/>
    <s v="SSP(self sourced project)"/>
  </r>
  <r>
    <x v="628"/>
    <x v="628"/>
    <x v="282"/>
    <s v="Fuel consumption ratings"/>
    <m/>
    <m/>
    <m/>
    <m/>
    <m/>
    <m/>
    <m/>
    <m/>
    <m/>
    <m/>
    <s v="22S-22F"/>
    <s v="Computer Studies "/>
    <s v="Computer Studies"/>
    <m/>
    <s v="Big Data Analytics "/>
    <x v="0"/>
    <m/>
    <m/>
    <s v="Diego Carbajal    "/>
    <x v="64"/>
    <x v="2"/>
    <x v="0"/>
    <x v="0"/>
    <x v="0"/>
    <m/>
    <s v="MIDUN SIVA MOWNIKA RADHAKRISHNAN SESHA SAI GOPAL Murali Krishna Penikalapati                "/>
    <x v="440"/>
    <x v="383"/>
    <x v="337"/>
    <x v="161"/>
    <x v="0"/>
    <x v="0"/>
    <x v="0"/>
    <x v="0"/>
    <x v="0"/>
    <x v="0"/>
    <m/>
    <m/>
    <m/>
    <m/>
    <m/>
    <m/>
    <m/>
    <m/>
    <m/>
    <m/>
    <m/>
    <x v="5"/>
    <x v="4"/>
    <s v="2022/23"/>
    <m/>
    <m/>
    <m/>
    <m/>
    <m/>
    <m/>
    <m/>
    <m/>
    <m/>
    <m/>
    <m/>
    <m/>
    <m/>
    <m/>
    <m/>
    <m/>
    <m/>
    <m/>
    <m/>
    <m/>
    <m/>
    <d v="2022-09-07T00:00:00"/>
    <s v="SSP(self sourced project)"/>
    <m/>
    <m/>
    <m/>
    <m/>
    <m/>
    <m/>
    <m/>
    <m/>
    <m/>
    <m/>
    <m/>
    <m/>
    <m/>
    <m/>
    <m/>
    <m/>
    <m/>
    <m/>
    <s v="SSP(self sourced project)"/>
  </r>
  <r>
    <x v="629"/>
    <x v="629"/>
    <x v="282"/>
    <m/>
    <m/>
    <m/>
    <m/>
    <m/>
    <m/>
    <m/>
    <m/>
    <m/>
    <m/>
    <m/>
    <s v="22S-22F"/>
    <s v="Computer Studies "/>
    <s v="Computer Studies"/>
    <m/>
    <s v="Big Data Analytics "/>
    <x v="0"/>
    <m/>
    <m/>
    <s v="Diego Carbajal    "/>
    <x v="64"/>
    <x v="2"/>
    <x v="0"/>
    <x v="0"/>
    <x v="0"/>
    <m/>
    <s v="Prachiben Bhaveshkumar Patel Om Bhaveshkumar Patel Ravi Hitesh Sitapara Ansar Atiq                "/>
    <x v="441"/>
    <x v="384"/>
    <x v="338"/>
    <x v="162"/>
    <x v="0"/>
    <x v="0"/>
    <x v="0"/>
    <x v="0"/>
    <x v="0"/>
    <x v="0"/>
    <m/>
    <m/>
    <m/>
    <m/>
    <m/>
    <m/>
    <m/>
    <m/>
    <m/>
    <m/>
    <m/>
    <x v="5"/>
    <x v="4"/>
    <s v="2022/23"/>
    <m/>
    <m/>
    <m/>
    <m/>
    <m/>
    <m/>
    <m/>
    <m/>
    <m/>
    <m/>
    <m/>
    <m/>
    <m/>
    <m/>
    <m/>
    <m/>
    <m/>
    <m/>
    <m/>
    <m/>
    <m/>
    <d v="2022-09-07T00:00:00"/>
    <s v="SSP(self sourced project)"/>
    <m/>
    <m/>
    <m/>
    <m/>
    <m/>
    <m/>
    <m/>
    <m/>
    <m/>
    <m/>
    <m/>
    <m/>
    <m/>
    <m/>
    <m/>
    <m/>
    <m/>
    <m/>
    <s v="SSP(self sourced project)"/>
  </r>
  <r>
    <x v="630"/>
    <x v="630"/>
    <x v="282"/>
    <s v="Georgian Realtors"/>
    <m/>
    <m/>
    <m/>
    <m/>
    <m/>
    <m/>
    <m/>
    <m/>
    <m/>
    <m/>
    <s v="22S-22F"/>
    <s v="Computer Studies "/>
    <s v="Computer Studies"/>
    <m/>
    <s v="Big Data Analytics "/>
    <x v="0"/>
    <m/>
    <m/>
    <s v="Diego Carbajal    "/>
    <x v="64"/>
    <x v="2"/>
    <x v="0"/>
    <x v="0"/>
    <x v="0"/>
    <m/>
    <s v="Muhammad Maaz Mayur Seth Shubham Thapliyal Jeffrey Jose                "/>
    <x v="442"/>
    <x v="385"/>
    <x v="339"/>
    <x v="163"/>
    <x v="0"/>
    <x v="0"/>
    <x v="0"/>
    <x v="0"/>
    <x v="0"/>
    <x v="0"/>
    <m/>
    <m/>
    <m/>
    <m/>
    <m/>
    <m/>
    <m/>
    <m/>
    <m/>
    <m/>
    <m/>
    <x v="5"/>
    <x v="4"/>
    <s v="2022/23"/>
    <m/>
    <m/>
    <m/>
    <m/>
    <m/>
    <m/>
    <m/>
    <m/>
    <m/>
    <m/>
    <m/>
    <m/>
    <m/>
    <m/>
    <m/>
    <m/>
    <m/>
    <m/>
    <m/>
    <m/>
    <m/>
    <d v="2022-09-07T00:00:00"/>
    <s v="SSP(self sourced project)"/>
    <m/>
    <m/>
    <m/>
    <m/>
    <m/>
    <m/>
    <m/>
    <m/>
    <m/>
    <m/>
    <m/>
    <m/>
    <m/>
    <m/>
    <m/>
    <m/>
    <m/>
    <m/>
    <s v="SSP(self sourced project)"/>
  </r>
  <r>
    <x v="631"/>
    <x v="631"/>
    <x v="282"/>
    <s v="Heart Attack Prediction"/>
    <m/>
    <m/>
    <m/>
    <m/>
    <m/>
    <m/>
    <m/>
    <m/>
    <m/>
    <m/>
    <s v="22S-22F"/>
    <s v="Computer Studies "/>
    <s v="Computer Studies"/>
    <m/>
    <s v="Big Data Analytics "/>
    <x v="0"/>
    <m/>
    <m/>
    <s v="Diego Carbajal    "/>
    <x v="64"/>
    <x v="2"/>
    <x v="0"/>
    <x v="0"/>
    <x v="0"/>
    <m/>
    <s v="AmalJacob Mathew anitta varghese Namitha Chandra Bose Krishna Chaitanya Reddy Alla                "/>
    <x v="443"/>
    <x v="386"/>
    <x v="340"/>
    <x v="164"/>
    <x v="0"/>
    <x v="0"/>
    <x v="0"/>
    <x v="0"/>
    <x v="0"/>
    <x v="0"/>
    <m/>
    <m/>
    <m/>
    <m/>
    <m/>
    <m/>
    <m/>
    <m/>
    <m/>
    <m/>
    <m/>
    <x v="5"/>
    <x v="4"/>
    <s v="2022/23"/>
    <m/>
    <m/>
    <m/>
    <m/>
    <m/>
    <m/>
    <m/>
    <m/>
    <m/>
    <m/>
    <m/>
    <m/>
    <m/>
    <m/>
    <m/>
    <m/>
    <m/>
    <m/>
    <m/>
    <m/>
    <m/>
    <d v="2022-09-07T00:00:00"/>
    <s v="SSP(self sourced project)"/>
    <m/>
    <m/>
    <m/>
    <m/>
    <m/>
    <m/>
    <m/>
    <m/>
    <m/>
    <m/>
    <m/>
    <m/>
    <m/>
    <m/>
    <m/>
    <m/>
    <m/>
    <m/>
    <s v="SSP(self sourced project)"/>
  </r>
  <r>
    <x v="632"/>
    <x v="632"/>
    <x v="293"/>
    <s v="Mitacs Collaboartion"/>
    <m/>
    <m/>
    <m/>
    <m/>
    <m/>
    <m/>
    <m/>
    <m/>
    <m/>
    <m/>
    <m/>
    <s v="Business and Management "/>
    <s v="Business and Management"/>
    <m/>
    <s v="Business "/>
    <x v="31"/>
    <m/>
    <m/>
    <s v="No Faculty    "/>
    <x v="43"/>
    <x v="2"/>
    <x v="0"/>
    <x v="0"/>
    <x v="0"/>
    <m/>
    <s v="Stanlin Salu                   "/>
    <x v="444"/>
    <x v="3"/>
    <x v="3"/>
    <x v="0"/>
    <x v="0"/>
    <x v="0"/>
    <x v="0"/>
    <x v="0"/>
    <x v="0"/>
    <x v="0"/>
    <m/>
    <m/>
    <m/>
    <m/>
    <m/>
    <m/>
    <m/>
    <m/>
    <m/>
    <m/>
    <m/>
    <x v="3"/>
    <x v="4"/>
    <s v="2022/23"/>
    <m/>
    <m/>
    <m/>
    <m/>
    <m/>
    <m/>
    <m/>
    <m/>
    <m/>
    <m/>
    <m/>
    <m/>
    <m/>
    <m/>
    <m/>
    <m/>
    <m/>
    <m/>
    <m/>
    <m/>
    <m/>
    <d v="2022-09-07T00:00:00"/>
    <s v="SSP(self sourced project)"/>
    <m/>
    <m/>
    <m/>
    <m/>
    <m/>
    <m/>
    <m/>
    <m/>
    <m/>
    <m/>
    <m/>
    <m/>
    <m/>
    <m/>
    <m/>
    <m/>
    <m/>
    <m/>
    <s v="SSP(self sourced project)"/>
  </r>
  <r>
    <x v="633"/>
    <x v="633"/>
    <x v="282"/>
    <s v="AI based Accident Prevention"/>
    <m/>
    <m/>
    <m/>
    <s v="Tareq Salim"/>
    <s v="Tareq.Salim@georgiancollege.ca"/>
    <m/>
    <m/>
    <m/>
    <m/>
    <m/>
    <s v="22W-22S"/>
    <s v="Computer Studies "/>
    <s v="Computer Studies"/>
    <m/>
    <s v="Artificial Intelligence "/>
    <x v="30"/>
    <m/>
    <m/>
    <s v="Ross Bigelow Tareq Salim   "/>
    <x v="44"/>
    <x v="25"/>
    <x v="0"/>
    <x v="0"/>
    <x v="0"/>
    <m/>
    <s v="Nishit Mody Jay Gadhavi  Bansi Bera  Kushal Oza                 "/>
    <x v="445"/>
    <x v="387"/>
    <x v="341"/>
    <x v="165"/>
    <x v="0"/>
    <x v="0"/>
    <x v="0"/>
    <x v="0"/>
    <x v="0"/>
    <x v="0"/>
    <m/>
    <m/>
    <m/>
    <m/>
    <m/>
    <m/>
    <m/>
    <m/>
    <m/>
    <m/>
    <m/>
    <x v="0"/>
    <x v="4"/>
    <s v="2022/23"/>
    <m/>
    <m/>
    <m/>
    <m/>
    <m/>
    <m/>
    <m/>
    <m/>
    <m/>
    <m/>
    <m/>
    <m/>
    <m/>
    <m/>
    <m/>
    <m/>
    <m/>
    <m/>
    <m/>
    <m/>
    <m/>
    <m/>
    <s v="SSP(self sourced project)"/>
    <m/>
    <m/>
    <m/>
    <m/>
    <m/>
    <m/>
    <m/>
    <m/>
    <m/>
    <m/>
    <m/>
    <m/>
    <m/>
    <m/>
    <m/>
    <m/>
    <m/>
    <m/>
    <m/>
  </r>
  <r>
    <x v="634"/>
    <x v="634"/>
    <x v="282"/>
    <s v="CRI - AI Cameras"/>
    <m/>
    <m/>
    <m/>
    <s v="Tareq Salim"/>
    <s v="Tareq.Salim@georgiancollege.ca"/>
    <m/>
    <m/>
    <m/>
    <m/>
    <m/>
    <s v="22W-22S"/>
    <s v="Computer Studies "/>
    <s v="Computer Studies"/>
    <m/>
    <s v="Artificial Intelligence "/>
    <x v="30"/>
    <m/>
    <m/>
    <s v="Ross Bigelow Tareq Salim   "/>
    <x v="44"/>
    <x v="25"/>
    <x v="0"/>
    <x v="0"/>
    <x v="0"/>
    <m/>
    <s v="Khawaja Talha Haseeb Rohit Varma Tirumalaraju Karandeep Vohra                 "/>
    <x v="446"/>
    <x v="388"/>
    <x v="342"/>
    <x v="0"/>
    <x v="0"/>
    <x v="0"/>
    <x v="0"/>
    <x v="0"/>
    <x v="0"/>
    <x v="0"/>
    <m/>
    <m/>
    <m/>
    <m/>
    <m/>
    <m/>
    <m/>
    <m/>
    <m/>
    <m/>
    <m/>
    <x v="0"/>
    <x v="4"/>
    <s v="2022/23"/>
    <m/>
    <m/>
    <m/>
    <m/>
    <m/>
    <m/>
    <m/>
    <m/>
    <m/>
    <m/>
    <m/>
    <m/>
    <m/>
    <m/>
    <m/>
    <m/>
    <m/>
    <m/>
    <m/>
    <m/>
    <m/>
    <m/>
    <s v="SSP(self sourced project)"/>
    <m/>
    <m/>
    <m/>
    <m/>
    <m/>
    <m/>
    <m/>
    <m/>
    <m/>
    <m/>
    <m/>
    <m/>
    <m/>
    <m/>
    <m/>
    <m/>
    <m/>
    <m/>
    <m/>
  </r>
  <r>
    <x v="635"/>
    <x v="635"/>
    <x v="16"/>
    <s v="Conversational AI ph2"/>
    <m/>
    <m/>
    <m/>
    <s v="Ross Bigelow"/>
    <s v="Ross.Bigelow@georgiancollege.ca"/>
    <m/>
    <m/>
    <m/>
    <m/>
    <m/>
    <s v="22S-22F"/>
    <s v="Computer Studies "/>
    <s v="Computer Studies"/>
    <m/>
    <s v="Artificial Intelligence "/>
    <x v="30"/>
    <m/>
    <m/>
    <s v="Sanjeev Kumar    "/>
    <x v="59"/>
    <x v="2"/>
    <x v="0"/>
    <x v="0"/>
    <x v="0"/>
    <m/>
    <s v="Mihir Rajesh Patil Chris Nemuel Joseph Boorugula Manohar Chowdary                 "/>
    <x v="447"/>
    <x v="389"/>
    <x v="343"/>
    <x v="0"/>
    <x v="0"/>
    <x v="0"/>
    <x v="0"/>
    <x v="0"/>
    <x v="0"/>
    <x v="0"/>
    <m/>
    <m/>
    <m/>
    <m/>
    <m/>
    <m/>
    <m/>
    <m/>
    <m/>
    <m/>
    <m/>
    <x v="5"/>
    <x v="4"/>
    <s v="2022/23"/>
    <m/>
    <m/>
    <m/>
    <m/>
    <m/>
    <m/>
    <m/>
    <m/>
    <m/>
    <m/>
    <m/>
    <m/>
    <m/>
    <m/>
    <m/>
    <m/>
    <m/>
    <m/>
    <m/>
    <m/>
    <m/>
    <d v="2022-09-21T00:00:00"/>
    <m/>
    <m/>
    <m/>
    <m/>
    <m/>
    <m/>
    <m/>
    <m/>
    <m/>
    <m/>
    <m/>
    <m/>
    <m/>
    <m/>
    <m/>
    <m/>
    <m/>
    <m/>
    <m/>
    <m/>
  </r>
  <r>
    <x v="636"/>
    <x v="636"/>
    <x v="16"/>
    <s v="Pepper Robot"/>
    <m/>
    <m/>
    <m/>
    <s v="Ross Bigelow"/>
    <s v="Ross.Bigelow@georgiancollege.ca"/>
    <m/>
    <m/>
    <m/>
    <m/>
    <m/>
    <s v="22S-22F"/>
    <s v="Computer Studies "/>
    <s v="Computer Studies"/>
    <m/>
    <s v="Artificial Intelligence "/>
    <x v="30"/>
    <m/>
    <m/>
    <s v="Sanjeev Kumar    "/>
    <x v="59"/>
    <x v="2"/>
    <x v="0"/>
    <x v="0"/>
    <x v="0"/>
    <m/>
    <s v="Hirvita Sureshbhai Savaliya Chahna Rajiv Desai Bhavi Sureshkumar Dudhat                 "/>
    <x v="448"/>
    <x v="390"/>
    <x v="344"/>
    <x v="0"/>
    <x v="0"/>
    <x v="0"/>
    <x v="0"/>
    <x v="0"/>
    <x v="0"/>
    <x v="0"/>
    <m/>
    <m/>
    <m/>
    <m/>
    <m/>
    <m/>
    <m/>
    <m/>
    <m/>
    <m/>
    <m/>
    <x v="5"/>
    <x v="4"/>
    <s v="2022/23"/>
    <m/>
    <m/>
    <m/>
    <m/>
    <m/>
    <m/>
    <m/>
    <m/>
    <m/>
    <m/>
    <m/>
    <m/>
    <m/>
    <m/>
    <m/>
    <m/>
    <m/>
    <m/>
    <m/>
    <m/>
    <m/>
    <d v="2022-09-28T00:00:00"/>
    <m/>
    <m/>
    <m/>
    <m/>
    <m/>
    <m/>
    <m/>
    <m/>
    <m/>
    <m/>
    <m/>
    <m/>
    <m/>
    <m/>
    <m/>
    <m/>
    <m/>
    <m/>
    <m/>
    <m/>
  </r>
  <r>
    <x v="637"/>
    <x v="637"/>
    <x v="274"/>
    <s v="Machine Learning for Brain Computer Interface ph2"/>
    <m/>
    <m/>
    <m/>
    <s v="Francois Gand"/>
    <s v="francois@nuro.ca"/>
    <m/>
    <m/>
    <m/>
    <m/>
    <m/>
    <s v="22F-23W"/>
    <s v="Computer Studies "/>
    <s v="Computer Studies"/>
    <m/>
    <s v="Artificial Intelligence "/>
    <x v="30"/>
    <m/>
    <m/>
    <s v="Sanjeev Kumar    "/>
    <x v="59"/>
    <x v="2"/>
    <x v="0"/>
    <x v="0"/>
    <x v="0"/>
    <m/>
    <s v="                   "/>
    <x v="3"/>
    <x v="3"/>
    <x v="3"/>
    <x v="0"/>
    <x v="0"/>
    <x v="0"/>
    <x v="0"/>
    <x v="0"/>
    <x v="0"/>
    <x v="0"/>
    <m/>
    <m/>
    <m/>
    <m/>
    <m/>
    <m/>
    <m/>
    <m/>
    <m/>
    <m/>
    <m/>
    <x v="4"/>
    <x v="4"/>
    <s v="2022/23"/>
    <m/>
    <m/>
    <m/>
    <m/>
    <m/>
    <m/>
    <m/>
    <m/>
    <m/>
    <m/>
    <m/>
    <m/>
    <m/>
    <m/>
    <m/>
    <m/>
    <m/>
    <m/>
    <m/>
    <m/>
    <m/>
    <d v="2022-09-22T00:00:00"/>
    <m/>
    <m/>
    <m/>
    <m/>
    <m/>
    <m/>
    <m/>
    <m/>
    <m/>
    <m/>
    <m/>
    <m/>
    <m/>
    <m/>
    <m/>
    <m/>
    <m/>
    <m/>
    <m/>
    <m/>
  </r>
  <r>
    <x v="638"/>
    <x v="638"/>
    <x v="294"/>
    <s v="Conveyor Chain"/>
    <m/>
    <m/>
    <m/>
    <s v="Hassan Ashraf "/>
    <s v="hassan_ashraf@hcm.honda.com"/>
    <m/>
    <m/>
    <m/>
    <m/>
    <m/>
    <s v="23W"/>
    <s v="Computer Studies "/>
    <s v="Computer Studies"/>
    <m/>
    <s v="Artificial Intelligence "/>
    <x v="30"/>
    <m/>
    <m/>
    <s v="Sanjeev Kumar    "/>
    <x v="59"/>
    <x v="2"/>
    <x v="0"/>
    <x v="0"/>
    <x v="0"/>
    <m/>
    <s v="                   "/>
    <x v="3"/>
    <x v="3"/>
    <x v="3"/>
    <x v="0"/>
    <x v="0"/>
    <x v="0"/>
    <x v="0"/>
    <x v="0"/>
    <x v="0"/>
    <x v="0"/>
    <m/>
    <m/>
    <m/>
    <m/>
    <m/>
    <m/>
    <m/>
    <m/>
    <m/>
    <m/>
    <m/>
    <x v="4"/>
    <x v="4"/>
    <s v="2022/23"/>
    <m/>
    <m/>
    <m/>
    <m/>
    <m/>
    <m/>
    <m/>
    <m/>
    <m/>
    <m/>
    <m/>
    <m/>
    <m/>
    <m/>
    <m/>
    <m/>
    <m/>
    <m/>
    <m/>
    <m/>
    <m/>
    <d v="2022-09-23T00:00:00"/>
    <m/>
    <m/>
    <m/>
    <m/>
    <m/>
    <m/>
    <m/>
    <m/>
    <m/>
    <m/>
    <m/>
    <m/>
    <m/>
    <m/>
    <m/>
    <m/>
    <m/>
    <m/>
    <m/>
    <m/>
  </r>
  <r>
    <x v="639"/>
    <x v="639"/>
    <x v="282"/>
    <s v="Leaf Disease Detection"/>
    <m/>
    <m/>
    <m/>
    <m/>
    <m/>
    <m/>
    <m/>
    <m/>
    <m/>
    <m/>
    <s v="22S-22F"/>
    <s v="Computer Studies "/>
    <s v="Computer Studies"/>
    <m/>
    <s v="Artificial Intelligence "/>
    <x v="30"/>
    <m/>
    <m/>
    <s v="Sanjeev Kumar    "/>
    <x v="59"/>
    <x v="2"/>
    <x v="0"/>
    <x v="0"/>
    <x v="0"/>
    <m/>
    <s v="Rinkesh Narendrabhai Patel Darshit Gordhandas Akbari                  "/>
    <x v="449"/>
    <x v="391"/>
    <x v="3"/>
    <x v="0"/>
    <x v="0"/>
    <x v="0"/>
    <x v="0"/>
    <x v="0"/>
    <x v="0"/>
    <x v="0"/>
    <m/>
    <m/>
    <m/>
    <m/>
    <m/>
    <m/>
    <m/>
    <m/>
    <m/>
    <m/>
    <m/>
    <x v="5"/>
    <x v="4"/>
    <s v="2022/23"/>
    <m/>
    <m/>
    <m/>
    <m/>
    <m/>
    <m/>
    <m/>
    <m/>
    <m/>
    <m/>
    <m/>
    <m/>
    <m/>
    <m/>
    <m/>
    <m/>
    <m/>
    <m/>
    <m/>
    <m/>
    <m/>
    <d v="2022-09-26T00:00:00"/>
    <m/>
    <m/>
    <m/>
    <m/>
    <m/>
    <m/>
    <m/>
    <m/>
    <m/>
    <m/>
    <m/>
    <m/>
    <m/>
    <m/>
    <m/>
    <m/>
    <m/>
    <m/>
    <m/>
    <m/>
  </r>
  <r>
    <x v="640"/>
    <x v="640"/>
    <x v="295"/>
    <s v="Propensity"/>
    <m/>
    <m/>
    <m/>
    <s v="Teresa Snelgrove"/>
    <s v="teresa.snelgrove@gmail.com"/>
    <m/>
    <m/>
    <m/>
    <m/>
    <m/>
    <s v="22S-22F"/>
    <s v="Computer Studies "/>
    <s v="Computer Studies"/>
    <m/>
    <s v="Artificial Intelligence "/>
    <x v="30"/>
    <m/>
    <m/>
    <s v="Sanjeev Kumar    "/>
    <x v="59"/>
    <x v="2"/>
    <x v="0"/>
    <x v="0"/>
    <x v="0"/>
    <m/>
    <s v="Rose Mariya Santhosh Mustafa Gorkem Guzeloglu Adharsh Arulraj                 "/>
    <x v="450"/>
    <x v="392"/>
    <x v="345"/>
    <x v="0"/>
    <x v="0"/>
    <x v="0"/>
    <x v="0"/>
    <x v="0"/>
    <x v="0"/>
    <x v="0"/>
    <m/>
    <m/>
    <m/>
    <m/>
    <m/>
    <m/>
    <m/>
    <m/>
    <m/>
    <m/>
    <m/>
    <x v="5"/>
    <x v="4"/>
    <s v="2022/23"/>
    <m/>
    <m/>
    <m/>
    <m/>
    <m/>
    <m/>
    <m/>
    <m/>
    <m/>
    <m/>
    <m/>
    <m/>
    <m/>
    <m/>
    <m/>
    <m/>
    <m/>
    <m/>
    <m/>
    <m/>
    <m/>
    <d v="2022-09-27T00:00:00"/>
    <m/>
    <m/>
    <m/>
    <m/>
    <m/>
    <m/>
    <m/>
    <m/>
    <m/>
    <m/>
    <m/>
    <m/>
    <m/>
    <m/>
    <m/>
    <m/>
    <m/>
    <m/>
    <m/>
    <m/>
  </r>
  <r>
    <x v="641"/>
    <x v="641"/>
    <x v="275"/>
    <s v="Dispatch Simulator ph 2"/>
    <m/>
    <m/>
    <m/>
    <s v="JC Gillbert"/>
    <s v="jc.gilbert@simcoe.ca"/>
    <m/>
    <m/>
    <m/>
    <m/>
    <m/>
    <s v="22S-22F"/>
    <s v="Computer Studies "/>
    <s v="Computer Studies"/>
    <m/>
    <s v="Artificial Intelligence "/>
    <x v="30"/>
    <m/>
    <m/>
    <s v="Sanjeev Kumar    "/>
    <x v="59"/>
    <x v="2"/>
    <x v="0"/>
    <x v="0"/>
    <x v="0"/>
    <m/>
    <s v="Chintan Vaghasiya  Kathan Mahendrabhai Darji Daksh Patel                 "/>
    <x v="451"/>
    <x v="393"/>
    <x v="346"/>
    <x v="0"/>
    <x v="0"/>
    <x v="0"/>
    <x v="0"/>
    <x v="0"/>
    <x v="0"/>
    <x v="0"/>
    <m/>
    <m/>
    <m/>
    <m/>
    <m/>
    <m/>
    <m/>
    <m/>
    <m/>
    <m/>
    <m/>
    <x v="10"/>
    <x v="4"/>
    <s v="2022/23"/>
    <m/>
    <m/>
    <m/>
    <m/>
    <m/>
    <m/>
    <m/>
    <m/>
    <m/>
    <m/>
    <m/>
    <m/>
    <m/>
    <m/>
    <m/>
    <m/>
    <m/>
    <m/>
    <m/>
    <m/>
    <m/>
    <d v="2022-09-29T00:00:00"/>
    <m/>
    <m/>
    <m/>
    <m/>
    <m/>
    <m/>
    <m/>
    <m/>
    <m/>
    <m/>
    <m/>
    <m/>
    <m/>
    <m/>
    <m/>
    <m/>
    <m/>
    <m/>
    <m/>
    <m/>
  </r>
  <r>
    <x v="642"/>
    <x v="642"/>
    <x v="296"/>
    <s v="SkinAI"/>
    <m/>
    <m/>
    <m/>
    <s v="Rakesh Joshi"/>
    <s v="rakesh@skinopathy.com"/>
    <m/>
    <m/>
    <m/>
    <m/>
    <m/>
    <s v="22S-22F"/>
    <s v="Computer Studies "/>
    <s v="Computer Studies"/>
    <m/>
    <s v="Artificial Intelligence "/>
    <x v="30"/>
    <m/>
    <m/>
    <s v="Sanjeev Kumar    "/>
    <x v="59"/>
    <x v="2"/>
    <x v="0"/>
    <x v="0"/>
    <x v="0"/>
    <m/>
    <s v="Samrat Thapa Shubham Rathi Pradeep Gahlawat Subash Aryal                 "/>
    <x v="452"/>
    <x v="394"/>
    <x v="347"/>
    <x v="166"/>
    <x v="0"/>
    <x v="0"/>
    <x v="0"/>
    <x v="0"/>
    <x v="0"/>
    <x v="0"/>
    <m/>
    <m/>
    <m/>
    <m/>
    <m/>
    <m/>
    <m/>
    <m/>
    <m/>
    <m/>
    <m/>
    <x v="5"/>
    <x v="4"/>
    <s v="2022/23"/>
    <m/>
    <m/>
    <m/>
    <m/>
    <m/>
    <m/>
    <m/>
    <m/>
    <m/>
    <m/>
    <m/>
    <m/>
    <m/>
    <m/>
    <m/>
    <m/>
    <m/>
    <m/>
    <m/>
    <m/>
    <m/>
    <d v="2022-09-24T00:00:00"/>
    <m/>
    <m/>
    <m/>
    <m/>
    <m/>
    <m/>
    <m/>
    <m/>
    <m/>
    <m/>
    <m/>
    <m/>
    <m/>
    <m/>
    <m/>
    <m/>
    <m/>
    <m/>
    <m/>
    <m/>
  </r>
  <r>
    <x v="643"/>
    <x v="643"/>
    <x v="297"/>
    <s v="Tarpin Lumber &amp; Trust"/>
    <m/>
    <m/>
    <m/>
    <s v="Jordon Pratt"/>
    <s v="jpratt@tarpin.com"/>
    <m/>
    <m/>
    <m/>
    <m/>
    <m/>
    <s v="22S-22F"/>
    <s v="Computer Studies "/>
    <s v="Computer Studies"/>
    <m/>
    <s v="Artificial Intelligence "/>
    <x v="30"/>
    <m/>
    <m/>
    <s v="Sanjeev Kumar    "/>
    <x v="59"/>
    <x v="2"/>
    <x v="0"/>
    <x v="0"/>
    <x v="0"/>
    <m/>
    <s v="Harsh Jajal Kanika Khurana Saumil Patel                 "/>
    <x v="453"/>
    <x v="395"/>
    <x v="348"/>
    <x v="0"/>
    <x v="0"/>
    <x v="0"/>
    <x v="0"/>
    <x v="0"/>
    <x v="0"/>
    <x v="0"/>
    <m/>
    <m/>
    <m/>
    <m/>
    <m/>
    <m/>
    <m/>
    <m/>
    <m/>
    <m/>
    <m/>
    <x v="5"/>
    <x v="4"/>
    <s v="2022/23"/>
    <m/>
    <m/>
    <m/>
    <m/>
    <m/>
    <m/>
    <m/>
    <m/>
    <m/>
    <m/>
    <m/>
    <m/>
    <m/>
    <m/>
    <m/>
    <m/>
    <m/>
    <m/>
    <m/>
    <m/>
    <m/>
    <d v="2022-09-25T00:00:00"/>
    <m/>
    <m/>
    <m/>
    <m/>
    <m/>
    <m/>
    <m/>
    <m/>
    <m/>
    <m/>
    <m/>
    <m/>
    <m/>
    <m/>
    <m/>
    <m/>
    <m/>
    <m/>
    <m/>
    <m/>
  </r>
  <r>
    <x v="644"/>
    <x v="644"/>
    <x v="298"/>
    <s v="Conversational AI for VR"/>
    <m/>
    <m/>
    <m/>
    <s v="Evan Sitler"/>
    <s v="evan@xpertvr.com"/>
    <m/>
    <m/>
    <m/>
    <m/>
    <m/>
    <s v="22S-22F"/>
    <s v="Computer Studies "/>
    <s v="Computer Studies"/>
    <m/>
    <s v="Artificial Intelligence "/>
    <x v="30"/>
    <m/>
    <m/>
    <s v="Sanjeev Kumar    "/>
    <x v="59"/>
    <x v="2"/>
    <x v="0"/>
    <x v="0"/>
    <x v="0"/>
    <m/>
    <s v="Aditya Anantharaman Yash Patel Akash Sureshkumar Patel Rainy Raniyal                 "/>
    <x v="454"/>
    <x v="396"/>
    <x v="349"/>
    <x v="167"/>
    <x v="0"/>
    <x v="0"/>
    <x v="0"/>
    <x v="0"/>
    <x v="0"/>
    <x v="0"/>
    <m/>
    <m/>
    <m/>
    <m/>
    <m/>
    <m/>
    <m/>
    <m/>
    <m/>
    <m/>
    <m/>
    <x v="5"/>
    <x v="4"/>
    <s v="2022/23"/>
    <m/>
    <s v="Yes"/>
    <s v="yes"/>
    <m/>
    <m/>
    <m/>
    <m/>
    <m/>
    <m/>
    <n v="1000"/>
    <n v="1000"/>
    <m/>
    <n v="0"/>
    <m/>
    <m/>
    <m/>
    <m/>
    <m/>
    <m/>
    <m/>
    <m/>
    <d v="2022-04-12T00:00:00"/>
    <s v="Sent CA and proposal"/>
    <m/>
    <m/>
    <m/>
    <m/>
    <m/>
    <m/>
    <m/>
    <m/>
    <m/>
    <m/>
    <m/>
    <m/>
    <m/>
    <m/>
    <m/>
    <m/>
    <m/>
    <m/>
    <m/>
  </r>
  <r>
    <x v="645"/>
    <x v="645"/>
    <x v="299"/>
    <s v="Evaluation of Hakili’s Summer 2022 Coding Camp "/>
    <m/>
    <m/>
    <m/>
    <s v="Camilia Thieba"/>
    <s v="camthieba@gmail.com"/>
    <m/>
    <m/>
    <m/>
    <m/>
    <m/>
    <s v="22W-22S"/>
    <s v="Computer Studies "/>
    <s v="Computer Studies"/>
    <m/>
    <s v="RAPP "/>
    <x v="3"/>
    <m/>
    <m/>
    <s v="Magda Montagnese Richard Rinaldo   "/>
    <x v="67"/>
    <x v="27"/>
    <x v="0"/>
    <x v="0"/>
    <x v="0"/>
    <m/>
    <s v="Benjamin Stuart  Candice Chang-Sandy                   "/>
    <x v="455"/>
    <x v="397"/>
    <x v="3"/>
    <x v="0"/>
    <x v="0"/>
    <x v="0"/>
    <x v="0"/>
    <x v="0"/>
    <x v="0"/>
    <x v="0"/>
    <m/>
    <m/>
    <m/>
    <m/>
    <m/>
    <m/>
    <m/>
    <m/>
    <m/>
    <m/>
    <m/>
    <x v="5"/>
    <x v="4"/>
    <s v="2022/23"/>
    <m/>
    <m/>
    <m/>
    <m/>
    <m/>
    <m/>
    <m/>
    <m/>
    <m/>
    <m/>
    <m/>
    <m/>
    <m/>
    <m/>
    <m/>
    <m/>
    <m/>
    <m/>
    <m/>
    <m/>
    <m/>
    <d v="2022-10-04T00:00:00"/>
    <m/>
    <m/>
    <m/>
    <m/>
    <m/>
    <m/>
    <m/>
    <m/>
    <m/>
    <m/>
    <m/>
    <m/>
    <m/>
    <m/>
    <m/>
    <m/>
    <m/>
    <m/>
    <m/>
    <m/>
  </r>
  <r>
    <x v="646"/>
    <x v="646"/>
    <x v="300"/>
    <s v="2022 PSSBP Student Census "/>
    <m/>
    <m/>
    <m/>
    <s v="Tim Overholt"/>
    <s v="toverholt@pssbp.ca"/>
    <m/>
    <m/>
    <m/>
    <m/>
    <m/>
    <s v="22W-22S"/>
    <s v="Computer Studies "/>
    <s v="Computer Studies"/>
    <m/>
    <s v="RAPP "/>
    <x v="3"/>
    <m/>
    <m/>
    <s v="Magda Montagnese    "/>
    <x v="67"/>
    <x v="2"/>
    <x v="0"/>
    <x v="0"/>
    <x v="0"/>
    <m/>
    <s v="Ann-Mary Bouchard  Naomi Simiyu and Puspesh Gadhia                    "/>
    <x v="456"/>
    <x v="398"/>
    <x v="3"/>
    <x v="0"/>
    <x v="0"/>
    <x v="0"/>
    <x v="0"/>
    <x v="0"/>
    <x v="0"/>
    <x v="0"/>
    <m/>
    <m/>
    <m/>
    <m/>
    <m/>
    <m/>
    <m/>
    <m/>
    <m/>
    <m/>
    <m/>
    <x v="5"/>
    <x v="4"/>
    <s v="2022/23"/>
    <m/>
    <m/>
    <m/>
    <m/>
    <m/>
    <m/>
    <m/>
    <m/>
    <m/>
    <m/>
    <m/>
    <m/>
    <m/>
    <m/>
    <m/>
    <m/>
    <m/>
    <m/>
    <m/>
    <m/>
    <m/>
    <d v="2022-10-04T00:00:00"/>
    <m/>
    <m/>
    <m/>
    <m/>
    <m/>
    <m/>
    <m/>
    <m/>
    <m/>
    <m/>
    <m/>
    <m/>
    <m/>
    <m/>
    <m/>
    <m/>
    <m/>
    <m/>
    <m/>
    <m/>
  </r>
  <r>
    <x v="647"/>
    <x v="647"/>
    <x v="301"/>
    <s v="Brand Awareness of Industries advertising on Central Ontario of Broadcasting"/>
    <m/>
    <m/>
    <m/>
    <s v="John Arruda"/>
    <s v="johna@cobroadcasting.com"/>
    <m/>
    <m/>
    <m/>
    <m/>
    <m/>
    <s v="22W-22S"/>
    <s v="Computer Studies "/>
    <s v="Computer Studies"/>
    <m/>
    <s v="RAPP "/>
    <x v="3"/>
    <m/>
    <m/>
    <s v="Magda Montagnese    "/>
    <x v="67"/>
    <x v="2"/>
    <x v="0"/>
    <x v="0"/>
    <x v="0"/>
    <m/>
    <s v="Deeksha Khanna  Vedang Ponkshe  Muskaan Gupta                 "/>
    <x v="457"/>
    <x v="399"/>
    <x v="350"/>
    <x v="0"/>
    <x v="0"/>
    <x v="0"/>
    <x v="0"/>
    <x v="0"/>
    <x v="0"/>
    <x v="0"/>
    <m/>
    <m/>
    <m/>
    <m/>
    <m/>
    <m/>
    <m/>
    <m/>
    <m/>
    <m/>
    <m/>
    <x v="5"/>
    <x v="4"/>
    <s v="2022/23"/>
    <m/>
    <m/>
    <m/>
    <m/>
    <m/>
    <m/>
    <m/>
    <m/>
    <m/>
    <m/>
    <m/>
    <m/>
    <m/>
    <m/>
    <m/>
    <m/>
    <m/>
    <m/>
    <m/>
    <m/>
    <m/>
    <d v="2022-10-04T00:00:00"/>
    <m/>
    <m/>
    <m/>
    <m/>
    <m/>
    <m/>
    <m/>
    <m/>
    <m/>
    <m/>
    <m/>
    <m/>
    <m/>
    <m/>
    <m/>
    <m/>
    <m/>
    <m/>
    <m/>
    <m/>
  </r>
  <r>
    <x v="648"/>
    <x v="648"/>
    <x v="302"/>
    <s v="Technical Services"/>
    <m/>
    <m/>
    <m/>
    <s v="Ariel dimond"/>
    <s v="arielamil1961@gmail.com"/>
    <m/>
    <m/>
    <m/>
    <m/>
    <m/>
    <m/>
    <s v="Engineering and Environmental Technologies "/>
    <s v="Engineering and Environmental Technologies"/>
    <m/>
    <s v="Mechanical Engineering Technology "/>
    <x v="5"/>
    <m/>
    <m/>
    <s v="Mike Zacharko    "/>
    <x v="22"/>
    <x v="2"/>
    <x v="0"/>
    <x v="0"/>
    <x v="0"/>
    <m/>
    <s v="Gregory GavilanesHeredia Mckenzie Thyre                  "/>
    <x v="155"/>
    <x v="132"/>
    <x v="3"/>
    <x v="0"/>
    <x v="0"/>
    <x v="0"/>
    <x v="0"/>
    <x v="0"/>
    <x v="0"/>
    <x v="0"/>
    <m/>
    <m/>
    <m/>
    <m/>
    <m/>
    <m/>
    <m/>
    <m/>
    <m/>
    <m/>
    <m/>
    <x v="5"/>
    <x v="4"/>
    <s v="2022/23"/>
    <m/>
    <m/>
    <m/>
    <m/>
    <m/>
    <m/>
    <m/>
    <m/>
    <m/>
    <m/>
    <m/>
    <m/>
    <m/>
    <m/>
    <m/>
    <m/>
    <m/>
    <m/>
    <m/>
    <m/>
    <m/>
    <m/>
    <m/>
    <m/>
    <m/>
    <m/>
    <m/>
    <m/>
    <m/>
    <m/>
    <m/>
    <m/>
    <m/>
    <m/>
    <m/>
    <m/>
    <m/>
    <m/>
    <m/>
    <m/>
    <m/>
    <m/>
  </r>
  <r>
    <x v="649"/>
    <x v="649"/>
    <x v="206"/>
    <s v="Growing a Region of Changemakers: Phase 2"/>
    <m/>
    <s v="Phase Two (Pilot Assessment Tool)"/>
    <n v="1132"/>
    <m/>
    <m/>
    <m/>
    <m/>
    <m/>
    <m/>
    <m/>
    <m/>
    <s v="CCSI "/>
    <s v="CCSI"/>
    <m/>
    <s v=" "/>
    <x v="6"/>
    <m/>
    <m/>
    <s v="Sarah Hunter Tracy Mitchell-Ashley Isabelle Deschamps  "/>
    <x v="38"/>
    <x v="18"/>
    <x v="6"/>
    <x v="0"/>
    <x v="0"/>
    <m/>
    <s v="Dale Boyle Christopher Michael                  "/>
    <x v="258"/>
    <x v="134"/>
    <x v="3"/>
    <x v="0"/>
    <x v="0"/>
    <x v="0"/>
    <x v="0"/>
    <x v="0"/>
    <x v="0"/>
    <x v="0"/>
    <m/>
    <m/>
    <m/>
    <m/>
    <m/>
    <m/>
    <m/>
    <m/>
    <m/>
    <m/>
    <m/>
    <x v="5"/>
    <x v="4"/>
    <s v="2022/23"/>
    <m/>
    <m/>
    <m/>
    <m/>
    <m/>
    <m/>
    <m/>
    <m/>
    <m/>
    <m/>
    <m/>
    <m/>
    <m/>
    <m/>
    <m/>
    <m/>
    <m/>
    <m/>
    <m/>
    <m/>
    <m/>
    <m/>
    <m/>
    <m/>
    <m/>
    <m/>
    <m/>
    <m/>
    <m/>
    <m/>
    <m/>
    <m/>
    <m/>
    <m/>
    <m/>
    <m/>
    <m/>
    <m/>
    <m/>
    <m/>
    <m/>
    <m/>
  </r>
  <r>
    <x v="650"/>
    <x v="650"/>
    <x v="283"/>
    <s v="Management Dashboard"/>
    <m/>
    <m/>
    <m/>
    <m/>
    <m/>
    <m/>
    <m/>
    <m/>
    <m/>
    <m/>
    <s v="22S-22F"/>
    <s v="Computer Studies "/>
    <s v="Computer Studies"/>
    <m/>
    <s v="Big Data Analytics "/>
    <x v="0"/>
    <m/>
    <m/>
    <s v="Richard Lambroff    "/>
    <x v="65"/>
    <x v="2"/>
    <x v="0"/>
    <x v="0"/>
    <x v="0"/>
    <m/>
    <s v="Nikhilesh Ramabhadraiah Vashisht Frenal Gadani Christopher Jacob Samuel Diksha Mongia                "/>
    <x v="418"/>
    <x v="361"/>
    <x v="315"/>
    <x v="168"/>
    <x v="0"/>
    <x v="0"/>
    <x v="0"/>
    <x v="0"/>
    <x v="0"/>
    <x v="0"/>
    <m/>
    <m/>
    <m/>
    <m/>
    <m/>
    <m/>
    <m/>
    <m/>
    <m/>
    <m/>
    <m/>
    <x v="5"/>
    <x v="4"/>
    <s v="2022/23"/>
    <m/>
    <m/>
    <m/>
    <m/>
    <m/>
    <m/>
    <m/>
    <m/>
    <m/>
    <m/>
    <m/>
    <m/>
    <m/>
    <m/>
    <m/>
    <m/>
    <m/>
    <m/>
    <m/>
    <m/>
    <m/>
    <m/>
    <m/>
    <m/>
    <m/>
    <m/>
    <m/>
    <m/>
    <m/>
    <m/>
    <m/>
    <m/>
    <m/>
    <m/>
    <m/>
    <m/>
    <m/>
    <m/>
    <m/>
    <m/>
    <m/>
    <m/>
  </r>
  <r>
    <x v="651"/>
    <x v="651"/>
    <x v="303"/>
    <s v="Salesforce CRM automated processes &amp; Customer Retention for HFA "/>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2"/>
    <x v="652"/>
    <x v="304"/>
    <s v="Smart Beach "/>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3"/>
    <x v="653"/>
    <x v="40"/>
    <s v="Parking Strategy  Phase 3"/>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4"/>
    <x v="654"/>
    <x v="305"/>
    <s v="Self Designed Streaming"/>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5"/>
    <x v="655"/>
    <x v="305"/>
    <s v="Functional Application of NFT (Non Fungible Token) and Crypto "/>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6"/>
    <x v="656"/>
    <x v="306"/>
    <s v="Operational Dashboard"/>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7"/>
    <x v="657"/>
    <x v="307"/>
    <m/>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8"/>
    <x v="658"/>
    <x v="308"/>
    <s v="Part Shops Canada Ltd/RV Part Shop Data Analysis"/>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9"/>
    <x v="659"/>
    <x v="309"/>
    <s v="Harvest Performance Data Analysis"/>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0"/>
    <x v="660"/>
    <x v="310"/>
    <s v="Integrated Geographic Base-map complier"/>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1"/>
    <x v="661"/>
    <x v="311"/>
    <s v="Customer Analysis - Buying Habits/Patterns "/>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2"/>
    <x v="662"/>
    <x v="312"/>
    <s v="Customer Behavior"/>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3"/>
    <x v="663"/>
    <x v="313"/>
    <s v="Data Collection and Forecasting 2"/>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4"/>
    <x v="664"/>
    <x v="232"/>
    <s v="Crypto Calculator 2.0"/>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5"/>
    <x v="665"/>
    <x v="314"/>
    <s v="MySpray/Soul Data analysis"/>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6"/>
    <x v="666"/>
    <x v="315"/>
    <s v="Budget Data Analytics"/>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7"/>
    <x v="667"/>
    <x v="316"/>
    <m/>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8"/>
    <x v="668"/>
    <x v="282"/>
    <s v="Stock Library&quot;STOCKLIBRARY"/>
    <m/>
    <m/>
    <m/>
    <m/>
    <m/>
    <m/>
    <m/>
    <m/>
    <m/>
    <m/>
    <s v="22S-22F"/>
    <s v="Computer Studies "/>
    <s v="Computer Studies"/>
    <m/>
    <s v="Artificial Intelligence "/>
    <x v="30"/>
    <m/>
    <m/>
    <s v="Ross Bigelow Sanjeev Kumar   "/>
    <x v="44"/>
    <x v="28"/>
    <x v="0"/>
    <x v="0"/>
    <x v="0"/>
    <m/>
    <s v="Shabista Patne Mohammed Gufran Ashwin Srinath Sureshkumar                 "/>
    <x v="458"/>
    <x v="400"/>
    <x v="351"/>
    <x v="0"/>
    <x v="0"/>
    <x v="0"/>
    <x v="0"/>
    <x v="0"/>
    <x v="0"/>
    <x v="0"/>
    <m/>
    <m/>
    <m/>
    <m/>
    <m/>
    <m/>
    <m/>
    <m/>
    <m/>
    <m/>
    <m/>
    <x v="5"/>
    <x v="4"/>
    <s v="2022/23"/>
    <m/>
    <m/>
    <m/>
    <m/>
    <m/>
    <m/>
    <m/>
    <m/>
    <m/>
    <m/>
    <m/>
    <m/>
    <m/>
    <m/>
    <m/>
    <m/>
    <m/>
    <m/>
    <m/>
    <m/>
    <m/>
    <d v="2022-10-04T00:00:00"/>
    <s v="Nuro project postponed and the team working on SSP Project"/>
    <m/>
    <m/>
    <m/>
    <m/>
    <m/>
    <m/>
    <m/>
    <m/>
    <m/>
    <m/>
    <m/>
    <m/>
    <m/>
    <m/>
    <m/>
    <m/>
    <m/>
    <m/>
    <m/>
  </r>
  <r>
    <x v="669"/>
    <x v="669"/>
    <x v="282"/>
    <s v="Object Detection Using Raspberry Pi and Open CV"/>
    <m/>
    <m/>
    <m/>
    <m/>
    <m/>
    <m/>
    <m/>
    <m/>
    <m/>
    <m/>
    <s v="22S-22F"/>
    <s v="Computer Studies "/>
    <s v="Computer Studies"/>
    <m/>
    <s v="Artificial Intelligence "/>
    <x v="30"/>
    <m/>
    <m/>
    <s v="Ross Bigelow Sanjeev Kumar   "/>
    <x v="44"/>
    <x v="28"/>
    <x v="0"/>
    <x v="0"/>
    <x v="0"/>
    <m/>
    <s v="Smit Parikh Smit Jayeshbhai Patel Shivamkumar Dipakbhai Patel                 "/>
    <x v="459"/>
    <x v="401"/>
    <x v="352"/>
    <x v="0"/>
    <x v="0"/>
    <x v="0"/>
    <x v="0"/>
    <x v="0"/>
    <x v="0"/>
    <x v="0"/>
    <m/>
    <m/>
    <m/>
    <m/>
    <m/>
    <m/>
    <m/>
    <m/>
    <m/>
    <m/>
    <m/>
    <x v="5"/>
    <x v="4"/>
    <s v="2022/23"/>
    <m/>
    <m/>
    <m/>
    <m/>
    <m/>
    <m/>
    <m/>
    <m/>
    <m/>
    <m/>
    <m/>
    <m/>
    <m/>
    <m/>
    <m/>
    <m/>
    <m/>
    <m/>
    <m/>
    <m/>
    <m/>
    <d v="2022-10-04T00:00:00"/>
    <s v="Honda  project postponed and the team working on SSP Project"/>
    <m/>
    <m/>
    <m/>
    <m/>
    <m/>
    <m/>
    <m/>
    <m/>
    <m/>
    <m/>
    <m/>
    <m/>
    <m/>
    <m/>
    <m/>
    <m/>
    <m/>
    <m/>
    <m/>
  </r>
  <r>
    <x v="670"/>
    <x v="670"/>
    <x v="317"/>
    <s v="Outdoor Pedagogy Training for ECE Faculty in Partnership with YMCA Outdoor Learning Hubs"/>
    <m/>
    <m/>
    <m/>
    <m/>
    <m/>
    <m/>
    <m/>
    <m/>
    <m/>
    <m/>
    <m/>
    <s v="Human Services and Community Safety "/>
    <s v="Human Services and Community Safety"/>
    <m/>
    <s v=" "/>
    <x v="6"/>
    <m/>
    <m/>
    <s v="Christine Thompson    "/>
    <x v="68"/>
    <x v="2"/>
    <x v="0"/>
    <x v="0"/>
    <x v="0"/>
    <m/>
    <s v="   "/>
    <x v="3"/>
    <x v="3"/>
    <x v="3"/>
    <x v="0"/>
    <x v="0"/>
    <x v="0"/>
    <x v="0"/>
    <x v="0"/>
    <x v="0"/>
    <x v="0"/>
    <m/>
    <m/>
    <m/>
    <m/>
    <m/>
    <m/>
    <m/>
    <m/>
    <m/>
    <m/>
    <m/>
    <x v="5"/>
    <x v="4"/>
    <s v="2022/23"/>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B27" firstHeaderRow="1" firstDataRow="1" firstDataCol="1" rowPageCount="1" colPageCount="1"/>
  <pivotFields count="96">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57">
        <item x="24"/>
        <item x="30"/>
        <item sd="0" m="1" x="53"/>
        <item x="0"/>
        <item x="14"/>
        <item x="31"/>
        <item m="1" x="54"/>
        <item m="1" x="43"/>
        <item m="1" x="39"/>
        <item x="2"/>
        <item m="1" x="47"/>
        <item x="29"/>
        <item x="17"/>
        <item x="8"/>
        <item x="19"/>
        <item x="26"/>
        <item m="1" x="33"/>
        <item m="1" x="48"/>
        <item x="12"/>
        <item x="16"/>
        <item x="18"/>
        <item m="1" x="49"/>
        <item x="4"/>
        <item x="13"/>
        <item x="7"/>
        <item x="10"/>
        <item x="25"/>
        <item m="1" x="35"/>
        <item m="1" x="55"/>
        <item m="1" x="41"/>
        <item m="1" x="46"/>
        <item m="1" x="34"/>
        <item x="11"/>
        <item m="1" x="38"/>
        <item x="22"/>
        <item x="21"/>
        <item x="9"/>
        <item m="1" x="45"/>
        <item x="5"/>
        <item m="1" x="36"/>
        <item x="20"/>
        <item m="1" x="42"/>
        <item x="28"/>
        <item x="1"/>
        <item m="1" x="40"/>
        <item m="1" x="51"/>
        <item x="3"/>
        <item x="23"/>
        <item m="1" x="44"/>
        <item x="15"/>
        <item m="1" x="52"/>
        <item m="1" x="37"/>
        <item m="1" x="32"/>
        <item x="27"/>
        <item m="1" x="5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3">
        <item m="1" x="8"/>
        <item m="1" x="7"/>
        <item m="1" x="6"/>
        <item x="1"/>
        <item x="0"/>
        <item x="3"/>
        <item m="1" x="11"/>
        <item x="5"/>
        <item m="1" x="10"/>
        <item m="1" x="9"/>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9"/>
  </rowFields>
  <rowItems count="23">
    <i>
      <x/>
    </i>
    <i>
      <x v="3"/>
    </i>
    <i>
      <x v="12"/>
    </i>
    <i>
      <x v="13"/>
    </i>
    <i>
      <x v="14"/>
    </i>
    <i>
      <x v="15"/>
    </i>
    <i>
      <x v="19"/>
    </i>
    <i>
      <x v="20"/>
    </i>
    <i>
      <x v="22"/>
    </i>
    <i>
      <x v="23"/>
    </i>
    <i>
      <x v="25"/>
    </i>
    <i>
      <x v="26"/>
    </i>
    <i>
      <x v="32"/>
    </i>
    <i>
      <x v="34"/>
    </i>
    <i>
      <x v="38"/>
    </i>
    <i>
      <x v="40"/>
    </i>
    <i>
      <x v="42"/>
    </i>
    <i>
      <x v="43"/>
    </i>
    <i>
      <x v="46"/>
    </i>
    <i>
      <x v="47"/>
    </i>
    <i>
      <x v="49"/>
    </i>
    <i>
      <x v="55"/>
    </i>
    <i t="grand">
      <x/>
    </i>
  </rowItems>
  <colItems count="1">
    <i/>
  </colItems>
  <pageFields count="1">
    <pageField fld="52" item="5" hier="-1"/>
  </pageFields>
  <dataFields count="1">
    <dataField name="Count of GEO"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B27" firstHeaderRow="1" firstDataRow="1" firstDataCol="1" rowPageCount="1" colPageCount="1"/>
  <pivotFields count="96">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7">
        <item x="24"/>
        <item m="1" x="53"/>
        <item x="14"/>
        <item x="31"/>
        <item m="1" x="54"/>
        <item m="1" x="43"/>
        <item m="1" x="39"/>
        <item x="2"/>
        <item m="1" x="47"/>
        <item x="17"/>
        <item x="8"/>
        <item x="19"/>
        <item x="26"/>
        <item m="1" x="33"/>
        <item m="1" x="48"/>
        <item x="12"/>
        <item x="16"/>
        <item x="18"/>
        <item m="1" x="49"/>
        <item x="4"/>
        <item x="13"/>
        <item x="7"/>
        <item x="10"/>
        <item x="25"/>
        <item m="1" x="35"/>
        <item m="1" x="55"/>
        <item m="1" x="41"/>
        <item m="1" x="46"/>
        <item m="1" x="34"/>
        <item x="11"/>
        <item m="1" x="38"/>
        <item x="22"/>
        <item x="21"/>
        <item x="9"/>
        <item m="1" x="45"/>
        <item x="5"/>
        <item m="1" x="36"/>
        <item x="20"/>
        <item m="1" x="42"/>
        <item x="28"/>
        <item x="1"/>
        <item m="1" x="40"/>
        <item m="1" x="51"/>
        <item x="3"/>
        <item x="23"/>
        <item m="1" x="44"/>
        <item x="15"/>
        <item m="1" x="52"/>
        <item m="1" x="37"/>
        <item m="1" x="32"/>
        <item x="27"/>
        <item m="1" x="50"/>
        <item x="6"/>
        <item x="0"/>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3">
        <item m="1" x="8"/>
        <item m="1" x="7"/>
        <item m="1" x="6"/>
        <item x="1"/>
        <item x="0"/>
        <item x="3"/>
        <item m="1" x="11"/>
        <item x="5"/>
        <item m="1" x="10"/>
        <item m="1" x="9"/>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9"/>
  </rowFields>
  <rowItems count="23">
    <i>
      <x/>
    </i>
    <i>
      <x v="9"/>
    </i>
    <i>
      <x v="10"/>
    </i>
    <i>
      <x v="11"/>
    </i>
    <i>
      <x v="12"/>
    </i>
    <i>
      <x v="16"/>
    </i>
    <i>
      <x v="17"/>
    </i>
    <i>
      <x v="19"/>
    </i>
    <i>
      <x v="20"/>
    </i>
    <i>
      <x v="22"/>
    </i>
    <i>
      <x v="23"/>
    </i>
    <i>
      <x v="29"/>
    </i>
    <i>
      <x v="31"/>
    </i>
    <i>
      <x v="35"/>
    </i>
    <i>
      <x v="37"/>
    </i>
    <i>
      <x v="39"/>
    </i>
    <i>
      <x v="40"/>
    </i>
    <i>
      <x v="43"/>
    </i>
    <i>
      <x v="44"/>
    </i>
    <i>
      <x v="46"/>
    </i>
    <i>
      <x v="52"/>
    </i>
    <i>
      <x v="53"/>
    </i>
    <i t="grand">
      <x/>
    </i>
  </rowItems>
  <colItems count="1">
    <i/>
  </colItems>
  <pageFields count="1">
    <pageField fld="52" item="5" hier="-1"/>
  </pageFields>
  <dataFields count="1">
    <dataField name="Count of Project #" fld="0"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BC8C08-65F2-4C29-894C-0FEC07E4A38F}"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4:B7" firstHeaderRow="2" firstDataRow="2" firstDataCol="1" rowPageCount="2" colPageCount="1"/>
  <pivotFields count="96">
    <pivotField dataField="1" compact="0" outline="0" showAll="0"/>
    <pivotField compact="0" numFmtId="1"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defaultSubtotal="0">
      <items count="253">
        <item m="1" x="251"/>
        <item x="154"/>
        <item x="128"/>
        <item x="222"/>
        <item x="79"/>
        <item x="144"/>
        <item x="81"/>
        <item m="1" x="250"/>
        <item x="194"/>
        <item x="52"/>
        <item x="142"/>
        <item x="205"/>
        <item x="197"/>
        <item x="76"/>
        <item x="196"/>
        <item x="218"/>
        <item x="48"/>
        <item x="247"/>
        <item x="138"/>
        <item x="190"/>
        <item x="110"/>
        <item x="111"/>
        <item x="140"/>
        <item x="118"/>
        <item x="108"/>
        <item x="158"/>
        <item x="99"/>
        <item x="213"/>
        <item x="170"/>
        <item x="166"/>
        <item x="130"/>
        <item x="69"/>
        <item x="38"/>
        <item x="100"/>
        <item x="236"/>
        <item x="102"/>
        <item x="55"/>
        <item x="186"/>
        <item x="101"/>
        <item x="121"/>
        <item x="148"/>
        <item x="73"/>
        <item x="33"/>
        <item x="0"/>
        <item x="63"/>
        <item x="80"/>
        <item x="19"/>
        <item x="216"/>
        <item x="4"/>
        <item x="193"/>
        <item x="15"/>
        <item x="165"/>
        <item x="20"/>
        <item x="120"/>
        <item x="83"/>
        <item x="119"/>
        <item x="145"/>
        <item x="210"/>
        <item x="132"/>
        <item x="174"/>
        <item x="226"/>
        <item x="201"/>
        <item x="104"/>
        <item x="207"/>
        <item x="168"/>
        <item x="135"/>
        <item x="71"/>
        <item x="209"/>
        <item x="185"/>
        <item x="22"/>
        <item x="46"/>
        <item x="75"/>
        <item x="237"/>
        <item x="231"/>
        <item x="219"/>
        <item x="129"/>
        <item x="234"/>
        <item x="78"/>
        <item x="58"/>
        <item x="49"/>
        <item x="131"/>
        <item x="114"/>
        <item x="41"/>
        <item x="77"/>
        <item x="32"/>
        <item x="157"/>
        <item x="137"/>
        <item x="86"/>
        <item x="66"/>
        <item x="34"/>
        <item x="16"/>
        <item x="180"/>
        <item x="125"/>
        <item x="248"/>
        <item x="44"/>
        <item x="146"/>
        <item x="92"/>
        <item x="187"/>
        <item x="198"/>
        <item x="56"/>
        <item x="199"/>
        <item x="202"/>
        <item x="54"/>
        <item x="36"/>
        <item x="233"/>
        <item x="62"/>
        <item x="195"/>
        <item x="23"/>
        <item x="67"/>
        <item x="184"/>
        <item x="192"/>
        <item x="161"/>
        <item x="163"/>
        <item x="115"/>
        <item x="105"/>
        <item x="65"/>
        <item x="107"/>
        <item x="215"/>
        <item x="220"/>
        <item x="127"/>
        <item x="12"/>
        <item x="223"/>
        <item x="14"/>
        <item x="167"/>
        <item x="70"/>
        <item x="160"/>
        <item x="211"/>
        <item x="103"/>
        <item x="90"/>
        <item x="95"/>
        <item x="176"/>
        <item x="51"/>
        <item x="232"/>
        <item x="26"/>
        <item x="5"/>
        <item x="181"/>
        <item x="182"/>
        <item x="246"/>
        <item x="188"/>
        <item x="123"/>
        <item x="244"/>
        <item x="162"/>
        <item x="74"/>
        <item x="96"/>
        <item x="88"/>
        <item x="116"/>
        <item x="47"/>
        <item x="106"/>
        <item x="191"/>
        <item x="134"/>
        <item x="164"/>
        <item x="94"/>
        <item x="11"/>
        <item x="28"/>
        <item x="139"/>
        <item x="13"/>
        <item x="151"/>
        <item x="89"/>
        <item x="179"/>
        <item x="175"/>
        <item x="113"/>
        <item x="206"/>
        <item x="242"/>
        <item x="10"/>
        <item x="53"/>
        <item x="245"/>
        <item x="40"/>
        <item x="42"/>
        <item x="61"/>
        <item x="2"/>
        <item x="31"/>
        <item x="155"/>
        <item x="82"/>
        <item x="117"/>
        <item x="221"/>
        <item x="173"/>
        <item x="7"/>
        <item x="227"/>
        <item x="8"/>
        <item x="204"/>
        <item x="97"/>
        <item x="249"/>
        <item x="156"/>
        <item x="133"/>
        <item x="43"/>
        <item x="171"/>
        <item x="68"/>
        <item x="212"/>
        <item x="147"/>
        <item x="25"/>
        <item x="240"/>
        <item x="200"/>
        <item x="98"/>
        <item x="214"/>
        <item x="21"/>
        <item x="141"/>
        <item x="225"/>
        <item x="136"/>
        <item x="169"/>
        <item x="224"/>
        <item x="84"/>
        <item x="178"/>
        <item x="85"/>
        <item x="27"/>
        <item x="59"/>
        <item x="217"/>
        <item x="172"/>
        <item x="91"/>
        <item x="60"/>
        <item x="122"/>
        <item x="45"/>
        <item x="238"/>
        <item x="87"/>
        <item x="235"/>
        <item x="126"/>
        <item x="112"/>
        <item x="208"/>
        <item x="6"/>
        <item x="228"/>
        <item x="150"/>
        <item x="35"/>
        <item x="72"/>
        <item x="143"/>
        <item x="1"/>
        <item x="149"/>
        <item x="109"/>
        <item x="203"/>
        <item x="153"/>
        <item x="57"/>
        <item x="189"/>
        <item x="124"/>
        <item x="64"/>
        <item x="9"/>
        <item x="239"/>
        <item x="18"/>
        <item x="39"/>
        <item x="30"/>
        <item x="159"/>
        <item x="230"/>
        <item x="241"/>
        <item x="177"/>
        <item x="93"/>
        <item x="17"/>
        <item x="183"/>
        <item x="50"/>
        <item x="24"/>
        <item x="243"/>
        <item x="229"/>
        <item m="1" x="252"/>
        <item x="152"/>
        <item x="37"/>
        <item x="29"/>
        <item x="3"/>
      </items>
    </pivotField>
    <pivotField compact="0" outline="0" showAll="0">
      <items count="205">
        <item x="39"/>
        <item x="116"/>
        <item x="14"/>
        <item x="44"/>
        <item x="90"/>
        <item x="118"/>
        <item x="198"/>
        <item x="60"/>
        <item x="43"/>
        <item x="159"/>
        <item x="38"/>
        <item x="129"/>
        <item x="10"/>
        <item x="193"/>
        <item x="166"/>
        <item x="102"/>
        <item x="88"/>
        <item x="110"/>
        <item x="26"/>
        <item x="171"/>
        <item x="182"/>
        <item x="46"/>
        <item x="99"/>
        <item x="59"/>
        <item x="72"/>
        <item x="185"/>
        <item x="119"/>
        <item x="192"/>
        <item x="176"/>
        <item x="104"/>
        <item x="165"/>
        <item x="188"/>
        <item x="29"/>
        <item x="197"/>
        <item x="203"/>
        <item x="1"/>
        <item x="112"/>
        <item x="51"/>
        <item x="168"/>
        <item x="24"/>
        <item x="80"/>
        <item x="17"/>
        <item x="147"/>
        <item x="23"/>
        <item x="20"/>
        <item x="48"/>
        <item x="156"/>
        <item x="195"/>
        <item x="56"/>
        <item x="53"/>
        <item x="37"/>
        <item x="50"/>
        <item x="6"/>
        <item x="123"/>
        <item x="131"/>
        <item x="45"/>
        <item x="134"/>
        <item x="177"/>
        <item x="141"/>
        <item x="199"/>
        <item x="144"/>
        <item x="122"/>
        <item x="178"/>
        <item x="69"/>
        <item x="190"/>
        <item x="127"/>
        <item x="187"/>
        <item x="0"/>
        <item x="109"/>
        <item x="25"/>
        <item x="52"/>
        <item x="13"/>
        <item x="93"/>
        <item x="85"/>
        <item x="143"/>
        <item x="162"/>
        <item x="167"/>
        <item x="202"/>
        <item x="138"/>
        <item x="75"/>
        <item x="106"/>
        <item x="84"/>
        <item x="155"/>
        <item x="65"/>
        <item x="61"/>
        <item x="83"/>
        <item x="152"/>
        <item x="91"/>
        <item x="33"/>
        <item x="11"/>
        <item x="160"/>
        <item x="70"/>
        <item x="151"/>
        <item x="114"/>
        <item x="78"/>
        <item x="66"/>
        <item x="172"/>
        <item x="150"/>
        <item x="68"/>
        <item x="201"/>
        <item x="82"/>
        <item x="139"/>
        <item x="36"/>
        <item x="100"/>
        <item x="7"/>
        <item x="157"/>
        <item x="186"/>
        <item x="164"/>
        <item x="55"/>
        <item x="140"/>
        <item x="121"/>
        <item x="181"/>
        <item x="101"/>
        <item x="125"/>
        <item x="132"/>
        <item x="115"/>
        <item x="31"/>
        <item x="18"/>
        <item x="103"/>
        <item x="89"/>
        <item x="135"/>
        <item x="158"/>
        <item x="136"/>
        <item x="63"/>
        <item x="47"/>
        <item x="200"/>
        <item x="154"/>
        <item x="94"/>
        <item x="42"/>
        <item x="111"/>
        <item x="105"/>
        <item x="9"/>
        <item x="146"/>
        <item x="149"/>
        <item x="67"/>
        <item x="57"/>
        <item x="81"/>
        <item x="74"/>
        <item x="175"/>
        <item x="142"/>
        <item x="189"/>
        <item x="120"/>
        <item x="173"/>
        <item x="21"/>
        <item x="179"/>
        <item x="5"/>
        <item x="62"/>
        <item x="32"/>
        <item x="145"/>
        <item x="28"/>
        <item x="71"/>
        <item x="40"/>
        <item x="133"/>
        <item x="41"/>
        <item x="4"/>
        <item x="117"/>
        <item x="174"/>
        <item x="196"/>
        <item x="19"/>
        <item x="86"/>
        <item x="191"/>
        <item x="97"/>
        <item x="35"/>
        <item x="79"/>
        <item x="22"/>
        <item x="183"/>
        <item x="16"/>
        <item x="15"/>
        <item x="148"/>
        <item x="76"/>
        <item x="113"/>
        <item x="77"/>
        <item x="87"/>
        <item x="107"/>
        <item x="12"/>
        <item x="108"/>
        <item x="92"/>
        <item x="130"/>
        <item x="128"/>
        <item x="95"/>
        <item x="126"/>
        <item x="161"/>
        <item x="49"/>
        <item x="124"/>
        <item x="169"/>
        <item x="54"/>
        <item x="163"/>
        <item x="137"/>
        <item x="34"/>
        <item x="27"/>
        <item x="170"/>
        <item x="184"/>
        <item x="73"/>
        <item x="98"/>
        <item x="194"/>
        <item x="8"/>
        <item x="58"/>
        <item x="96"/>
        <item x="153"/>
        <item x="30"/>
        <item x="64"/>
        <item x="180"/>
        <item x="2"/>
        <item x="3"/>
        <item t="default"/>
      </items>
    </pivotField>
    <pivotField compact="0" outline="0" showAll="0">
      <items count="171">
        <item x="157"/>
        <item x="98"/>
        <item x="27"/>
        <item x="119"/>
        <item x="169"/>
        <item x="28"/>
        <item x="160"/>
        <item x="15"/>
        <item x="168"/>
        <item x="48"/>
        <item x="113"/>
        <item x="8"/>
        <item x="26"/>
        <item x="148"/>
        <item x="142"/>
        <item x="118"/>
        <item x="165"/>
        <item x="83"/>
        <item x="23"/>
        <item x="92"/>
        <item x="80"/>
        <item x="12"/>
        <item x="24"/>
        <item x="6"/>
        <item x="94"/>
        <item x="10"/>
        <item x="140"/>
        <item x="5"/>
        <item x="1"/>
        <item x="53"/>
        <item x="54"/>
        <item x="90"/>
        <item x="150"/>
        <item x="81"/>
        <item x="20"/>
        <item x="161"/>
        <item x="4"/>
        <item x="0"/>
        <item x="14"/>
        <item x="16"/>
        <item x="30"/>
        <item x="117"/>
        <item x="43"/>
        <item x="153"/>
        <item x="37"/>
        <item x="75"/>
        <item x="47"/>
        <item x="123"/>
        <item x="88"/>
        <item x="86"/>
        <item x="19"/>
        <item x="164"/>
        <item x="73"/>
        <item x="22"/>
        <item x="55"/>
        <item x="65"/>
        <item x="106"/>
        <item x="97"/>
        <item x="11"/>
        <item x="108"/>
        <item x="100"/>
        <item x="132"/>
        <item x="40"/>
        <item x="82"/>
        <item x="136"/>
        <item x="31"/>
        <item x="144"/>
        <item x="166"/>
        <item x="122"/>
        <item x="154"/>
        <item x="114"/>
        <item x="17"/>
        <item x="46"/>
        <item x="62"/>
        <item x="13"/>
        <item x="7"/>
        <item x="49"/>
        <item x="45"/>
        <item x="50"/>
        <item x="36"/>
        <item x="2"/>
        <item x="99"/>
        <item x="57"/>
        <item x="127"/>
        <item x="61"/>
        <item x="139"/>
        <item x="141"/>
        <item x="78"/>
        <item x="95"/>
        <item x="79"/>
        <item x="72"/>
        <item x="124"/>
        <item x="74"/>
        <item x="96"/>
        <item x="162"/>
        <item x="9"/>
        <item x="60"/>
        <item x="38"/>
        <item x="135"/>
        <item x="41"/>
        <item x="64"/>
        <item x="35"/>
        <item x="68"/>
        <item x="89"/>
        <item x="120"/>
        <item x="116"/>
        <item x="155"/>
        <item x="101"/>
        <item x="125"/>
        <item x="134"/>
        <item x="39"/>
        <item x="91"/>
        <item x="69"/>
        <item x="25"/>
        <item x="85"/>
        <item x="167"/>
        <item x="66"/>
        <item x="146"/>
        <item x="29"/>
        <item x="131"/>
        <item x="143"/>
        <item x="21"/>
        <item x="158"/>
        <item x="44"/>
        <item x="105"/>
        <item x="145"/>
        <item x="110"/>
        <item x="77"/>
        <item x="138"/>
        <item x="126"/>
        <item x="130"/>
        <item x="59"/>
        <item x="151"/>
        <item x="34"/>
        <item x="51"/>
        <item x="33"/>
        <item x="71"/>
        <item x="121"/>
        <item x="152"/>
        <item x="87"/>
        <item x="67"/>
        <item x="159"/>
        <item x="104"/>
        <item x="84"/>
        <item x="18"/>
        <item x="129"/>
        <item x="102"/>
        <item x="128"/>
        <item x="76"/>
        <item x="147"/>
        <item x="115"/>
        <item x="52"/>
        <item x="149"/>
        <item x="93"/>
        <item x="70"/>
        <item x="63"/>
        <item x="163"/>
        <item x="133"/>
        <item x="103"/>
        <item x="107"/>
        <item x="58"/>
        <item x="137"/>
        <item x="111"/>
        <item x="56"/>
        <item x="32"/>
        <item x="156"/>
        <item x="109"/>
        <item x="42"/>
        <item x="112"/>
        <item x="3"/>
        <item t="default"/>
      </items>
    </pivotField>
    <pivotField compact="0" outline="0" showAll="0">
      <items count="98">
        <item x="95"/>
        <item x="15"/>
        <item x="60"/>
        <item x="3"/>
        <item x="40"/>
        <item x="41"/>
        <item x="45"/>
        <item x="90"/>
        <item x="44"/>
        <item x="85"/>
        <item x="81"/>
        <item x="96"/>
        <item x="26"/>
        <item x="42"/>
        <item x="69"/>
        <item x="72"/>
        <item x="73"/>
        <item x="20"/>
        <item x="22"/>
        <item x="18"/>
        <item x="7"/>
        <item x="86"/>
        <item x="10"/>
        <item x="21"/>
        <item x="46"/>
        <item x="29"/>
        <item x="16"/>
        <item x="55"/>
        <item x="13"/>
        <item x="39"/>
        <item x="93"/>
        <item x="77"/>
        <item x="5"/>
        <item x="56"/>
        <item x="94"/>
        <item x="4"/>
        <item x="35"/>
        <item x="91"/>
        <item x="71"/>
        <item x="12"/>
        <item x="59"/>
        <item x="23"/>
        <item x="9"/>
        <item x="68"/>
        <item x="83"/>
        <item x="1"/>
        <item x="58"/>
        <item x="57"/>
        <item x="88"/>
        <item x="38"/>
        <item x="70"/>
        <item x="84"/>
        <item x="34"/>
        <item x="89"/>
        <item x="11"/>
        <item x="17"/>
        <item x="31"/>
        <item x="74"/>
        <item x="52"/>
        <item x="75"/>
        <item x="54"/>
        <item x="50"/>
        <item x="92"/>
        <item x="30"/>
        <item x="65"/>
        <item x="62"/>
        <item x="19"/>
        <item x="67"/>
        <item x="49"/>
        <item x="87"/>
        <item x="2"/>
        <item x="51"/>
        <item x="78"/>
        <item x="66"/>
        <item x="6"/>
        <item x="63"/>
        <item x="47"/>
        <item x="76"/>
        <item x="25"/>
        <item x="36"/>
        <item x="53"/>
        <item x="82"/>
        <item x="8"/>
        <item x="37"/>
        <item x="24"/>
        <item x="48"/>
        <item x="28"/>
        <item x="79"/>
        <item x="64"/>
        <item x="43"/>
        <item x="27"/>
        <item x="14"/>
        <item x="80"/>
        <item x="32"/>
        <item x="61"/>
        <item x="33"/>
        <item x="0"/>
        <item t="default"/>
      </items>
    </pivotField>
    <pivotField compact="0" outline="0" showAll="0">
      <items count="29">
        <item x="8"/>
        <item x="9"/>
        <item x="23"/>
        <item x="26"/>
        <item x="10"/>
        <item x="5"/>
        <item x="13"/>
        <item x="15"/>
        <item x="22"/>
        <item x="2"/>
        <item x="19"/>
        <item x="27"/>
        <item x="24"/>
        <item x="3"/>
        <item x="25"/>
        <item x="1"/>
        <item x="7"/>
        <item x="12"/>
        <item x="21"/>
        <item x="18"/>
        <item x="4"/>
        <item x="20"/>
        <item x="17"/>
        <item x="16"/>
        <item x="6"/>
        <item x="14"/>
        <item x="11"/>
        <item x="0"/>
        <item t="default"/>
      </items>
    </pivotField>
    <pivotField compact="0" outline="0" showAll="0">
      <items count="7">
        <item x="2"/>
        <item x="1"/>
        <item x="3"/>
        <item x="5"/>
        <item x="4"/>
        <item x="0"/>
        <item t="default"/>
      </items>
    </pivotField>
    <pivotField compact="0" outline="0" showAll="0">
      <items count="7">
        <item x="1"/>
        <item x="4"/>
        <item x="2"/>
        <item x="5"/>
        <item x="3"/>
        <item x="0"/>
        <item t="default"/>
      </items>
    </pivotField>
    <pivotField compact="0" outline="0" showAll="0">
      <items count="4">
        <item x="1"/>
        <item x="2"/>
        <item x="0"/>
        <item t="default"/>
      </items>
    </pivotField>
    <pivotField compact="0" outline="0" showAll="0">
      <items count="3">
        <item x="1"/>
        <item x="0"/>
        <item t="default"/>
      </items>
    </pivotField>
    <pivotField axis="axisRow"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h="1" x="1"/>
        <item x="0"/>
        <item h="1" x="8"/>
        <item h="1" x="3"/>
        <item h="1" x="4"/>
        <item h="1" x="5"/>
        <item h="1" x="9"/>
        <item x="2"/>
        <item h="1" x="6"/>
        <item x="7"/>
        <item h="1" x="10"/>
        <item t="default"/>
      </items>
    </pivotField>
    <pivotField axis="axisPage" compact="0" outline="0" showAll="0">
      <items count="6">
        <item x="1"/>
        <item x="0"/>
        <item x="2"/>
        <item x="3"/>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9"/>
  </rowFields>
  <rowItems count="2">
    <i>
      <x v="1"/>
    </i>
    <i t="grand">
      <x/>
    </i>
  </rowItems>
  <colItems count="1">
    <i/>
  </colItems>
  <pageFields count="2">
    <pageField fld="52" item="2" hier="-1"/>
    <pageField fld="51" hier="-1"/>
  </pageFields>
  <dataFields count="1">
    <dataField name="Count of Project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697508-704A-4865-8B1A-DC4A0DE9F53E}" name="PivotTable3" cacheId="2"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4:H190" firstHeaderRow="2" firstDataRow="2" firstDataCol="2" rowPageCount="2" colPageCount="1"/>
  <pivotFields count="96">
    <pivotField axis="axisRow" compact="0" outline="0" showAll="0" defaultSubtotal="0">
      <items count="120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m="1" x="702"/>
        <item m="1" x="706"/>
        <item m="1" x="712"/>
        <item m="1" x="937"/>
        <item m="1" x="940"/>
        <item m="1" x="941"/>
        <item m="1" x="943"/>
        <item m="1" x="953"/>
        <item m="1" x="678"/>
        <item m="1" x="680"/>
        <item m="1" x="684"/>
        <item m="1" x="688"/>
        <item m="1" x="935"/>
        <item m="1" x="1201"/>
        <item m="1" x="1202"/>
        <item m="1" x="672"/>
        <item m="1" x="673"/>
        <item m="1" x="1043"/>
        <item m="1" x="1050"/>
        <item m="1" x="1063"/>
        <item m="1" x="1072"/>
        <item m="1" x="1079"/>
        <item m="1" x="1088"/>
        <item m="1" x="1095"/>
        <item m="1" x="784"/>
        <item m="1" x="791"/>
        <item m="1" x="796"/>
        <item m="1" x="801"/>
        <item m="1" x="806"/>
        <item m="1" x="811"/>
        <item m="1" x="815"/>
        <item m="1" x="822"/>
        <item m="1" x="837"/>
        <item m="1" x="1001"/>
        <item m="1" x="1007"/>
        <item m="1" x="1011"/>
        <item m="1" x="1015"/>
        <item m="1" x="1019"/>
        <item m="1" x="1023"/>
        <item m="1" x="1027"/>
        <item m="1" x="1033"/>
        <item m="1" x="1041"/>
        <item m="1" x="1049"/>
        <item m="1" x="743"/>
        <item m="1" x="749"/>
        <item m="1" x="753"/>
        <item m="1" x="757"/>
        <item m="1" x="764"/>
        <item m="1" x="768"/>
        <item m="1" x="774"/>
        <item m="1" x="782"/>
        <item m="1" x="790"/>
        <item m="1" x="969"/>
        <item m="1" x="974"/>
        <item m="1" x="977"/>
        <item m="1" x="980"/>
        <item m="1" x="983"/>
        <item m="1" x="986"/>
        <item m="1" x="989"/>
        <item m="1" x="993"/>
        <item m="1" x="999"/>
        <item m="1" x="1006"/>
        <item m="1" x="710"/>
        <item m="1" x="716"/>
        <item m="1" x="719"/>
        <item m="1" x="722"/>
        <item m="1" x="725"/>
        <item m="1" x="728"/>
        <item m="1" x="731"/>
        <item m="1" x="735"/>
        <item m="1" x="741"/>
        <item m="1" x="748"/>
        <item m="1" x="949"/>
        <item m="1" x="952"/>
        <item m="1" x="955"/>
        <item m="1" x="956"/>
        <item m="1" x="958"/>
        <item m="1" x="960"/>
        <item m="1" x="962"/>
        <item m="1" x="964"/>
        <item m="1" x="968"/>
        <item m="1" x="973"/>
        <item m="1" x="687"/>
        <item m="1" x="691"/>
        <item m="1" x="693"/>
        <item m="1" x="695"/>
        <item m="1" x="697"/>
        <item m="1" x="699"/>
        <item m="1" x="701"/>
        <item m="1" x="704"/>
        <item m="1" x="709"/>
        <item m="1" x="715"/>
        <item m="1" x="936"/>
        <item m="1" x="938"/>
        <item m="1" x="939"/>
        <item m="1" x="942"/>
        <item m="1" x="944"/>
        <item m="1" x="945"/>
        <item m="1" x="946"/>
        <item m="1" x="948"/>
        <item m="1" x="951"/>
        <item m="1" x="674"/>
        <item m="1" x="675"/>
        <item m="1" x="676"/>
        <item m="1" x="677"/>
        <item m="1" x="679"/>
        <item m="1" x="681"/>
        <item m="1" x="682"/>
        <item m="1" x="683"/>
        <item m="1" x="686"/>
        <item m="1" x="690"/>
        <item m="1" x="1086"/>
        <item m="1" x="1093"/>
        <item m="1" x="1098"/>
        <item m="1" x="1102"/>
        <item m="1" x="1106"/>
        <item m="1" x="1110"/>
        <item m="1" x="1114"/>
        <item m="1" x="1119"/>
        <item m="1" x="1126"/>
        <item m="1" x="1132"/>
        <item m="1" x="829"/>
        <item m="1" x="835"/>
        <item m="1" x="840"/>
        <item m="1" x="843"/>
        <item m="1" x="847"/>
        <item m="1" x="851"/>
        <item m="1" x="855"/>
        <item m="1" x="860"/>
        <item m="1" x="867"/>
        <item m="1" x="873"/>
        <item m="1" x="1039"/>
        <item m="1" x="1047"/>
        <item m="1" x="1053"/>
        <item m="1" x="1057"/>
        <item m="1" x="1061"/>
        <item m="1" x="1066"/>
        <item m="1" x="1070"/>
        <item m="1" x="1076"/>
        <item m="1" x="1084"/>
        <item m="1" x="1092"/>
        <item m="1" x="780"/>
        <item m="1" x="788"/>
        <item m="1" x="794"/>
        <item m="1" x="799"/>
        <item m="1" x="804"/>
        <item m="1" x="809"/>
        <item m="1" x="814"/>
        <item m="1" x="819"/>
        <item m="1" x="827"/>
        <item m="1" x="834"/>
        <item m="1" x="997"/>
        <item m="1" x="1004"/>
        <item m="1" x="1009"/>
        <item m="1" x="1013"/>
        <item m="1" x="1017"/>
        <item m="1" x="1021"/>
        <item m="1" x="1025"/>
        <item m="1" x="1030"/>
        <item m="1" x="1037"/>
        <item m="1" x="1046"/>
        <item m="1" x="739"/>
        <item m="1" x="746"/>
        <item m="1" x="751"/>
        <item m="1" x="755"/>
        <item m="1" x="759"/>
        <item m="1" x="762"/>
        <item m="1" x="766"/>
        <item m="1" x="771"/>
        <item m="1" x="778"/>
        <item m="1" x="787"/>
        <item m="1" x="967"/>
        <item m="1" x="972"/>
        <item m="1" x="976"/>
        <item m="1" x="979"/>
        <item m="1" x="982"/>
        <item m="1" x="985"/>
        <item m="1" x="988"/>
        <item m="1" x="991"/>
        <item m="1" x="996"/>
        <item m="1" x="1003"/>
        <item m="1" x="708"/>
        <item m="1" x="714"/>
        <item m="1" x="718"/>
        <item m="1" x="721"/>
        <item m="1" x="724"/>
        <item m="1" x="727"/>
        <item m="1" x="730"/>
        <item m="1" x="733"/>
        <item m="1" x="738"/>
        <item m="1" x="745"/>
        <item m="1" x="947"/>
        <item m="1" x="950"/>
        <item m="1" x="954"/>
        <item m="1" x="957"/>
        <item m="1" x="959"/>
        <item m="1" x="961"/>
        <item m="1" x="963"/>
        <item m="1" x="966"/>
        <item m="1" x="971"/>
        <item m="1" x="685"/>
        <item m="1" x="689"/>
        <item m="1" x="692"/>
        <item m="1" x="694"/>
        <item m="1" x="696"/>
        <item m="1" x="698"/>
        <item m="1" x="700"/>
        <item m="1" x="703"/>
        <item m="1" x="707"/>
        <item m="1" x="713"/>
        <item m="1" x="1124"/>
        <item m="1" x="1130"/>
        <item m="1" x="1134"/>
        <item m="1" x="1137"/>
        <item m="1" x="1140"/>
        <item m="1" x="1143"/>
        <item m="1" x="1146"/>
        <item m="1" x="1149"/>
        <item m="1" x="1154"/>
        <item m="1" x="1159"/>
        <item m="1" x="865"/>
        <item m="1" x="871"/>
        <item m="1" x="875"/>
        <item m="1" x="878"/>
        <item m="1" x="881"/>
        <item m="1" x="884"/>
        <item m="1" x="887"/>
        <item m="1" x="890"/>
        <item m="1" x="894"/>
        <item m="1" x="899"/>
        <item m="1" x="1082"/>
        <item m="1" x="1090"/>
        <item m="1" x="1096"/>
        <item m="1" x="1100"/>
        <item m="1" x="1104"/>
        <item m="1" x="1108"/>
        <item m="1" x="1112"/>
        <item m="1" x="1116"/>
        <item m="1" x="1122"/>
        <item m="1" x="1129"/>
        <item m="1" x="825"/>
        <item m="1" x="832"/>
        <item m="1" x="838"/>
        <item m="1" x="845"/>
        <item m="1" x="849"/>
        <item m="1" x="853"/>
        <item m="1" x="857"/>
        <item m="1" x="863"/>
        <item m="1" x="870"/>
        <item m="1" x="1035"/>
        <item m="1" x="1044"/>
        <item m="1" x="1051"/>
        <item m="1" x="1055"/>
        <item m="1" x="1059"/>
        <item m="1" x="1064"/>
        <item m="1" x="1068"/>
        <item m="1" x="1073"/>
        <item m="1" x="1080"/>
        <item m="1" x="1089"/>
        <item m="1" x="776"/>
        <item m="1" x="785"/>
        <item m="1" x="792"/>
        <item m="1" x="797"/>
        <item m="1" x="802"/>
        <item m="1" x="807"/>
        <item m="1" x="812"/>
        <item m="1" x="816"/>
        <item m="1" x="823"/>
        <item m="1" x="831"/>
        <item m="1" x="995"/>
        <item m="1" x="1002"/>
        <item m="1" x="1008"/>
        <item m="1" x="1012"/>
        <item m="1" x="1016"/>
        <item m="1" x="1020"/>
        <item m="1" x="1024"/>
        <item m="1" x="1028"/>
        <item m="1" x="1034"/>
        <item m="1" x="1042"/>
        <item m="1" x="737"/>
        <item m="1" x="744"/>
        <item m="1" x="750"/>
        <item m="1" x="754"/>
        <item m="1" x="758"/>
        <item m="1" x="761"/>
        <item m="1" x="765"/>
        <item m="1" x="769"/>
        <item m="1" x="775"/>
        <item m="1" x="783"/>
        <item m="1" x="965"/>
        <item m="1" x="970"/>
        <item m="1" x="975"/>
        <item m="1" x="978"/>
        <item m="1" x="981"/>
        <item m="1" x="984"/>
        <item m="1" x="987"/>
        <item m="1" x="990"/>
        <item m="1" x="994"/>
        <item m="1" x="1000"/>
        <item m="1" x="705"/>
        <item m="1" x="711"/>
        <item m="1" x="717"/>
        <item m="1" x="720"/>
        <item m="1" x="723"/>
        <item m="1" x="726"/>
        <item m="1" x="729"/>
        <item m="1" x="732"/>
        <item m="1" x="736"/>
        <item m="1" x="742"/>
        <item m="1" x="1153"/>
        <item m="1" x="1158"/>
        <item m="1" x="1161"/>
        <item m="1" x="1163"/>
        <item m="1" x="1165"/>
        <item m="1" x="1167"/>
        <item m="1" x="1169"/>
        <item m="1" x="1171"/>
        <item m="1" x="1175"/>
        <item m="1" x="1179"/>
        <item m="1" x="893"/>
        <item m="1" x="898"/>
        <item m="1" x="901"/>
        <item m="1" x="903"/>
        <item m="1" x="905"/>
        <item m="1" x="907"/>
        <item m="1" x="909"/>
        <item m="1" x="911"/>
        <item m="1" x="914"/>
        <item m="1" x="916"/>
        <item m="1" x="1121"/>
        <item m="1" x="1128"/>
        <item m="1" x="1133"/>
        <item m="1" x="1136"/>
        <item m="1" x="1139"/>
        <item m="1" x="1142"/>
        <item m="1" x="1145"/>
        <item m="1" x="1148"/>
        <item m="1" x="1152"/>
        <item m="1" x="1157"/>
        <item m="1" x="862"/>
        <item m="1" x="869"/>
        <item m="1" x="874"/>
        <item m="1" x="877"/>
        <item m="1" x="880"/>
        <item m="1" x="883"/>
        <item m="1" x="886"/>
        <item m="1" x="889"/>
        <item m="1" x="892"/>
        <item m="1" x="897"/>
        <item m="1" x="1078"/>
        <item m="1" x="1087"/>
        <item m="1" x="1094"/>
        <item m="1" x="1099"/>
        <item m="1" x="1103"/>
        <item m="1" x="1107"/>
        <item m="1" x="1111"/>
        <item m="1" x="1115"/>
        <item m="1" x="1120"/>
        <item m="1" x="1127"/>
        <item m="1" x="821"/>
        <item m="1" x="830"/>
        <item m="1" x="836"/>
        <item m="1" x="841"/>
        <item m="1" x="844"/>
        <item m="1" x="848"/>
        <item m="1" x="852"/>
        <item m="1" x="856"/>
        <item m="1" x="861"/>
        <item m="1" x="868"/>
        <item m="1" x="1032"/>
        <item m="1" x="1040"/>
        <item m="1" x="1048"/>
        <item m="1" x="1054"/>
        <item m="1" x="1058"/>
        <item m="1" x="1062"/>
        <item m="1" x="1067"/>
        <item m="1" x="1071"/>
        <item m="1" x="1077"/>
        <item m="1" x="1085"/>
        <item m="1" x="773"/>
        <item m="1" x="781"/>
        <item m="1" x="789"/>
        <item m="1" x="795"/>
        <item m="1" x="800"/>
        <item m="1" x="805"/>
        <item m="1" x="810"/>
        <item m="1" x="820"/>
        <item m="1" x="828"/>
        <item m="1" x="992"/>
        <item m="1" x="998"/>
        <item m="1" x="1005"/>
        <item m="1" x="1010"/>
        <item m="1" x="1014"/>
        <item m="1" x="1018"/>
        <item m="1" x="1022"/>
        <item m="1" x="1026"/>
        <item m="1" x="1031"/>
        <item m="1" x="1038"/>
        <item m="1" x="734"/>
        <item m="1" x="740"/>
        <item m="1" x="747"/>
        <item m="1" x="752"/>
        <item m="1" x="756"/>
        <item m="1" x="760"/>
        <item m="1" x="763"/>
        <item m="1" x="767"/>
        <item m="1" x="772"/>
        <item m="1" x="779"/>
        <item m="1" x="1174"/>
        <item m="1" x="1178"/>
        <item m="1" x="1181"/>
        <item m="1" x="1183"/>
        <item m="1" x="1185"/>
        <item m="1" x="1186"/>
        <item m="1" x="1187"/>
        <item m="1" x="1188"/>
        <item m="1" x="1190"/>
        <item m="1" x="1192"/>
        <item m="1" x="913"/>
        <item m="1" x="917"/>
        <item m="1" x="918"/>
        <item m="1" x="919"/>
        <item m="1" x="920"/>
        <item m="1" x="921"/>
        <item m="1" x="922"/>
        <item m="1" x="924"/>
        <item m="1" x="926"/>
        <item m="1" x="1151"/>
        <item m="1" x="1156"/>
        <item m="1" x="1160"/>
        <item m="1" x="1162"/>
        <item m="1" x="1164"/>
        <item m="1" x="1166"/>
        <item m="1" x="1168"/>
        <item m="1" x="1170"/>
        <item m="1" x="1173"/>
        <item m="1" x="1177"/>
        <item m="1" x="896"/>
        <item m="1" x="900"/>
        <item m="1" x="902"/>
        <item m="1" x="904"/>
        <item m="1" x="906"/>
        <item m="1" x="908"/>
        <item m="1" x="910"/>
        <item m="1" x="912"/>
        <item m="1" x="915"/>
        <item m="1" x="1118"/>
        <item m="1" x="1125"/>
        <item m="1" x="1131"/>
        <item m="1" x="1135"/>
        <item m="1" x="1138"/>
        <item m="1" x="1141"/>
        <item m="1" x="1144"/>
        <item m="1" x="1147"/>
        <item m="1" x="1150"/>
        <item m="1" x="1155"/>
        <item m="1" x="859"/>
        <item m="1" x="866"/>
        <item m="1" x="872"/>
        <item m="1" x="876"/>
        <item m="1" x="879"/>
        <item m="1" x="882"/>
        <item m="1" x="885"/>
        <item m="1" x="888"/>
        <item m="1" x="891"/>
        <item m="1" x="895"/>
        <item m="1" x="1075"/>
        <item m="1" x="1083"/>
        <item m="1" x="1091"/>
        <item m="1" x="1097"/>
        <item m="1" x="1101"/>
        <item m="1" x="1105"/>
        <item m="1" x="1109"/>
        <item m="1" x="1113"/>
        <item m="1" x="1117"/>
        <item m="1" x="1123"/>
        <item m="1" x="818"/>
        <item m="1" x="826"/>
        <item m="1" x="833"/>
        <item m="1" x="839"/>
        <item m="1" x="842"/>
        <item m="1" x="846"/>
        <item m="1" x="850"/>
        <item m="1" x="854"/>
        <item m="1" x="858"/>
        <item m="1" x="864"/>
        <item m="1" x="1029"/>
        <item m="1" x="1036"/>
        <item m="1" x="1045"/>
        <item m="1" x="1052"/>
        <item m="1" x="1056"/>
        <item m="1" x="1060"/>
        <item m="1" x="1065"/>
        <item m="1" x="1069"/>
        <item m="1" x="1074"/>
        <item m="1" x="1081"/>
        <item m="1" x="770"/>
        <item m="1" x="777"/>
        <item m="1" x="786"/>
        <item m="1" x="793"/>
        <item m="1" x="798"/>
        <item m="1" x="803"/>
        <item m="1" x="808"/>
        <item m="1" x="813"/>
        <item m="1" x="817"/>
        <item m="1" x="824"/>
        <item m="1" x="1189"/>
        <item m="1" x="1191"/>
        <item m="1" x="1193"/>
        <item m="1" x="1194"/>
        <item m="1" x="1195"/>
        <item m="1" x="1196"/>
        <item m="1" x="1197"/>
        <item m="1" x="1198"/>
        <item m="1" x="1199"/>
        <item m="1" x="1200"/>
        <item m="1" x="923"/>
        <item m="1" x="925"/>
        <item m="1" x="927"/>
        <item m="1" x="928"/>
        <item m="1" x="929"/>
        <item m="1" x="930"/>
        <item m="1" x="931"/>
        <item m="1" x="932"/>
        <item m="1" x="933"/>
        <item m="1" x="934"/>
        <item m="1" x="1172"/>
        <item m="1" x="1176"/>
        <item m="1" x="1180"/>
        <item m="1" x="1182"/>
        <item m="1" x="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m="1" x="671"/>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s>
    </pivotField>
    <pivotField compact="0" numFmtId="1" outline="0" showAll="0"/>
    <pivotField axis="axisRow" compact="0" outline="0" showAll="0" defaultSubtotal="0">
      <items count="698">
        <item m="1" x="481"/>
        <item m="1" x="679"/>
        <item m="1" x="543"/>
        <item m="1" x="420"/>
        <item x="69"/>
        <item m="1" x="577"/>
        <item m="1" x="517"/>
        <item x="105"/>
        <item x="169"/>
        <item m="1" x="651"/>
        <item m="1" x="531"/>
        <item m="1" x="433"/>
        <item x="125"/>
        <item m="1" x="328"/>
        <item m="1" x="686"/>
        <item x="42"/>
        <item m="1" x="448"/>
        <item m="1" x="513"/>
        <item m="1" x="400"/>
        <item m="1" x="506"/>
        <item m="1" x="409"/>
        <item m="1" x="662"/>
        <item x="19"/>
        <item x="94"/>
        <item m="1" x="642"/>
        <item m="1" x="547"/>
        <item m="1" x="421"/>
        <item m="1" x="582"/>
        <item m="1" x="646"/>
        <item m="1" x="405"/>
        <item m="1" x="687"/>
        <item m="1" x="605"/>
        <item x="95"/>
        <item m="1" x="594"/>
        <item m="1" x="545"/>
        <item x="28"/>
        <item x="92"/>
        <item m="1" x="373"/>
        <item m="1" x="622"/>
        <item m="1" x="599"/>
        <item m="1" x="654"/>
        <item x="38"/>
        <item m="1" x="676"/>
        <item m="1" x="530"/>
        <item m="1" x="573"/>
        <item x="12"/>
        <item m="1" x="388"/>
        <item x="47"/>
        <item x="10"/>
        <item m="1" x="688"/>
        <item x="168"/>
        <item m="1" x="429"/>
        <item m="1" x="395"/>
        <item x="165"/>
        <item m="1" x="589"/>
        <item m="1" x="425"/>
        <item m="1" x="578"/>
        <item m="1" x="632"/>
        <item m="1" x="621"/>
        <item m="1" x="542"/>
        <item m="1" x="576"/>
        <item m="1" x="516"/>
        <item x="72"/>
        <item m="1" x="401"/>
        <item m="1" x="669"/>
        <item m="1" x="460"/>
        <item m="1" x="557"/>
        <item m="1" x="609"/>
        <item x="102"/>
        <item m="1" x="626"/>
        <item x="11"/>
        <item x="25"/>
        <item m="1" x="446"/>
        <item m="1" x="635"/>
        <item x="15"/>
        <item m="1" x="623"/>
        <item m="1" x="351"/>
        <item x="77"/>
        <item m="1" x="586"/>
        <item m="1" x="454"/>
        <item m="1" x="475"/>
        <item x="123"/>
        <item m="1" x="659"/>
        <item m="1" x="583"/>
        <item m="1" x="338"/>
        <item m="1" x="485"/>
        <item m="1" x="372"/>
        <item m="1" x="469"/>
        <item x="53"/>
        <item m="1" x="563"/>
        <item m="1" x="615"/>
        <item m="1" x="585"/>
        <item m="1" x="554"/>
        <item m="1" x="440"/>
        <item m="1" x="392"/>
        <item m="1" x="693"/>
        <item m="1" x="393"/>
        <item x="40"/>
        <item m="1" x="417"/>
        <item m="1" x="534"/>
        <item m="1" x="501"/>
        <item m="1" x="570"/>
        <item x="183"/>
        <item x="157"/>
        <item m="1" x="613"/>
        <item m="1" x="603"/>
        <item m="1" x="385"/>
        <item m="1" x="493"/>
        <item m="1" x="569"/>
        <item x="103"/>
        <item m="1" x="488"/>
        <item m="1" x="528"/>
        <item x="113"/>
        <item x="150"/>
        <item x="66"/>
        <item m="1" x="631"/>
        <item m="1" x="375"/>
        <item x="88"/>
        <item m="1" x="363"/>
        <item m="1" x="665"/>
        <item m="1" x="514"/>
        <item m="1" x="532"/>
        <item x="71"/>
        <item m="1" x="374"/>
        <item x="114"/>
        <item m="1" x="464"/>
        <item m="1" x="629"/>
        <item m="1" x="681"/>
        <item m="1" x="520"/>
        <item m="1" x="337"/>
        <item m="1" x="483"/>
        <item x="164"/>
        <item m="1" x="358"/>
        <item x="17"/>
        <item m="1" x="649"/>
        <item x="54"/>
        <item x="170"/>
        <item x="63"/>
        <item m="1" x="384"/>
        <item m="1" x="330"/>
        <item x="90"/>
        <item m="1" x="387"/>
        <item m="1" x="548"/>
        <item m="1" x="418"/>
        <item x="146"/>
        <item x="160"/>
        <item m="1" x="453"/>
        <item m="1" x="430"/>
        <item m="1" x="408"/>
        <item m="1" x="618"/>
        <item x="96"/>
        <item m="1" x="668"/>
        <item m="1" x="556"/>
        <item m="1" x="661"/>
        <item x="13"/>
        <item x="76"/>
        <item m="1" x="366"/>
        <item m="1" x="691"/>
        <item m="1" x="371"/>
        <item x="34"/>
        <item x="79"/>
        <item m="1" x="553"/>
        <item m="1" x="456"/>
        <item x="177"/>
        <item x="110"/>
        <item m="1" x="398"/>
        <item m="1" x="397"/>
        <item m="1" x="527"/>
        <item m="1" x="689"/>
        <item m="1" x="616"/>
        <item x="140"/>
        <item x="99"/>
        <item x="129"/>
        <item x="39"/>
        <item x="120"/>
        <item x="132"/>
        <item x="106"/>
        <item m="1" x="671"/>
        <item x="16"/>
        <item x="180"/>
        <item m="1" x="369"/>
        <item m="1" x="561"/>
        <item x="80"/>
        <item m="1" x="412"/>
        <item m="1" x="504"/>
        <item m="1" x="389"/>
        <item m="1" x="443"/>
        <item x="6"/>
        <item x="5"/>
        <item m="1" x="399"/>
        <item m="1" x="636"/>
        <item m="1" x="437"/>
        <item x="58"/>
        <item m="1" x="568"/>
        <item x="9"/>
        <item m="1" x="496"/>
        <item m="1" x="461"/>
        <item m="1" x="509"/>
        <item m="1" x="438"/>
        <item m="1" x="348"/>
        <item m="1" x="355"/>
        <item m="1" x="340"/>
        <item m="1" x="422"/>
        <item x="85"/>
        <item m="1" x="486"/>
        <item m="1" x="490"/>
        <item m="1" x="451"/>
        <item m="1" x="667"/>
        <item m="1" x="634"/>
        <item m="1" x="633"/>
        <item m="1" x="497"/>
        <item m="1" x="625"/>
        <item m="1" x="380"/>
        <item m="1" x="696"/>
        <item m="1" x="362"/>
        <item m="1" x="471"/>
        <item x="21"/>
        <item m="1" x="624"/>
        <item m="1" x="487"/>
        <item m="1" x="352"/>
        <item m="1" x="476"/>
        <item m="1" x="367"/>
        <item m="1" x="361"/>
        <item x="36"/>
        <item x="112"/>
        <item m="1" x="413"/>
        <item x="98"/>
        <item x="107"/>
        <item x="184"/>
        <item m="1" x="318"/>
        <item x="115"/>
        <item m="1" x="551"/>
        <item m="1" x="694"/>
        <item m="1" x="652"/>
        <item x="139"/>
        <item x="127"/>
        <item x="122"/>
        <item x="45"/>
        <item m="1" x="473"/>
        <item m="1" x="685"/>
        <item x="128"/>
        <item x="37"/>
        <item m="1" x="529"/>
        <item x="60"/>
        <item m="1" x="346"/>
        <item m="1" x="415"/>
        <item x="203"/>
        <item m="1" x="523"/>
        <item m="1" x="382"/>
        <item m="1" x="638"/>
        <item m="1" x="436"/>
        <item m="1" x="540"/>
        <item m="1" x="410"/>
        <item x="159"/>
        <item m="1" x="474"/>
        <item m="1" x="537"/>
        <item x="161"/>
        <item m="1" x="544"/>
        <item m="1" x="379"/>
        <item x="7"/>
        <item m="1" x="643"/>
        <item m="1" x="435"/>
        <item m="1" x="619"/>
        <item m="1" x="332"/>
        <item m="1" x="320"/>
        <item m="1" x="334"/>
        <item m="1" x="660"/>
        <item m="1" x="477"/>
        <item m="1" x="428"/>
        <item x="74"/>
        <item m="1" x="416"/>
        <item x="158"/>
        <item x="154"/>
        <item x="68"/>
        <item m="1" x="439"/>
        <item m="1" x="678"/>
        <item x="118"/>
        <item x="78"/>
        <item m="1" x="441"/>
        <item x="2"/>
        <item m="1" x="423"/>
        <item m="1" x="447"/>
        <item x="93"/>
        <item m="1" x="562"/>
        <item m="1" x="538"/>
        <item m="1" x="495"/>
        <item x="44"/>
        <item m="1" x="648"/>
        <item m="1" x="675"/>
        <item x="135"/>
        <item m="1" x="424"/>
        <item m="1" x="378"/>
        <item m="1" x="682"/>
        <item m="1" x="458"/>
        <item m="1" x="329"/>
        <item x="0"/>
        <item m="1" x="683"/>
        <item m="1" x="637"/>
        <item x="175"/>
        <item x="48"/>
        <item m="1" x="606"/>
        <item x="18"/>
        <item m="1" x="503"/>
        <item m="1" x="508"/>
        <item m="1" x="468"/>
        <item m="1" x="499"/>
        <item m="1" x="344"/>
        <item m="1" x="644"/>
        <item x="51"/>
        <item m="1" x="602"/>
        <item m="1" x="325"/>
        <item m="1" x="357"/>
        <item x="67"/>
        <item m="1" x="598"/>
        <item m="1" x="680"/>
        <item m="1" x="574"/>
        <item x="3"/>
        <item x="1"/>
        <item x="81"/>
        <item m="1" x="592"/>
        <item x="144"/>
        <item x="49"/>
        <item m="1" x="394"/>
        <item m="1" x="478"/>
        <item m="1" x="684"/>
        <item x="152"/>
        <item m="1" x="607"/>
        <item m="1" x="470"/>
        <item x="33"/>
        <item m="1" x="492"/>
        <item x="136"/>
        <item x="64"/>
        <item m="1" x="515"/>
        <item m="1" x="612"/>
        <item m="1" x="641"/>
        <item x="82"/>
        <item m="1" x="449"/>
        <item x="50"/>
        <item x="147"/>
        <item m="1" x="403"/>
        <item m="1" x="427"/>
        <item m="1" x="670"/>
        <item x="46"/>
        <item m="1" x="507"/>
        <item x="75"/>
        <item m="1" x="368"/>
        <item m="1" x="323"/>
        <item x="173"/>
        <item m="1" x="536"/>
        <item m="1" x="620"/>
        <item m="1" x="335"/>
        <item m="1" x="628"/>
        <item x="4"/>
        <item m="1" x="617"/>
        <item m="1" x="572"/>
        <item m="1" x="546"/>
        <item m="1" x="627"/>
        <item m="1" x="324"/>
        <item m="1" x="479"/>
        <item m="1" x="326"/>
        <item x="62"/>
        <item x="162"/>
        <item m="1" x="549"/>
        <item m="1" x="365"/>
        <item m="1" x="339"/>
        <item x="23"/>
        <item m="1" x="498"/>
        <item m="1" x="404"/>
        <item x="145"/>
        <item m="1" x="411"/>
        <item x="108"/>
        <item m="1" x="354"/>
        <item m="1" x="442"/>
        <item m="1" x="640"/>
        <item m="1" x="472"/>
        <item m="1" x="692"/>
        <item m="1" x="452"/>
        <item m="1" x="673"/>
        <item m="1" x="406"/>
        <item x="73"/>
        <item m="1" x="587"/>
        <item m="1" x="600"/>
        <item x="24"/>
        <item x="188"/>
        <item x="179"/>
        <item m="1" x="343"/>
        <item x="133"/>
        <item m="1" x="630"/>
        <item m="1" x="484"/>
        <item m="1" x="434"/>
        <item x="29"/>
        <item m="1" x="491"/>
        <item m="1" x="614"/>
        <item m="1" x="526"/>
        <item m="1" x="588"/>
        <item m="1" x="584"/>
        <item x="86"/>
        <item m="1" x="664"/>
        <item m="1" x="350"/>
        <item x="172"/>
        <item m="1" x="327"/>
        <item x="126"/>
        <item x="35"/>
        <item m="1" x="564"/>
        <item m="1" x="663"/>
        <item x="149"/>
        <item x="27"/>
        <item m="1" x="390"/>
        <item m="1" x="419"/>
        <item x="142"/>
        <item m="1" x="608"/>
        <item m="1" x="402"/>
        <item m="1" x="512"/>
        <item m="1" x="522"/>
        <item x="182"/>
        <item x="83"/>
        <item m="1" x="377"/>
        <item m="1" x="653"/>
        <item m="1" x="489"/>
        <item x="156"/>
        <item m="1" x="353"/>
        <item m="1" x="333"/>
        <item x="14"/>
        <item x="20"/>
        <item m="1" x="604"/>
        <item m="1" x="432"/>
        <item x="143"/>
        <item x="167"/>
        <item x="176"/>
        <item x="163"/>
        <item m="1" x="690"/>
        <item m="1" x="539"/>
        <item x="185"/>
        <item x="65"/>
        <item m="1" x="426"/>
        <item m="1" x="319"/>
        <item m="1" x="466"/>
        <item m="1" x="560"/>
        <item x="43"/>
        <item m="1" x="590"/>
        <item m="1" x="359"/>
        <item m="1" x="494"/>
        <item x="55"/>
        <item m="1" x="414"/>
        <item m="1" x="465"/>
        <item m="1" x="383"/>
        <item m="1" x="370"/>
        <item m="1" x="407"/>
        <item m="1" x="445"/>
        <item m="1" x="524"/>
        <item x="153"/>
        <item m="1" x="321"/>
        <item m="1" x="364"/>
        <item m="1" x="459"/>
        <item x="84"/>
        <item m="1" x="601"/>
        <item x="56"/>
        <item m="1" x="463"/>
        <item x="26"/>
        <item x="178"/>
        <item x="116"/>
        <item m="1" x="656"/>
        <item x="101"/>
        <item m="1" x="336"/>
        <item m="1" x="674"/>
        <item x="104"/>
        <item x="61"/>
        <item m="1" x="650"/>
        <item m="1" x="579"/>
        <item x="32"/>
        <item m="1" x="639"/>
        <item x="97"/>
        <item m="1" x="505"/>
        <item m="1" x="535"/>
        <item x="100"/>
        <item m="1" x="521"/>
        <item m="1" x="597"/>
        <item m="1" x="533"/>
        <item m="1" x="555"/>
        <item x="171"/>
        <item m="1" x="341"/>
        <item x="124"/>
        <item x="109"/>
        <item x="30"/>
        <item m="1" x="381"/>
        <item m="1" x="331"/>
        <item m="1" x="518"/>
        <item x="57"/>
        <item x="138"/>
        <item m="1" x="677"/>
        <item m="1" x="610"/>
        <item x="117"/>
        <item m="1" x="376"/>
        <item m="1" x="647"/>
        <item m="1" x="511"/>
        <item m="1" x="559"/>
        <item m="1" x="356"/>
        <item m="1" x="345"/>
        <item m="1" x="482"/>
        <item x="187"/>
        <item m="1" x="697"/>
        <item m="1" x="591"/>
        <item m="1" x="431"/>
        <item m="1" x="581"/>
        <item m="1" x="658"/>
        <item m="1" x="595"/>
        <item m="1" x="695"/>
        <item x="89"/>
        <item m="1" x="322"/>
        <item m="1" x="550"/>
        <item m="1" x="558"/>
        <item m="1" x="396"/>
        <item x="41"/>
        <item m="1" x="571"/>
        <item m="1" x="657"/>
        <item x="91"/>
        <item m="1" x="666"/>
        <item m="1" x="596"/>
        <item m="1" x="541"/>
        <item x="31"/>
        <item m="1" x="462"/>
        <item m="1" x="500"/>
        <item x="22"/>
        <item x="166"/>
        <item m="1" x="552"/>
        <item x="148"/>
        <item x="111"/>
        <item m="1" x="457"/>
        <item m="1" x="611"/>
        <item m="1" x="519"/>
        <item m="1" x="525"/>
        <item m="1" x="510"/>
        <item m="1" x="580"/>
        <item x="59"/>
        <item m="1" x="349"/>
        <item x="137"/>
        <item m="1" x="565"/>
        <item x="87"/>
        <item x="155"/>
        <item m="1" x="645"/>
        <item x="134"/>
        <item m="1" x="566"/>
        <item x="8"/>
        <item m="1" x="593"/>
        <item m="1" x="360"/>
        <item m="1" x="672"/>
        <item x="141"/>
        <item m="1" x="391"/>
        <item m="1" x="467"/>
        <item m="1" x="444"/>
        <item x="119"/>
        <item m="1" x="342"/>
        <item m="1" x="480"/>
        <item x="70"/>
        <item m="1" x="502"/>
        <item m="1" x="575"/>
        <item x="52"/>
        <item m="1" x="655"/>
        <item m="1" x="450"/>
        <item m="1" x="567"/>
        <item m="1" x="455"/>
        <item x="234"/>
        <item x="151"/>
        <item m="1" x="347"/>
        <item x="174"/>
        <item m="1" x="386"/>
        <item x="130"/>
        <item x="186"/>
        <item x="121"/>
        <item x="131"/>
        <item x="181"/>
        <item x="189"/>
        <item x="190"/>
        <item x="191"/>
        <item x="192"/>
        <item x="193"/>
        <item x="194"/>
        <item x="195"/>
        <item x="196"/>
        <item x="197"/>
        <item x="198"/>
        <item x="199"/>
        <item x="200"/>
        <item x="201"/>
        <item x="202"/>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5">
        <item x="1"/>
        <item x="0"/>
        <item x="8"/>
        <item m="1" x="11"/>
        <item x="2"/>
        <item m="1" x="12"/>
        <item x="10"/>
        <item x="5"/>
        <item m="1" x="13"/>
        <item x="4"/>
        <item x="3"/>
        <item x="6"/>
        <item x="7"/>
        <item x="9"/>
        <item t="default"/>
      </items>
    </pivotField>
    <pivotField axis="axisPage" compact="0" outline="0" multipleItemSelectionAllowed="1" showAll="0">
      <items count="13">
        <item h="1" m="1" x="8"/>
        <item h="1" m="1" x="7"/>
        <item h="1" m="1" x="6"/>
        <item h="1" x="1"/>
        <item h="1" x="0"/>
        <item h="1" x="3"/>
        <item h="1" m="1" x="10"/>
        <item h="1" m="1" x="9"/>
        <item x="2"/>
        <item h="1" m="1" x="11"/>
        <item h="1" x="5"/>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0"/>
    <field x="2"/>
  </rowFields>
  <rowItems count="185">
    <i>
      <x v="3"/>
      <x v="525"/>
    </i>
    <i>
      <x v="6"/>
      <x v="269"/>
    </i>
    <i>
      <x v="17"/>
      <x v="538"/>
    </i>
    <i>
      <x v="24"/>
      <x v="271"/>
    </i>
    <i>
      <x v="47"/>
      <x v="77"/>
    </i>
    <i>
      <x v="51"/>
      <x v="8"/>
    </i>
    <i>
      <x v="52"/>
      <x v="131"/>
    </i>
    <i>
      <x v="55"/>
      <x v="479"/>
    </i>
    <i>
      <x v="56"/>
      <x v="399"/>
    </i>
    <i>
      <x v="58"/>
      <x v="564"/>
    </i>
    <i>
      <x v="59"/>
      <x v="298"/>
    </i>
    <i>
      <x v="60"/>
      <x v="428"/>
    </i>
    <i>
      <x v="61"/>
      <x v="163"/>
    </i>
    <i>
      <x v="62"/>
      <x v="459"/>
    </i>
    <i>
      <x v="63"/>
      <x v="384"/>
    </i>
    <i>
      <x v="64"/>
      <x v="144"/>
    </i>
    <i>
      <x v="65"/>
      <x v="97"/>
    </i>
    <i>
      <x v="66"/>
      <x v="178"/>
    </i>
    <i>
      <x v="67"/>
      <x v="179"/>
    </i>
    <i>
      <x v="68"/>
      <x v="570"/>
    </i>
    <i>
      <x v="69"/>
      <x v="414"/>
    </i>
    <i>
      <x v="70"/>
      <x v="352"/>
    </i>
    <i>
      <x v="71"/>
      <x v="102"/>
    </i>
    <i>
      <x v="72"/>
      <x v="459"/>
    </i>
    <i>
      <x v="73"/>
      <x v="228"/>
    </i>
    <i>
      <x v="76"/>
      <x v="136"/>
    </i>
    <i>
      <x v="78"/>
      <x v="179"/>
    </i>
    <i>
      <x v="79"/>
      <x v="308"/>
    </i>
    <i>
      <x v="80"/>
      <x v="523"/>
    </i>
    <i>
      <x v="81"/>
      <x v="523"/>
    </i>
    <i>
      <x v="82"/>
      <x v="442"/>
    </i>
    <i>
      <x v="83"/>
      <x v="103"/>
    </i>
    <i>
      <x v="84"/>
      <x v="150"/>
    </i>
    <i>
      <x v="85"/>
      <x v="499"/>
    </i>
    <i>
      <x v="86"/>
      <x v="88"/>
    </i>
    <i>
      <x v="87"/>
      <x v="97"/>
    </i>
    <i>
      <x v="88"/>
      <x v="550"/>
    </i>
    <i>
      <x v="89"/>
      <x v="383"/>
    </i>
    <i>
      <x v="657"/>
      <x v="216"/>
    </i>
    <i>
      <x v="737"/>
      <x v="122"/>
    </i>
    <i>
      <x v="784"/>
      <x v="537"/>
    </i>
    <i>
      <x v="834"/>
      <x v="230"/>
    </i>
    <i>
      <x v="848"/>
      <x v="456"/>
    </i>
    <i>
      <x v="855"/>
      <x v="81"/>
    </i>
    <i>
      <x v="859"/>
      <x v="12"/>
    </i>
    <i>
      <x v="873"/>
      <x v="289"/>
    </i>
    <i>
      <x v="896"/>
      <x v="88"/>
    </i>
    <i>
      <x v="897"/>
      <x v="352"/>
    </i>
    <i>
      <x v="898"/>
      <x v="571"/>
    </i>
    <i>
      <x v="899"/>
      <x v="429"/>
    </i>
    <i>
      <x v="900"/>
      <x v="429"/>
    </i>
    <i>
      <x v="901"/>
      <x v="429"/>
    </i>
    <i>
      <x v="902"/>
      <x v="572"/>
    </i>
    <i>
      <x v="905"/>
      <x v="241"/>
    </i>
    <i>
      <x v="907"/>
      <x v="573"/>
    </i>
    <i>
      <x v="908"/>
      <x v="574"/>
    </i>
    <i>
      <x v="909"/>
      <x v="575"/>
    </i>
    <i>
      <x v="910"/>
      <x v="576"/>
    </i>
    <i>
      <x v="911"/>
      <x v="577"/>
    </i>
    <i>
      <x v="923"/>
      <x v="582"/>
    </i>
    <i>
      <x v="924"/>
      <x v="568"/>
    </i>
    <i>
      <x v="925"/>
      <x v="50"/>
    </i>
    <i>
      <x v="926"/>
      <x v="178"/>
    </i>
    <i>
      <x v="933"/>
      <x v="122"/>
    </i>
    <i>
      <x v="935"/>
      <x v="269"/>
    </i>
    <i>
      <x v="936"/>
      <x v="576"/>
    </i>
    <i>
      <x v="937"/>
      <x v="576"/>
    </i>
    <i>
      <x v="939"/>
      <x v="588"/>
    </i>
    <i>
      <x v="940"/>
      <x v="277"/>
    </i>
    <i>
      <x v="943"/>
      <x v="590"/>
    </i>
    <i>
      <x v="944"/>
      <x v="591"/>
    </i>
    <i>
      <x v="945"/>
      <x v="591"/>
    </i>
    <i>
      <x v="946"/>
      <x v="592"/>
    </i>
    <i>
      <x v="947"/>
      <x v="592"/>
    </i>
    <i>
      <x v="948"/>
      <x v="163"/>
    </i>
    <i>
      <x v="949"/>
      <x v="593"/>
    </i>
    <i>
      <x v="950"/>
      <x v="308"/>
    </i>
    <i>
      <x v="951"/>
      <x v="594"/>
    </i>
    <i>
      <x v="952"/>
      <x v="595"/>
    </i>
    <i>
      <x v="953"/>
      <x v="596"/>
    </i>
    <i>
      <x v="954"/>
      <x v="596"/>
    </i>
    <i>
      <x v="955"/>
      <x v="597"/>
    </i>
    <i>
      <x v="956"/>
      <x v="575"/>
    </i>
    <i>
      <x v="957"/>
      <x v="88"/>
    </i>
    <i>
      <x v="958"/>
      <x v="88"/>
    </i>
    <i>
      <x v="959"/>
      <x v="88"/>
    </i>
    <i>
      <x v="960"/>
      <x v="97"/>
    </i>
    <i>
      <x v="961"/>
      <x v="97"/>
    </i>
    <i>
      <x v="962"/>
      <x v="598"/>
    </i>
    <i>
      <x v="963"/>
      <x v="598"/>
    </i>
    <i>
      <x v="964"/>
      <x v="499"/>
    </i>
    <i>
      <x v="965"/>
      <x v="550"/>
    </i>
    <i>
      <x v="966"/>
      <x v="599"/>
    </i>
    <i>
      <x v="967"/>
      <x v="442"/>
    </i>
    <i>
      <x v="968"/>
      <x v="600"/>
    </i>
    <i>
      <x v="969"/>
      <x v="570"/>
    </i>
    <i>
      <x v="970"/>
      <x v="383"/>
    </i>
    <i>
      <x v="971"/>
      <x v="442"/>
    </i>
    <i>
      <x v="973"/>
      <x v="602"/>
    </i>
    <i>
      <x v="974"/>
      <x v="178"/>
    </i>
    <i>
      <x v="975"/>
      <x v="603"/>
    </i>
    <i>
      <x v="976"/>
      <x v="97"/>
    </i>
    <i>
      <x v="977"/>
      <x v="604"/>
    </i>
    <i>
      <x v="979"/>
      <x v="178"/>
    </i>
    <i>
      <x v="981"/>
      <x v="605"/>
    </i>
    <i>
      <x v="984"/>
      <x v="607"/>
    </i>
    <i>
      <x v="986"/>
      <x v="609"/>
    </i>
    <i>
      <x v="987"/>
      <x v="610"/>
    </i>
    <i>
      <x v="988"/>
      <x v="611"/>
    </i>
    <i>
      <x v="989"/>
      <x v="612"/>
    </i>
    <i>
      <x v="991"/>
      <x v="614"/>
    </i>
    <i>
      <x v="993"/>
      <x v="615"/>
    </i>
    <i>
      <x v="994"/>
      <x v="616"/>
    </i>
    <i>
      <x v="995"/>
      <x v="617"/>
    </i>
    <i>
      <x v="996"/>
      <x v="618"/>
    </i>
    <i>
      <x v="1005"/>
      <x v="623"/>
    </i>
    <i>
      <x v="1006"/>
      <x v="624"/>
    </i>
    <i>
      <x v="1007"/>
      <x v="625"/>
    </i>
    <i>
      <x v="1008"/>
      <x v="178"/>
    </i>
    <i>
      <x v="1009"/>
      <x v="178"/>
    </i>
    <i>
      <x v="1010"/>
      <x v="626"/>
    </i>
    <i>
      <x v="1011"/>
      <x v="626"/>
    </i>
    <i>
      <x v="1012"/>
      <x v="609"/>
    </i>
    <i>
      <x v="1013"/>
      <x v="627"/>
    </i>
    <i>
      <x v="1014"/>
      <x v="178"/>
    </i>
    <i>
      <x v="1015"/>
      <x v="499"/>
    </i>
    <i>
      <x v="1016"/>
      <x v="613"/>
    </i>
    <i>
      <x v="1017"/>
      <x v="613"/>
    </i>
    <i>
      <x v="1018"/>
      <x v="628"/>
    </i>
    <i>
      <x v="1019"/>
      <x v="595"/>
    </i>
    <i>
      <x v="1020"/>
      <x v="599"/>
    </i>
    <i>
      <x v="1021"/>
      <x v="383"/>
    </i>
    <i>
      <x v="1022"/>
      <x v="570"/>
    </i>
    <i>
      <x v="1023"/>
      <x v="629"/>
    </i>
    <i>
      <x v="1024"/>
      <x v="630"/>
    </i>
    <i>
      <x v="1025"/>
      <x v="613"/>
    </i>
    <i>
      <x v="1026"/>
      <x v="631"/>
    </i>
    <i>
      <x v="1027"/>
      <x v="631"/>
    </i>
    <i>
      <x v="1028"/>
      <x v="550"/>
    </i>
    <i>
      <x v="1029"/>
      <x v="97"/>
    </i>
    <i>
      <x v="1030"/>
      <x v="550"/>
    </i>
    <i>
      <x v="1031"/>
      <x v="577"/>
    </i>
    <i>
      <x v="1032"/>
      <x v="163"/>
    </i>
    <i>
      <x v="1033"/>
      <x v="88"/>
    </i>
    <i>
      <x v="1034"/>
      <x v="88"/>
    </i>
    <i>
      <x v="1035"/>
      <x v="88"/>
    </i>
    <i>
      <x v="1036"/>
      <x v="632"/>
    </i>
    <i>
      <x v="1037"/>
      <x v="633"/>
    </i>
    <i>
      <x v="1038"/>
      <x v="634"/>
    </i>
    <i>
      <x v="1039"/>
      <x v="561"/>
    </i>
    <i>
      <x v="1043"/>
      <x v="637"/>
    </i>
    <i>
      <x v="1044"/>
      <x v="97"/>
    </i>
    <i>
      <x v="1045"/>
      <x v="97"/>
    </i>
    <i>
      <x v="1046"/>
      <x v="638"/>
    </i>
    <i>
      <x v="1047"/>
      <x v="578"/>
    </i>
    <i>
      <x v="1048"/>
      <x v="639"/>
    </i>
    <i>
      <x v="1049"/>
      <x v="639"/>
    </i>
    <i>
      <x v="1050"/>
      <x v="640"/>
    </i>
    <i>
      <x v="1051"/>
      <x v="641"/>
    </i>
    <i>
      <x v="1056"/>
      <x v="646"/>
    </i>
    <i>
      <x v="1057"/>
      <x v="604"/>
    </i>
    <i>
      <x v="1058"/>
      <x v="647"/>
    </i>
    <i>
      <x v="1059"/>
      <x v="648"/>
    </i>
    <i>
      <x v="1060"/>
      <x v="649"/>
    </i>
    <i>
      <x v="1061"/>
      <x v="592"/>
    </i>
    <i>
      <x v="1062"/>
      <x v="650"/>
    </i>
    <i>
      <x v="1063"/>
      <x v="651"/>
    </i>
    <i>
      <x v="1064"/>
      <x v="652"/>
    </i>
    <i>
      <x v="1065"/>
      <x v="652"/>
    </i>
    <i>
      <x v="1066"/>
      <x v="652"/>
    </i>
    <i>
      <x v="1068"/>
      <x v="619"/>
    </i>
    <i>
      <x v="1069"/>
      <x v="653"/>
    </i>
    <i>
      <x v="1070"/>
      <x v="654"/>
    </i>
    <i>
      <x v="1071"/>
      <x v="631"/>
    </i>
    <i>
      <x v="1075"/>
      <x v="178"/>
    </i>
    <i>
      <x v="1077"/>
      <x v="178"/>
    </i>
    <i>
      <x v="1078"/>
      <x v="655"/>
    </i>
    <i>
      <x v="1081"/>
      <x v="657"/>
    </i>
    <i>
      <x v="1082"/>
      <x v="658"/>
    </i>
    <i>
      <x v="1083"/>
      <x v="659"/>
    </i>
    <i>
      <x v="1084"/>
      <x v="659"/>
    </i>
    <i>
      <x v="1085"/>
      <x v="660"/>
    </i>
    <i>
      <x v="1086"/>
      <x v="658"/>
    </i>
    <i>
      <x v="1087"/>
      <x v="661"/>
    </i>
    <i t="grand">
      <x/>
    </i>
  </rowItems>
  <colItems count="1">
    <i/>
  </colItems>
  <pageFields count="2">
    <pageField fld="52" hier="-1"/>
    <pageField fld="5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462CF4-45FE-44F5-AF4A-6E1E70AAEC39}"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59" firstHeaderRow="1" firstDataRow="1" firstDataCol="1" rowPageCount="2" colPageCount="1"/>
  <pivotFields count="96">
    <pivotField dataField="1" showAll="0"/>
    <pivotField numFmtId="1" showAll="0"/>
    <pivotField axis="axisRow" showAll="0">
      <items count="699">
        <item m="1" x="481"/>
        <item m="1" x="679"/>
        <item m="1" x="543"/>
        <item m="1" x="420"/>
        <item x="69"/>
        <item m="1" x="577"/>
        <item m="1" x="517"/>
        <item x="105"/>
        <item x="169"/>
        <item m="1" x="651"/>
        <item m="1" x="531"/>
        <item m="1" x="433"/>
        <item x="125"/>
        <item m="1" x="328"/>
        <item m="1" x="686"/>
        <item x="42"/>
        <item x="284"/>
        <item m="1" x="448"/>
        <item m="1" x="513"/>
        <item m="1" x="400"/>
        <item m="1" x="506"/>
        <item m="1" x="409"/>
        <item x="256"/>
        <item m="1" x="662"/>
        <item x="19"/>
        <item x="94"/>
        <item m="1" x="642"/>
        <item m="1" x="547"/>
        <item x="221"/>
        <item m="1" x="421"/>
        <item m="1" x="582"/>
        <item m="1" x="646"/>
        <item m="1" x="405"/>
        <item m="1" x="687"/>
        <item m="1" x="605"/>
        <item x="263"/>
        <item x="302"/>
        <item x="95"/>
        <item x="206"/>
        <item x="210"/>
        <item m="1" x="594"/>
        <item m="1" x="545"/>
        <item x="279"/>
        <item x="28"/>
        <item x="92"/>
        <item m="1" x="373"/>
        <item m="1" x="622"/>
        <item m="1" x="599"/>
        <item m="1" x="654"/>
        <item x="38"/>
        <item m="1" x="676"/>
        <item m="1" x="530"/>
        <item m="1" x="573"/>
        <item x="12"/>
        <item m="1" x="388"/>
        <item x="200"/>
        <item x="47"/>
        <item x="196"/>
        <item x="10"/>
        <item m="1" x="688"/>
        <item x="168"/>
        <item x="283"/>
        <item m="1" x="429"/>
        <item m="1" x="395"/>
        <item x="165"/>
        <item m="1" x="589"/>
        <item x="211"/>
        <item m="1" x="425"/>
        <item m="1" x="578"/>
        <item m="1" x="632"/>
        <item x="270"/>
        <item m="1" x="621"/>
        <item x="218"/>
        <item m="1" x="542"/>
        <item x="220"/>
        <item m="1" x="576"/>
        <item m="1" x="516"/>
        <item x="72"/>
        <item m="1" x="401"/>
        <item m="1" x="669"/>
        <item m="1" x="460"/>
        <item x="225"/>
        <item m="1" x="557"/>
        <item x="242"/>
        <item m="1" x="609"/>
        <item x="102"/>
        <item m="1" x="626"/>
        <item x="11"/>
        <item x="25"/>
        <item m="1" x="446"/>
        <item m="1" x="635"/>
        <item x="15"/>
        <item x="276"/>
        <item m="1" x="623"/>
        <item x="121"/>
        <item m="1" x="351"/>
        <item x="306"/>
        <item x="77"/>
        <item m="1" x="586"/>
        <item m="1" x="454"/>
        <item m="1" x="475"/>
        <item x="243"/>
        <item x="301"/>
        <item x="123"/>
        <item m="1" x="659"/>
        <item m="1" x="583"/>
        <item m="1" x="338"/>
        <item x="229"/>
        <item m="1" x="485"/>
        <item m="1" x="372"/>
        <item m="1" x="469"/>
        <item x="53"/>
        <item m="1" x="563"/>
        <item m="1" x="615"/>
        <item m="1" x="585"/>
        <item m="1" x="554"/>
        <item m="1" x="440"/>
        <item m="1" x="392"/>
        <item m="1" x="693"/>
        <item m="1" x="393"/>
        <item x="40"/>
        <item m="1" x="417"/>
        <item m="1" x="534"/>
        <item m="1" x="501"/>
        <item m="1" x="570"/>
        <item x="183"/>
        <item x="230"/>
        <item x="235"/>
        <item x="157"/>
        <item m="1" x="613"/>
        <item m="1" x="603"/>
        <item m="1" x="385"/>
        <item m="1" x="493"/>
        <item x="260"/>
        <item m="1" x="569"/>
        <item x="103"/>
        <item m="1" x="488"/>
        <item m="1" x="528"/>
        <item x="113"/>
        <item x="150"/>
        <item x="66"/>
        <item m="1" x="631"/>
        <item m="1" x="375"/>
        <item x="88"/>
        <item m="1" x="363"/>
        <item m="1" x="665"/>
        <item x="236"/>
        <item x="289"/>
        <item m="1" x="514"/>
        <item m="1" x="532"/>
        <item x="71"/>
        <item m="1" x="374"/>
        <item x="114"/>
        <item m="1" x="464"/>
        <item m="1" x="629"/>
        <item m="1" x="681"/>
        <item m="1" x="520"/>
        <item m="1" x="337"/>
        <item m="1" x="483"/>
        <item x="164"/>
        <item m="1" x="358"/>
        <item x="247"/>
        <item x="17"/>
        <item m="1" x="649"/>
        <item x="54"/>
        <item x="170"/>
        <item x="63"/>
        <item m="1" x="384"/>
        <item m="1" x="330"/>
        <item x="90"/>
        <item m="1" x="387"/>
        <item x="292"/>
        <item m="1" x="548"/>
        <item m="1" x="418"/>
        <item x="146"/>
        <item x="160"/>
        <item m="1" x="453"/>
        <item m="1" x="430"/>
        <item m="1" x="408"/>
        <item m="1" x="618"/>
        <item x="96"/>
        <item m="1" x="668"/>
        <item m="1" x="556"/>
        <item m="1" x="661"/>
        <item x="13"/>
        <item x="76"/>
        <item m="1" x="366"/>
        <item x="241"/>
        <item m="1" x="691"/>
        <item m="1" x="371"/>
        <item x="34"/>
        <item x="79"/>
        <item m="1" x="553"/>
        <item m="1" x="456"/>
        <item x="177"/>
        <item x="110"/>
        <item m="1" x="398"/>
        <item m="1" x="397"/>
        <item m="1" x="527"/>
        <item m="1" x="689"/>
        <item m="1" x="616"/>
        <item x="140"/>
        <item x="99"/>
        <item x="278"/>
        <item x="129"/>
        <item x="261"/>
        <item x="39"/>
        <item x="120"/>
        <item x="132"/>
        <item x="106"/>
        <item m="1" x="671"/>
        <item x="16"/>
        <item x="180"/>
        <item m="1" x="369"/>
        <item x="257"/>
        <item m="1" x="561"/>
        <item x="80"/>
        <item x="266"/>
        <item m="1" x="412"/>
        <item m="1" x="504"/>
        <item m="1" x="389"/>
        <item m="1" x="443"/>
        <item x="6"/>
        <item x="5"/>
        <item m="1" x="399"/>
        <item m="1" x="636"/>
        <item m="1" x="437"/>
        <item x="58"/>
        <item m="1" x="568"/>
        <item x="9"/>
        <item m="1" x="496"/>
        <item m="1" x="461"/>
        <item m="1" x="509"/>
        <item m="1" x="438"/>
        <item m="1" x="348"/>
        <item m="1" x="355"/>
        <item m="1" x="340"/>
        <item x="282"/>
        <item m="1" x="422"/>
        <item x="85"/>
        <item m="1" x="486"/>
        <item m="1" x="490"/>
        <item m="1" x="451"/>
        <item m="1" x="667"/>
        <item m="1" x="634"/>
        <item m="1" x="633"/>
        <item x="217"/>
        <item m="1" x="497"/>
        <item m="1" x="625"/>
        <item m="1" x="380"/>
        <item m="1" x="696"/>
        <item m="1" x="362"/>
        <item m="1" x="471"/>
        <item x="228"/>
        <item x="21"/>
        <item m="1" x="624"/>
        <item m="1" x="487"/>
        <item x="231"/>
        <item m="1" x="352"/>
        <item m="1" x="476"/>
        <item m="1" x="367"/>
        <item m="1" x="361"/>
        <item x="198"/>
        <item x="36"/>
        <item x="112"/>
        <item x="233"/>
        <item m="1" x="413"/>
        <item x="98"/>
        <item x="107"/>
        <item x="184"/>
        <item x="201"/>
        <item m="1" x="318"/>
        <item x="240"/>
        <item x="115"/>
        <item m="1" x="551"/>
        <item m="1" x="694"/>
        <item m="1" x="652"/>
        <item x="299"/>
        <item x="309"/>
        <item x="139"/>
        <item x="127"/>
        <item x="122"/>
        <item x="45"/>
        <item m="1" x="473"/>
        <item m="1" x="685"/>
        <item x="128"/>
        <item x="294"/>
        <item x="224"/>
        <item x="37"/>
        <item m="1" x="529"/>
        <item x="60"/>
        <item m="1" x="346"/>
        <item x="288"/>
        <item m="1" x="415"/>
        <item x="203"/>
        <item m="1" x="523"/>
        <item m="1" x="382"/>
        <item m="1" x="638"/>
        <item m="1" x="436"/>
        <item m="1" x="540"/>
        <item x="269"/>
        <item m="1" x="410"/>
        <item x="159"/>
        <item m="1" x="474"/>
        <item m="1" x="537"/>
        <item x="212"/>
        <item x="161"/>
        <item m="1" x="544"/>
        <item x="181"/>
        <item m="1" x="379"/>
        <item x="7"/>
        <item m="1" x="643"/>
        <item m="1" x="435"/>
        <item m="1" x="619"/>
        <item m="1" x="332"/>
        <item m="1" x="320"/>
        <item m="1" x="334"/>
        <item m="1" x="660"/>
        <item m="1" x="477"/>
        <item m="1" x="428"/>
        <item x="74"/>
        <item m="1" x="416"/>
        <item x="158"/>
        <item x="154"/>
        <item x="68"/>
        <item m="1" x="439"/>
        <item m="1" x="678"/>
        <item x="118"/>
        <item x="78"/>
        <item m="1" x="441"/>
        <item x="207"/>
        <item x="2"/>
        <item m="1" x="423"/>
        <item x="197"/>
        <item m="1" x="447"/>
        <item x="93"/>
        <item m="1" x="562"/>
        <item m="1" x="538"/>
        <item m="1" x="495"/>
        <item x="44"/>
        <item m="1" x="648"/>
        <item m="1" x="675"/>
        <item x="135"/>
        <item m="1" x="424"/>
        <item m="1" x="378"/>
        <item m="1" x="682"/>
        <item m="1" x="458"/>
        <item m="1" x="329"/>
        <item x="0"/>
        <item m="1" x="683"/>
        <item m="1" x="637"/>
        <item x="175"/>
        <item x="48"/>
        <item m="1" x="606"/>
        <item x="250"/>
        <item x="273"/>
        <item x="18"/>
        <item x="219"/>
        <item m="1" x="503"/>
        <item x="258"/>
        <item m="1" x="508"/>
        <item m="1" x="468"/>
        <item m="1" x="499"/>
        <item m="1" x="344"/>
        <item m="1" x="644"/>
        <item x="51"/>
        <item x="249"/>
        <item x="277"/>
        <item m="1" x="602"/>
        <item m="1" x="325"/>
        <item m="1" x="357"/>
        <item x="67"/>
        <item m="1" x="598"/>
        <item m="1" x="680"/>
        <item m="1" x="574"/>
        <item x="3"/>
        <item x="1"/>
        <item x="81"/>
        <item m="1" x="592"/>
        <item x="265"/>
        <item x="304"/>
        <item x="144"/>
        <item x="49"/>
        <item x="281"/>
        <item m="1" x="394"/>
        <item m="1" x="478"/>
        <item m="1" x="684"/>
        <item x="152"/>
        <item m="1" x="607"/>
        <item m="1" x="470"/>
        <item x="33"/>
        <item m="1" x="492"/>
        <item x="136"/>
        <item x="64"/>
        <item m="1" x="515"/>
        <item m="1" x="612"/>
        <item m="1" x="641"/>
        <item x="82"/>
        <item m="1" x="449"/>
        <item x="50"/>
        <item x="314"/>
        <item x="147"/>
        <item m="1" x="403"/>
        <item m="1" x="427"/>
        <item m="1" x="670"/>
        <item x="46"/>
        <item m="1" x="507"/>
        <item x="75"/>
        <item x="239"/>
        <item m="1" x="368"/>
        <item m="1" x="323"/>
        <item x="173"/>
        <item m="1" x="536"/>
        <item x="307"/>
        <item m="1" x="620"/>
        <item m="1" x="335"/>
        <item m="1" x="628"/>
        <item x="4"/>
        <item m="1" x="617"/>
        <item m="1" x="572"/>
        <item m="1" x="546"/>
        <item m="1" x="627"/>
        <item m="1" x="324"/>
        <item m="1" x="479"/>
        <item m="1" x="326"/>
        <item x="274"/>
        <item x="62"/>
        <item x="162"/>
        <item m="1" x="549"/>
        <item x="189"/>
        <item x="209"/>
        <item x="213"/>
        <item x="291"/>
        <item m="1" x="365"/>
        <item m="1" x="339"/>
        <item x="23"/>
        <item m="1" x="498"/>
        <item m="1" x="404"/>
        <item x="145"/>
        <item m="1" x="411"/>
        <item x="108"/>
        <item m="1" x="354"/>
        <item m="1" x="442"/>
        <item m="1" x="640"/>
        <item x="246"/>
        <item m="1" x="472"/>
        <item m="1" x="692"/>
        <item m="1" x="452"/>
        <item m="1" x="673"/>
        <item x="316"/>
        <item m="1" x="406"/>
        <item x="73"/>
        <item m="1" x="587"/>
        <item m="1" x="600"/>
        <item x="24"/>
        <item x="188"/>
        <item x="308"/>
        <item x="179"/>
        <item x="214"/>
        <item m="1" x="343"/>
        <item x="222"/>
        <item x="133"/>
        <item m="1" x="630"/>
        <item m="1" x="484"/>
        <item m="1" x="434"/>
        <item x="29"/>
        <item m="1" x="491"/>
        <item x="237"/>
        <item m="1" x="614"/>
        <item m="1" x="526"/>
        <item x="310"/>
        <item x="267"/>
        <item x="295"/>
        <item x="248"/>
        <item m="1" x="588"/>
        <item x="223"/>
        <item m="1" x="584"/>
        <item x="86"/>
        <item m="1" x="664"/>
        <item m="1" x="350"/>
        <item x="172"/>
        <item m="1" x="327"/>
        <item x="126"/>
        <item x="35"/>
        <item m="1" x="564"/>
        <item x="255"/>
        <item m="1" x="663"/>
        <item x="264"/>
        <item x="149"/>
        <item x="27"/>
        <item m="1" x="390"/>
        <item m="1" x="419"/>
        <item x="142"/>
        <item m="1" x="608"/>
        <item m="1" x="402"/>
        <item m="1" x="512"/>
        <item m="1" x="522"/>
        <item x="182"/>
        <item x="83"/>
        <item m="1" x="377"/>
        <item m="1" x="653"/>
        <item m="1" x="489"/>
        <item x="156"/>
        <item m="1" x="353"/>
        <item m="1" x="333"/>
        <item x="14"/>
        <item x="20"/>
        <item m="1" x="604"/>
        <item x="253"/>
        <item x="190"/>
        <item m="1" x="432"/>
        <item x="143"/>
        <item x="167"/>
        <item x="176"/>
        <item x="251"/>
        <item x="305"/>
        <item x="163"/>
        <item m="1" x="690"/>
        <item m="1" x="539"/>
        <item x="185"/>
        <item x="280"/>
        <item x="245"/>
        <item x="65"/>
        <item m="1" x="426"/>
        <item x="226"/>
        <item x="272"/>
        <item m="1" x="319"/>
        <item m="1" x="466"/>
        <item m="1" x="560"/>
        <item x="43"/>
        <item m="1" x="590"/>
        <item m="1" x="359"/>
        <item x="192"/>
        <item x="290"/>
        <item m="1" x="494"/>
        <item x="55"/>
        <item m="1" x="414"/>
        <item m="1" x="465"/>
        <item x="262"/>
        <item m="1" x="383"/>
        <item x="275"/>
        <item m="1" x="370"/>
        <item m="1" x="407"/>
        <item m="1" x="445"/>
        <item m="1" x="524"/>
        <item x="153"/>
        <item m="1" x="321"/>
        <item m="1" x="364"/>
        <item x="296"/>
        <item m="1" x="459"/>
        <item x="84"/>
        <item m="1" x="601"/>
        <item x="56"/>
        <item x="194"/>
        <item m="1" x="463"/>
        <item x="271"/>
        <item x="313"/>
        <item x="259"/>
        <item x="26"/>
        <item x="178"/>
        <item x="116"/>
        <item m="1" x="656"/>
        <item x="101"/>
        <item m="1" x="336"/>
        <item x="293"/>
        <item m="1" x="674"/>
        <item x="215"/>
        <item x="104"/>
        <item x="61"/>
        <item m="1" x="650"/>
        <item m="1" x="579"/>
        <item x="32"/>
        <item m="1" x="639"/>
        <item x="97"/>
        <item m="1" x="505"/>
        <item m="1" x="535"/>
        <item x="100"/>
        <item m="1" x="521"/>
        <item m="1" x="597"/>
        <item m="1" x="533"/>
        <item m="1" x="555"/>
        <item x="171"/>
        <item m="1" x="341"/>
        <item x="124"/>
        <item x="109"/>
        <item x="30"/>
        <item x="216"/>
        <item m="1" x="381"/>
        <item m="1" x="331"/>
        <item m="1" x="518"/>
        <item x="57"/>
        <item x="138"/>
        <item x="297"/>
        <item m="1" x="677"/>
        <item x="204"/>
        <item m="1" x="610"/>
        <item x="208"/>
        <item x="191"/>
        <item x="117"/>
        <item x="315"/>
        <item x="232"/>
        <item x="286"/>
        <item x="252"/>
        <item m="1" x="376"/>
        <item m="1" x="647"/>
        <item m="1" x="511"/>
        <item m="1" x="559"/>
        <item m="1" x="356"/>
        <item m="1" x="345"/>
        <item m="1" x="482"/>
        <item x="300"/>
        <item x="187"/>
        <item x="254"/>
        <item m="1" x="697"/>
        <item m="1" x="591"/>
        <item m="1" x="431"/>
        <item m="1" x="581"/>
        <item m="1" x="658"/>
        <item m="1" x="595"/>
        <item m="1" x="695"/>
        <item x="89"/>
        <item m="1" x="322"/>
        <item m="1" x="550"/>
        <item x="193"/>
        <item m="1" x="558"/>
        <item m="1" x="396"/>
        <item x="41"/>
        <item m="1" x="571"/>
        <item m="1" x="657"/>
        <item x="91"/>
        <item m="1" x="666"/>
        <item m="1" x="596"/>
        <item x="199"/>
        <item m="1" x="541"/>
        <item x="31"/>
        <item m="1" x="462"/>
        <item m="1" x="500"/>
        <item x="22"/>
        <item x="166"/>
        <item m="1" x="552"/>
        <item x="148"/>
        <item x="111"/>
        <item x="312"/>
        <item m="1" x="457"/>
        <item m="1" x="611"/>
        <item x="227"/>
        <item m="1" x="519"/>
        <item m="1" x="525"/>
        <item m="1" x="510"/>
        <item x="311"/>
        <item m="1" x="580"/>
        <item x="59"/>
        <item m="1" x="349"/>
        <item x="137"/>
        <item m="1" x="565"/>
        <item x="87"/>
        <item x="238"/>
        <item x="155"/>
        <item m="1" x="645"/>
        <item x="195"/>
        <item x="134"/>
        <item m="1" x="566"/>
        <item x="8"/>
        <item m="1" x="593"/>
        <item x="285"/>
        <item m="1" x="360"/>
        <item m="1" x="672"/>
        <item x="141"/>
        <item m="1" x="391"/>
        <item m="1" x="467"/>
        <item x="131"/>
        <item m="1" x="444"/>
        <item x="287"/>
        <item x="119"/>
        <item m="1" x="342"/>
        <item m="1" x="480"/>
        <item x="268"/>
        <item x="70"/>
        <item m="1" x="502"/>
        <item m="1" x="575"/>
        <item x="52"/>
        <item m="1" x="655"/>
        <item x="202"/>
        <item m="1" x="450"/>
        <item m="1" x="567"/>
        <item x="298"/>
        <item m="1" x="455"/>
        <item x="234"/>
        <item x="151"/>
        <item m="1" x="347"/>
        <item x="174"/>
        <item x="303"/>
        <item m="1" x="386"/>
        <item x="244"/>
        <item x="130"/>
        <item x="205"/>
        <item x="186"/>
        <item x="3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1"/>
        <item x="0"/>
        <item h="1" x="8"/>
        <item m="1" x="11"/>
        <item h="1" x="2"/>
        <item m="1" x="12"/>
        <item h="1" x="10"/>
        <item x="5"/>
        <item m="1" x="13"/>
        <item h="1" x="9"/>
        <item h="1" x="4"/>
        <item h="1" x="7"/>
        <item x="3"/>
        <item h="1" x="6"/>
        <item t="default"/>
      </items>
    </pivotField>
    <pivotField axis="axisPage" showAll="0">
      <items count="13">
        <item m="1" x="8"/>
        <item m="1" x="7"/>
        <item m="1" x="6"/>
        <item x="1"/>
        <item x="0"/>
        <item x="3"/>
        <item m="1" x="10"/>
        <item m="1" x="9"/>
        <item x="2"/>
        <item m="1" x="11"/>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5">
    <i>
      <x v="16"/>
    </i>
    <i>
      <x v="22"/>
    </i>
    <i>
      <x v="35"/>
    </i>
    <i>
      <x v="36"/>
    </i>
    <i>
      <x v="38"/>
    </i>
    <i>
      <x v="61"/>
    </i>
    <i>
      <x v="64"/>
    </i>
    <i>
      <x v="81"/>
    </i>
    <i>
      <x v="102"/>
    </i>
    <i>
      <x v="103"/>
    </i>
    <i>
      <x v="126"/>
    </i>
    <i>
      <x v="147"/>
    </i>
    <i>
      <x v="150"/>
    </i>
    <i>
      <x v="171"/>
    </i>
    <i>
      <x v="187"/>
    </i>
    <i>
      <x v="190"/>
    </i>
    <i>
      <x v="191"/>
    </i>
    <i>
      <x v="211"/>
    </i>
    <i>
      <x v="214"/>
    </i>
    <i>
      <x v="237"/>
    </i>
    <i>
      <x v="277"/>
    </i>
    <i>
      <x v="288"/>
    </i>
    <i>
      <x v="292"/>
    </i>
    <i>
      <x v="306"/>
    </i>
    <i>
      <x v="342"/>
    </i>
    <i>
      <x v="352"/>
    </i>
    <i>
      <x v="379"/>
    </i>
    <i>
      <x v="390"/>
    </i>
    <i>
      <x v="408"/>
    </i>
    <i>
      <x v="455"/>
    </i>
    <i>
      <x v="472"/>
    </i>
    <i>
      <x v="483"/>
    </i>
    <i>
      <x v="487"/>
    </i>
    <i>
      <x v="502"/>
    </i>
    <i>
      <x v="519"/>
    </i>
    <i>
      <x v="533"/>
    </i>
    <i>
      <x v="538"/>
    </i>
    <i>
      <x v="548"/>
    </i>
    <i>
      <x v="564"/>
    </i>
    <i>
      <x v="592"/>
    </i>
    <i>
      <x v="594"/>
    </i>
    <i>
      <x v="596"/>
    </i>
    <i>
      <x v="600"/>
    </i>
    <i>
      <x v="601"/>
    </i>
    <i>
      <x v="610"/>
    </i>
    <i>
      <x v="645"/>
    </i>
    <i>
      <x v="664"/>
    </i>
    <i>
      <x v="670"/>
    </i>
    <i>
      <x v="672"/>
    </i>
    <i>
      <x v="685"/>
    </i>
    <i>
      <x v="687"/>
    </i>
    <i>
      <x v="694"/>
    </i>
    <i>
      <x v="695"/>
    </i>
    <i>
      <x v="697"/>
    </i>
    <i t="grand">
      <x/>
    </i>
  </rowItems>
  <colItems count="1">
    <i/>
  </colItems>
  <pageFields count="2">
    <pageField fld="52" item="11" hier="-1"/>
    <pageField fld="51" hier="-1"/>
  </pageFields>
  <dataFields count="1">
    <dataField name="Count of Project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523F5D-D490-4723-AADB-7B4DB97B9139}"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4:K6" firstHeaderRow="1" firstDataRow="1" firstDataCol="1" rowPageCount="2" colPageCount="1"/>
  <pivotFields count="96">
    <pivotField dataField="1" showAll="0"/>
    <pivotField numFmtId="1" showAll="0">
      <items count="1203">
        <item m="1" x="1151"/>
        <item m="1" x="1183"/>
        <item m="1" x="689"/>
        <item m="1" x="760"/>
        <item m="1" x="828"/>
        <item m="1" x="860"/>
        <item m="1" x="893"/>
        <item m="1" x="1049"/>
        <item m="1" x="1174"/>
        <item m="1" x="679"/>
        <item m="1" x="786"/>
        <item m="1" x="818"/>
        <item m="1" x="1101"/>
        <item m="1" x="1199"/>
        <item m="1" x="776"/>
        <item m="1" x="875"/>
        <item m="1" x="908"/>
        <item m="1" x="1000"/>
        <item m="1" x="1032"/>
        <item m="1" x="1125"/>
        <item m="1" x="1190"/>
        <item m="1" x="696"/>
        <item m="1" x="731"/>
        <item m="1" x="767"/>
        <item m="1" x="802"/>
        <item m="1" x="835"/>
        <item m="1" x="867"/>
        <item m="1" x="900"/>
        <item m="1" x="931"/>
        <item m="1" x="961"/>
        <item m="1" x="992"/>
        <item m="1" x="1024"/>
        <item m="1" x="1085"/>
        <item m="1" x="1117"/>
        <item m="1" x="1148"/>
        <item m="1" x="1180"/>
        <item m="1" x="686"/>
        <item m="1" x="722"/>
        <item m="1" x="757"/>
        <item m="1" x="794"/>
        <item m="1" x="826"/>
        <item m="1" x="858"/>
        <item m="1" x="891"/>
        <item m="1" x="923"/>
        <item m="1" x="953"/>
        <item m="1" x="984"/>
        <item m="1" x="1016"/>
        <item m="1" x="1077"/>
        <item m="1" x="1109"/>
        <item m="1" x="1140"/>
        <item m="1" x="1172"/>
        <item m="1" x="677"/>
        <item m="1" x="713"/>
        <item m="1" x="748"/>
        <item m="1" x="785"/>
        <item m="1" x="817"/>
        <item m="1" x="850"/>
        <item m="1" x="883"/>
        <item m="1" x="916"/>
        <item m="1" x="945"/>
        <item m="1" x="976"/>
        <item m="1" x="1008"/>
        <item m="1" x="1040"/>
        <item m="1" x="1069"/>
        <item m="1" x="1100"/>
        <item m="1" x="1133"/>
        <item m="1" x="1163"/>
        <item m="1" x="1198"/>
        <item m="1" x="704"/>
        <item m="1" x="721"/>
        <item m="1" x="739"/>
        <item m="1" x="756"/>
        <item m="1" x="775"/>
        <item m="1" x="793"/>
        <item m="1" x="809"/>
        <item m="1" x="825"/>
        <item m="1" x="842"/>
        <item m="1" x="857"/>
        <item m="1" x="874"/>
        <item m="1" x="890"/>
        <item m="1" x="907"/>
        <item m="1" x="922"/>
        <item m="1" x="938"/>
        <item m="1" x="952"/>
        <item m="1" x="968"/>
        <item m="1" x="983"/>
        <item m="1" x="999"/>
        <item m="1" x="1015"/>
        <item m="1" x="1031"/>
        <item m="1" x="1047"/>
        <item m="1" x="1062"/>
        <item m="1" x="1076"/>
        <item m="1" x="1092"/>
        <item m="1" x="1108"/>
        <item m="1" x="1124"/>
        <item m="1" x="1156"/>
        <item m="1" x="1171"/>
        <item m="1" x="1189"/>
        <item m="1" x="676"/>
        <item m="1" x="695"/>
        <item m="1" x="712"/>
        <item m="1" x="730"/>
        <item m="1" x="747"/>
        <item m="1" x="766"/>
        <item m="1" x="784"/>
        <item m="1" x="801"/>
        <item m="1" x="816"/>
        <item m="1" x="834"/>
        <item m="1" x="849"/>
        <item m="1" x="866"/>
        <item m="1" x="882"/>
        <item m="1" x="899"/>
        <item m="1" x="915"/>
        <item m="1" x="930"/>
        <item m="1" x="944"/>
        <item m="1" x="960"/>
        <item m="1" x="975"/>
        <item m="1" x="991"/>
        <item m="1" x="1007"/>
        <item m="1" x="1023"/>
        <item m="1" x="1039"/>
        <item m="1" x="1055"/>
        <item m="1" x="1068"/>
        <item m="1" x="1084"/>
        <item m="1" x="1099"/>
        <item m="1" x="1116"/>
        <item m="1" x="1132"/>
        <item m="1" x="1147"/>
        <item m="1" x="1162"/>
        <item m="1" x="1179"/>
        <item m="1" x="1197"/>
        <item m="1" x="685"/>
        <item m="1" x="703"/>
        <item m="1" x="720"/>
        <item m="1" x="738"/>
        <item m="1" x="755"/>
        <item m="1" x="774"/>
        <item m="1" x="792"/>
        <item m="1" x="808"/>
        <item m="1" x="824"/>
        <item m="1" x="841"/>
        <item m="1" x="856"/>
        <item m="1" x="873"/>
        <item m="1" x="889"/>
        <item m="1" x="906"/>
        <item m="1" x="921"/>
        <item m="1" x="937"/>
        <item m="1" x="951"/>
        <item m="1" x="967"/>
        <item m="1" x="982"/>
        <item m="1" x="998"/>
        <item m="1" x="1014"/>
        <item m="1" x="1030"/>
        <item m="1" x="1046"/>
        <item m="1" x="1061"/>
        <item m="1" x="1075"/>
        <item m="1" x="1091"/>
        <item m="1" x="1107"/>
        <item m="1" x="1123"/>
        <item m="1" x="1139"/>
        <item m="1" x="1155"/>
        <item m="1" x="1170"/>
        <item m="1" x="1188"/>
        <item m="1" x="675"/>
        <item m="1" x="694"/>
        <item m="1" x="711"/>
        <item m="1" x="729"/>
        <item m="1" x="746"/>
        <item m="1" x="765"/>
        <item m="1" x="783"/>
        <item m="1" x="800"/>
        <item m="1" x="815"/>
        <item m="1" x="833"/>
        <item m="1" x="848"/>
        <item m="1" x="865"/>
        <item m="1" x="881"/>
        <item m="1" x="898"/>
        <item m="1" x="914"/>
        <item m="1" x="929"/>
        <item m="1" x="943"/>
        <item m="1" x="959"/>
        <item m="1" x="974"/>
        <item m="1" x="990"/>
        <item m="1" x="1006"/>
        <item m="1" x="1022"/>
        <item m="1" x="1038"/>
        <item m="1" x="1054"/>
        <item m="1" x="1067"/>
        <item m="1" x="1083"/>
        <item m="1" x="1098"/>
        <item m="1" x="1115"/>
        <item m="1" x="1131"/>
        <item m="1" x="1146"/>
        <item m="1" x="1161"/>
        <item m="1" x="1196"/>
        <item m="1" x="684"/>
        <item m="1" x="702"/>
        <item m="1" x="719"/>
        <item m="1" x="737"/>
        <item m="1" x="754"/>
        <item m="1" x="773"/>
        <item m="1" x="791"/>
        <item m="1" x="807"/>
        <item m="1" x="823"/>
        <item m="1" x="840"/>
        <item m="1" x="855"/>
        <item m="1" x="872"/>
        <item m="1" x="888"/>
        <item m="1" x="905"/>
        <item m="1" x="920"/>
        <item m="1" x="936"/>
        <item m="1" x="950"/>
        <item m="1" x="966"/>
        <item m="1" x="981"/>
        <item m="1" x="997"/>
        <item m="1" x="1013"/>
        <item m="1" x="1029"/>
        <item m="1" x="1045"/>
        <item m="1" x="1060"/>
        <item m="1" x="1074"/>
        <item m="1" x="1090"/>
        <item m="1" x="1106"/>
        <item m="1" x="1122"/>
        <item m="1" x="1138"/>
        <item m="1" x="1154"/>
        <item m="1" x="1169"/>
        <item m="1" x="1187"/>
        <item m="1" x="674"/>
        <item m="1" x="693"/>
        <item m="1" x="710"/>
        <item m="1" x="728"/>
        <item m="1" x="745"/>
        <item m="1" x="764"/>
        <item m="1" x="782"/>
        <item m="1" x="799"/>
        <item m="1" x="814"/>
        <item m="1" x="832"/>
        <item m="1" x="847"/>
        <item m="1" x="864"/>
        <item m="1" x="880"/>
        <item m="1" x="897"/>
        <item m="1" x="913"/>
        <item m="1" x="928"/>
        <item m="1" x="958"/>
        <item m="1" x="973"/>
        <item m="1" x="989"/>
        <item m="1" x="1005"/>
        <item m="1" x="1021"/>
        <item m="1" x="1037"/>
        <item m="1" x="1053"/>
        <item m="1" x="1066"/>
        <item m="1" x="1082"/>
        <item m="1" x="1097"/>
        <item m="1" x="1114"/>
        <item m="1" x="1130"/>
        <item m="1" x="1145"/>
        <item m="1" x="1160"/>
        <item m="1" x="1178"/>
        <item m="1" x="1195"/>
        <item m="1" x="683"/>
        <item m="1" x="701"/>
        <item m="1" x="718"/>
        <item m="1" x="736"/>
        <item m="1" x="753"/>
        <item m="1" x="772"/>
        <item m="1" x="790"/>
        <item m="1" x="806"/>
        <item m="1" x="822"/>
        <item m="1" x="839"/>
        <item m="1" x="854"/>
        <item m="1" x="871"/>
        <item m="1" x="887"/>
        <item m="1" x="904"/>
        <item m="1" x="919"/>
        <item m="1" x="935"/>
        <item m="1" x="949"/>
        <item m="1" x="965"/>
        <item m="1" x="980"/>
        <item m="1" x="996"/>
        <item m="1" x="1012"/>
        <item m="1" x="1028"/>
        <item m="1" x="1044"/>
        <item m="1" x="1059"/>
        <item m="1" x="1073"/>
        <item m="1" x="1089"/>
        <item m="1" x="1105"/>
        <item m="1" x="1121"/>
        <item m="1" x="1137"/>
        <item m="1" x="1153"/>
        <item m="1" x="1168"/>
        <item m="1" x="1186"/>
        <item m="1" x="673"/>
        <item m="1" x="692"/>
        <item m="1" x="709"/>
        <item m="1" x="727"/>
        <item m="1" x="744"/>
        <item m="1" x="763"/>
        <item m="1" x="781"/>
        <item m="1" x="798"/>
        <item m="1" x="813"/>
        <item m="1" x="831"/>
        <item m="1" x="846"/>
        <item m="1" x="863"/>
        <item m="1" x="879"/>
        <item m="1" x="896"/>
        <item m="1" x="912"/>
        <item m="1" x="927"/>
        <item m="1" x="942"/>
        <item m="1" x="957"/>
        <item m="1" x="972"/>
        <item m="1" x="988"/>
        <item m="1" x="1004"/>
        <item m="1" x="1020"/>
        <item m="1" x="1036"/>
        <item m="1" x="1052"/>
        <item m="1" x="1065"/>
        <item m="1" x="1081"/>
        <item m="1" x="1096"/>
        <item m="1" x="1113"/>
        <item m="1" x="1129"/>
        <item m="1" x="1144"/>
        <item m="1" x="1159"/>
        <item m="1" x="1167"/>
        <item m="1" x="1177"/>
        <item m="1" x="1185"/>
        <item m="1" x="1194"/>
        <item m="1" x="672"/>
        <item m="1" x="682"/>
        <item m="1" x="691"/>
        <item m="1" x="700"/>
        <item m="1" x="708"/>
        <item m="1" x="717"/>
        <item m="1" x="726"/>
        <item m="1" x="735"/>
        <item m="1" x="743"/>
        <item m="1" x="752"/>
        <item m="1" x="762"/>
        <item m="1" x="771"/>
        <item m="1" x="780"/>
        <item m="1" x="789"/>
        <item m="1" x="797"/>
        <item m="1" x="805"/>
        <item m="1" x="812"/>
        <item m="1" x="821"/>
        <item m="1" x="830"/>
        <item m="1" x="838"/>
        <item m="1" x="845"/>
        <item m="1" x="853"/>
        <item m="1" x="862"/>
        <item m="1" x="870"/>
        <item m="1" x="878"/>
        <item m="1" x="886"/>
        <item m="1" x="895"/>
        <item m="1" x="903"/>
        <item m="1" x="911"/>
        <item m="1" x="918"/>
        <item m="1" x="926"/>
        <item m="1" x="934"/>
        <item m="1" x="941"/>
        <item m="1" x="948"/>
        <item m="1" x="956"/>
        <item m="1" x="964"/>
        <item m="1" x="971"/>
        <item m="1" x="979"/>
        <item m="1" x="987"/>
        <item m="1" x="995"/>
        <item m="1" x="1003"/>
        <item m="1" x="1011"/>
        <item m="1" x="1019"/>
        <item m="1" x="1027"/>
        <item m="1" x="1035"/>
        <item m="1" x="1043"/>
        <item m="1" x="1051"/>
        <item m="1" x="1058"/>
        <item m="1" x="1064"/>
        <item m="1" x="1072"/>
        <item m="1" x="1080"/>
        <item m="1" x="1088"/>
        <item m="1" x="1095"/>
        <item m="1" x="1104"/>
        <item m="1" x="1112"/>
        <item m="1" x="1120"/>
        <item m="1" x="1128"/>
        <item m="1" x="1136"/>
        <item m="1" x="1143"/>
        <item m="1" x="1152"/>
        <item m="1" x="1166"/>
        <item m="1" x="1176"/>
        <item m="1" x="1184"/>
        <item m="1" x="1193"/>
        <item m="1" x="671"/>
        <item m="1" x="681"/>
        <item m="1" x="690"/>
        <item m="1" x="699"/>
        <item m="1" x="707"/>
        <item m="1" x="716"/>
        <item m="1" x="725"/>
        <item m="1" x="734"/>
        <item m="1" x="742"/>
        <item m="1" x="751"/>
        <item m="1" x="761"/>
        <item m="1" x="770"/>
        <item m="1" x="779"/>
        <item m="1" x="788"/>
        <item m="1" x="796"/>
        <item m="1" x="804"/>
        <item m="1" x="811"/>
        <item m="1" x="820"/>
        <item m="1" x="829"/>
        <item m="1" x="837"/>
        <item m="1" x="844"/>
        <item m="1" x="852"/>
        <item m="1" x="861"/>
        <item m="1" x="869"/>
        <item m="1" x="877"/>
        <item m="1" x="885"/>
        <item m="1" x="894"/>
        <item m="1" x="902"/>
        <item m="1" x="910"/>
        <item m="1" x="925"/>
        <item m="1" x="933"/>
        <item m="1" x="940"/>
        <item m="1" x="947"/>
        <item m="1" x="955"/>
        <item m="1" x="963"/>
        <item m="1" x="970"/>
        <item m="1" x="978"/>
        <item m="1" x="986"/>
        <item m="1" x="994"/>
        <item m="1" x="1002"/>
        <item m="1" x="1010"/>
        <item m="1" x="1018"/>
        <item m="1" x="1026"/>
        <item m="1" x="1034"/>
        <item m="1" x="1042"/>
        <item m="1" x="1050"/>
        <item m="1" x="1057"/>
        <item m="1" x="1071"/>
        <item m="1" x="1079"/>
        <item m="1" x="1087"/>
        <item m="1" x="1094"/>
        <item m="1" x="1103"/>
        <item m="1" x="1111"/>
        <item m="1" x="1119"/>
        <item m="1" x="1127"/>
        <item m="1" x="1135"/>
        <item m="1" x="1142"/>
        <item m="1" x="1150"/>
        <item m="1" x="1158"/>
        <item m="1" x="1165"/>
        <item m="1" x="1175"/>
        <item m="1" x="1182"/>
        <item m="1" x="1192"/>
        <item m="1" x="1201"/>
        <item m="1" x="680"/>
        <item m="1" x="688"/>
        <item m="1" x="698"/>
        <item m="1" x="706"/>
        <item m="1" x="715"/>
        <item m="1" x="724"/>
        <item m="1" x="733"/>
        <item m="1" x="741"/>
        <item m="1" x="750"/>
        <item m="1" x="759"/>
        <item m="1" x="769"/>
        <item m="1" x="778"/>
        <item m="1" x="787"/>
        <item m="1" x="795"/>
        <item m="1" x="803"/>
        <item m="1" x="810"/>
        <item m="1" x="819"/>
        <item m="1" x="827"/>
        <item m="1" x="836"/>
        <item m="1" x="843"/>
        <item m="1" x="851"/>
        <item m="1" x="859"/>
        <item m="1" x="868"/>
        <item m="1" x="876"/>
        <item m="1" x="884"/>
        <item m="1" x="892"/>
        <item m="1" x="901"/>
        <item m="1" x="909"/>
        <item m="1" x="917"/>
        <item m="1" x="924"/>
        <item m="1" x="932"/>
        <item m="1" x="939"/>
        <item m="1" x="946"/>
        <item m="1" x="954"/>
        <item m="1" x="962"/>
        <item m="1" x="969"/>
        <item m="1" x="977"/>
        <item m="1" x="985"/>
        <item m="1" x="993"/>
        <item m="1" x="1001"/>
        <item m="1" x="1009"/>
        <item m="1" x="1017"/>
        <item m="1" x="1025"/>
        <item m="1" x="1033"/>
        <item m="1" x="1041"/>
        <item m="1" x="1048"/>
        <item m="1" x="1056"/>
        <item m="1" x="1063"/>
        <item m="1" x="1070"/>
        <item m="1" x="1078"/>
        <item m="1" x="1086"/>
        <item m="1" x="1093"/>
        <item m="1" x="1102"/>
        <item m="1" x="1110"/>
        <item m="1" x="1118"/>
        <item m="1" x="1126"/>
        <item m="1" x="1134"/>
        <item m="1" x="1141"/>
        <item m="1" x="1149"/>
        <item m="1" x="1157"/>
        <item m="1" x="1164"/>
        <item m="1" x="1173"/>
        <item m="1" x="1181"/>
        <item m="1" x="1191"/>
        <item m="1" x="1200"/>
        <item m="1" x="678"/>
        <item m="1" x="687"/>
        <item m="1" x="697"/>
        <item m="1" x="705"/>
        <item m="1" x="714"/>
        <item m="1" x="723"/>
        <item m="1" x="732"/>
        <item m="1" x="740"/>
        <item m="1" x="749"/>
        <item m="1" x="758"/>
        <item m="1" x="768"/>
        <item m="1" x="7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644"/>
        <item x="543"/>
        <item x="542"/>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544"/>
        <item x="635"/>
        <item x="637"/>
        <item x="638"/>
        <item x="642"/>
        <item x="643"/>
        <item x="639"/>
        <item x="640"/>
        <item x="636"/>
        <item x="641"/>
        <item x="645"/>
        <item x="646"/>
        <item x="647"/>
        <item x="648"/>
        <item x="649"/>
        <item x="650"/>
        <item x="651"/>
        <item x="652"/>
        <item x="653"/>
        <item x="654"/>
        <item x="655"/>
        <item x="656"/>
        <item x="657"/>
        <item x="658"/>
        <item x="659"/>
        <item x="660"/>
        <item x="661"/>
        <item x="662"/>
        <item x="663"/>
        <item x="664"/>
        <item x="665"/>
        <item x="666"/>
        <item x="667"/>
        <item x="668"/>
        <item x="669"/>
        <item x="670"/>
        <item t="default"/>
      </items>
    </pivotField>
    <pivotField showAll="0">
      <items count="699">
        <item m="1" x="481"/>
        <item m="1" x="679"/>
        <item m="1" x="543"/>
        <item m="1" x="420"/>
        <item x="69"/>
        <item m="1" x="577"/>
        <item m="1" x="517"/>
        <item x="105"/>
        <item x="169"/>
        <item m="1" x="651"/>
        <item m="1" x="531"/>
        <item m="1" x="433"/>
        <item x="125"/>
        <item m="1" x="328"/>
        <item m="1" x="686"/>
        <item x="42"/>
        <item x="284"/>
        <item m="1" x="448"/>
        <item m="1" x="513"/>
        <item m="1" x="400"/>
        <item m="1" x="506"/>
        <item m="1" x="409"/>
        <item x="256"/>
        <item m="1" x="662"/>
        <item x="19"/>
        <item x="94"/>
        <item m="1" x="642"/>
        <item m="1" x="547"/>
        <item x="221"/>
        <item m="1" x="421"/>
        <item m="1" x="582"/>
        <item m="1" x="646"/>
        <item m="1" x="405"/>
        <item m="1" x="687"/>
        <item m="1" x="605"/>
        <item x="263"/>
        <item x="302"/>
        <item x="95"/>
        <item x="206"/>
        <item x="210"/>
        <item m="1" x="594"/>
        <item m="1" x="545"/>
        <item x="279"/>
        <item x="28"/>
        <item x="92"/>
        <item m="1" x="373"/>
        <item m="1" x="622"/>
        <item m="1" x="599"/>
        <item m="1" x="654"/>
        <item x="38"/>
        <item m="1" x="676"/>
        <item m="1" x="530"/>
        <item m="1" x="573"/>
        <item x="12"/>
        <item m="1" x="388"/>
        <item x="200"/>
        <item x="47"/>
        <item x="196"/>
        <item x="10"/>
        <item m="1" x="688"/>
        <item x="168"/>
        <item x="283"/>
        <item m="1" x="429"/>
        <item m="1" x="395"/>
        <item x="165"/>
        <item m="1" x="589"/>
        <item x="211"/>
        <item m="1" x="425"/>
        <item m="1" x="578"/>
        <item m="1" x="632"/>
        <item x="270"/>
        <item m="1" x="621"/>
        <item x="218"/>
        <item m="1" x="542"/>
        <item x="220"/>
        <item m="1" x="576"/>
        <item m="1" x="516"/>
        <item x="72"/>
        <item m="1" x="401"/>
        <item m="1" x="669"/>
        <item m="1" x="460"/>
        <item x="225"/>
        <item m="1" x="557"/>
        <item x="242"/>
        <item m="1" x="609"/>
        <item x="102"/>
        <item m="1" x="626"/>
        <item x="11"/>
        <item x="25"/>
        <item m="1" x="446"/>
        <item m="1" x="635"/>
        <item x="15"/>
        <item x="276"/>
        <item m="1" x="623"/>
        <item x="121"/>
        <item m="1" x="351"/>
        <item x="306"/>
        <item x="77"/>
        <item m="1" x="586"/>
        <item m="1" x="454"/>
        <item m="1" x="475"/>
        <item x="243"/>
        <item x="301"/>
        <item x="123"/>
        <item m="1" x="659"/>
        <item m="1" x="583"/>
        <item m="1" x="338"/>
        <item x="229"/>
        <item m="1" x="485"/>
        <item m="1" x="372"/>
        <item m="1" x="469"/>
        <item x="53"/>
        <item m="1" x="563"/>
        <item m="1" x="615"/>
        <item m="1" x="585"/>
        <item m="1" x="554"/>
        <item m="1" x="440"/>
        <item m="1" x="392"/>
        <item m="1" x="693"/>
        <item m="1" x="393"/>
        <item x="40"/>
        <item m="1" x="417"/>
        <item m="1" x="534"/>
        <item m="1" x="501"/>
        <item m="1" x="570"/>
        <item x="183"/>
        <item x="230"/>
        <item x="235"/>
        <item x="157"/>
        <item m="1" x="613"/>
        <item m="1" x="603"/>
        <item m="1" x="385"/>
        <item m="1" x="493"/>
        <item x="260"/>
        <item m="1" x="569"/>
        <item x="103"/>
        <item m="1" x="488"/>
        <item m="1" x="528"/>
        <item x="113"/>
        <item x="150"/>
        <item x="66"/>
        <item m="1" x="631"/>
        <item m="1" x="375"/>
        <item x="88"/>
        <item m="1" x="363"/>
        <item m="1" x="665"/>
        <item x="236"/>
        <item x="289"/>
        <item m="1" x="514"/>
        <item m="1" x="532"/>
        <item x="71"/>
        <item m="1" x="374"/>
        <item x="114"/>
        <item m="1" x="464"/>
        <item m="1" x="629"/>
        <item m="1" x="681"/>
        <item m="1" x="520"/>
        <item m="1" x="337"/>
        <item m="1" x="483"/>
        <item x="164"/>
        <item m="1" x="358"/>
        <item x="247"/>
        <item x="17"/>
        <item m="1" x="649"/>
        <item x="54"/>
        <item x="170"/>
        <item x="63"/>
        <item m="1" x="384"/>
        <item m="1" x="330"/>
        <item x="90"/>
        <item m="1" x="387"/>
        <item x="292"/>
        <item m="1" x="548"/>
        <item m="1" x="418"/>
        <item x="146"/>
        <item x="160"/>
        <item m="1" x="453"/>
        <item m="1" x="430"/>
        <item m="1" x="408"/>
        <item m="1" x="618"/>
        <item x="96"/>
        <item m="1" x="668"/>
        <item m="1" x="556"/>
        <item m="1" x="661"/>
        <item x="13"/>
        <item x="76"/>
        <item m="1" x="366"/>
        <item x="241"/>
        <item m="1" x="691"/>
        <item m="1" x="371"/>
        <item x="34"/>
        <item x="79"/>
        <item m="1" x="553"/>
        <item m="1" x="456"/>
        <item x="177"/>
        <item x="110"/>
        <item m="1" x="398"/>
        <item m="1" x="397"/>
        <item m="1" x="527"/>
        <item m="1" x="689"/>
        <item m="1" x="616"/>
        <item x="140"/>
        <item x="99"/>
        <item x="278"/>
        <item x="129"/>
        <item x="261"/>
        <item x="39"/>
        <item x="120"/>
        <item x="132"/>
        <item x="106"/>
        <item m="1" x="671"/>
        <item x="16"/>
        <item x="180"/>
        <item m="1" x="369"/>
        <item x="257"/>
        <item m="1" x="561"/>
        <item x="80"/>
        <item x="266"/>
        <item m="1" x="412"/>
        <item m="1" x="504"/>
        <item m="1" x="389"/>
        <item m="1" x="443"/>
        <item x="6"/>
        <item x="5"/>
        <item m="1" x="399"/>
        <item m="1" x="636"/>
        <item m="1" x="437"/>
        <item x="58"/>
        <item m="1" x="568"/>
        <item x="9"/>
        <item m="1" x="496"/>
        <item m="1" x="461"/>
        <item m="1" x="509"/>
        <item m="1" x="438"/>
        <item m="1" x="348"/>
        <item m="1" x="355"/>
        <item m="1" x="340"/>
        <item x="282"/>
        <item m="1" x="422"/>
        <item x="85"/>
        <item m="1" x="486"/>
        <item m="1" x="490"/>
        <item m="1" x="451"/>
        <item m="1" x="667"/>
        <item m="1" x="634"/>
        <item m="1" x="633"/>
        <item x="217"/>
        <item m="1" x="497"/>
        <item m="1" x="625"/>
        <item m="1" x="380"/>
        <item m="1" x="696"/>
        <item m="1" x="362"/>
        <item m="1" x="471"/>
        <item x="228"/>
        <item x="21"/>
        <item m="1" x="624"/>
        <item m="1" x="487"/>
        <item x="231"/>
        <item m="1" x="352"/>
        <item m="1" x="476"/>
        <item m="1" x="367"/>
        <item m="1" x="361"/>
        <item x="198"/>
        <item x="36"/>
        <item x="112"/>
        <item x="233"/>
        <item m="1" x="413"/>
        <item x="98"/>
        <item x="107"/>
        <item x="184"/>
        <item x="201"/>
        <item m="1" x="318"/>
        <item x="240"/>
        <item x="115"/>
        <item m="1" x="551"/>
        <item m="1" x="694"/>
        <item m="1" x="652"/>
        <item x="299"/>
        <item x="309"/>
        <item x="139"/>
        <item x="127"/>
        <item x="122"/>
        <item x="45"/>
        <item m="1" x="473"/>
        <item m="1" x="685"/>
        <item x="128"/>
        <item x="294"/>
        <item x="224"/>
        <item x="37"/>
        <item m="1" x="529"/>
        <item x="60"/>
        <item m="1" x="346"/>
        <item x="288"/>
        <item m="1" x="415"/>
        <item x="203"/>
        <item m="1" x="523"/>
        <item m="1" x="382"/>
        <item m="1" x="638"/>
        <item m="1" x="436"/>
        <item m="1" x="540"/>
        <item x="269"/>
        <item m="1" x="410"/>
        <item x="159"/>
        <item m="1" x="474"/>
        <item m="1" x="537"/>
        <item x="212"/>
        <item x="161"/>
        <item m="1" x="544"/>
        <item x="181"/>
        <item m="1" x="379"/>
        <item x="7"/>
        <item m="1" x="643"/>
        <item m="1" x="435"/>
        <item m="1" x="619"/>
        <item m="1" x="332"/>
        <item m="1" x="320"/>
        <item m="1" x="334"/>
        <item m="1" x="660"/>
        <item m="1" x="477"/>
        <item m="1" x="428"/>
        <item x="74"/>
        <item m="1" x="416"/>
        <item x="158"/>
        <item x="154"/>
        <item x="68"/>
        <item m="1" x="439"/>
        <item m="1" x="678"/>
        <item x="118"/>
        <item x="78"/>
        <item m="1" x="441"/>
        <item x="207"/>
        <item x="2"/>
        <item m="1" x="423"/>
        <item x="197"/>
        <item m="1" x="447"/>
        <item x="93"/>
        <item m="1" x="562"/>
        <item m="1" x="538"/>
        <item m="1" x="495"/>
        <item x="44"/>
        <item m="1" x="648"/>
        <item m="1" x="675"/>
        <item x="135"/>
        <item m="1" x="424"/>
        <item m="1" x="378"/>
        <item m="1" x="682"/>
        <item m="1" x="458"/>
        <item m="1" x="329"/>
        <item x="0"/>
        <item m="1" x="683"/>
        <item m="1" x="637"/>
        <item x="175"/>
        <item x="48"/>
        <item m="1" x="606"/>
        <item x="250"/>
        <item x="273"/>
        <item x="18"/>
        <item x="219"/>
        <item m="1" x="503"/>
        <item x="258"/>
        <item m="1" x="508"/>
        <item m="1" x="468"/>
        <item m="1" x="499"/>
        <item m="1" x="344"/>
        <item m="1" x="644"/>
        <item x="51"/>
        <item x="249"/>
        <item x="277"/>
        <item m="1" x="602"/>
        <item m="1" x="325"/>
        <item m="1" x="357"/>
        <item x="67"/>
        <item m="1" x="598"/>
        <item m="1" x="680"/>
        <item m="1" x="574"/>
        <item x="3"/>
        <item x="1"/>
        <item x="81"/>
        <item m="1" x="592"/>
        <item x="265"/>
        <item x="304"/>
        <item x="144"/>
        <item x="49"/>
        <item x="281"/>
        <item m="1" x="394"/>
        <item m="1" x="478"/>
        <item m="1" x="684"/>
        <item x="152"/>
        <item m="1" x="607"/>
        <item m="1" x="470"/>
        <item x="33"/>
        <item m="1" x="492"/>
        <item x="136"/>
        <item x="64"/>
        <item m="1" x="515"/>
        <item m="1" x="612"/>
        <item m="1" x="641"/>
        <item x="82"/>
        <item m="1" x="449"/>
        <item x="50"/>
        <item x="314"/>
        <item x="147"/>
        <item m="1" x="403"/>
        <item m="1" x="427"/>
        <item m="1" x="670"/>
        <item x="46"/>
        <item m="1" x="507"/>
        <item x="75"/>
        <item x="239"/>
        <item m="1" x="368"/>
        <item m="1" x="323"/>
        <item x="173"/>
        <item m="1" x="536"/>
        <item x="307"/>
        <item m="1" x="620"/>
        <item m="1" x="335"/>
        <item m="1" x="628"/>
        <item x="4"/>
        <item m="1" x="617"/>
        <item m="1" x="572"/>
        <item m="1" x="546"/>
        <item m="1" x="627"/>
        <item m="1" x="324"/>
        <item m="1" x="479"/>
        <item m="1" x="326"/>
        <item x="274"/>
        <item x="62"/>
        <item x="162"/>
        <item m="1" x="549"/>
        <item x="189"/>
        <item x="209"/>
        <item x="213"/>
        <item x="291"/>
        <item m="1" x="365"/>
        <item m="1" x="339"/>
        <item x="23"/>
        <item m="1" x="498"/>
        <item m="1" x="404"/>
        <item x="145"/>
        <item m="1" x="411"/>
        <item x="108"/>
        <item m="1" x="354"/>
        <item m="1" x="442"/>
        <item m="1" x="640"/>
        <item x="246"/>
        <item m="1" x="472"/>
        <item m="1" x="692"/>
        <item m="1" x="452"/>
        <item m="1" x="673"/>
        <item x="316"/>
        <item m="1" x="406"/>
        <item x="73"/>
        <item m="1" x="587"/>
        <item m="1" x="600"/>
        <item x="24"/>
        <item x="188"/>
        <item x="308"/>
        <item x="179"/>
        <item x="214"/>
        <item m="1" x="343"/>
        <item x="222"/>
        <item x="133"/>
        <item m="1" x="630"/>
        <item m="1" x="484"/>
        <item m="1" x="434"/>
        <item x="29"/>
        <item m="1" x="491"/>
        <item x="237"/>
        <item m="1" x="614"/>
        <item m="1" x="526"/>
        <item x="310"/>
        <item x="267"/>
        <item x="295"/>
        <item x="248"/>
        <item m="1" x="588"/>
        <item x="223"/>
        <item m="1" x="584"/>
        <item x="86"/>
        <item m="1" x="664"/>
        <item m="1" x="350"/>
        <item x="172"/>
        <item m="1" x="327"/>
        <item x="126"/>
        <item x="35"/>
        <item m="1" x="564"/>
        <item x="255"/>
        <item m="1" x="663"/>
        <item x="264"/>
        <item x="149"/>
        <item x="27"/>
        <item m="1" x="390"/>
        <item m="1" x="419"/>
        <item x="142"/>
        <item m="1" x="608"/>
        <item m="1" x="402"/>
        <item m="1" x="512"/>
        <item m="1" x="522"/>
        <item x="182"/>
        <item x="83"/>
        <item m="1" x="377"/>
        <item m="1" x="653"/>
        <item m="1" x="489"/>
        <item x="156"/>
        <item m="1" x="353"/>
        <item m="1" x="333"/>
        <item x="14"/>
        <item x="20"/>
        <item m="1" x="604"/>
        <item x="253"/>
        <item x="190"/>
        <item m="1" x="432"/>
        <item x="143"/>
        <item x="167"/>
        <item x="176"/>
        <item x="251"/>
        <item x="305"/>
        <item x="163"/>
        <item m="1" x="690"/>
        <item m="1" x="539"/>
        <item x="185"/>
        <item x="280"/>
        <item x="245"/>
        <item x="65"/>
        <item m="1" x="426"/>
        <item x="226"/>
        <item x="272"/>
        <item m="1" x="319"/>
        <item m="1" x="466"/>
        <item m="1" x="560"/>
        <item x="43"/>
        <item m="1" x="590"/>
        <item m="1" x="359"/>
        <item x="192"/>
        <item x="290"/>
        <item m="1" x="494"/>
        <item x="55"/>
        <item m="1" x="414"/>
        <item m="1" x="465"/>
        <item x="262"/>
        <item m="1" x="383"/>
        <item x="275"/>
        <item m="1" x="370"/>
        <item m="1" x="407"/>
        <item m="1" x="445"/>
        <item m="1" x="524"/>
        <item x="153"/>
        <item m="1" x="321"/>
        <item m="1" x="364"/>
        <item x="296"/>
        <item m="1" x="459"/>
        <item x="84"/>
        <item m="1" x="601"/>
        <item x="56"/>
        <item x="194"/>
        <item m="1" x="463"/>
        <item x="271"/>
        <item x="313"/>
        <item x="259"/>
        <item x="26"/>
        <item x="178"/>
        <item x="116"/>
        <item m="1" x="656"/>
        <item x="101"/>
        <item m="1" x="336"/>
        <item x="293"/>
        <item m="1" x="674"/>
        <item x="215"/>
        <item x="104"/>
        <item x="61"/>
        <item m="1" x="650"/>
        <item m="1" x="579"/>
        <item x="32"/>
        <item m="1" x="639"/>
        <item x="97"/>
        <item m="1" x="505"/>
        <item m="1" x="535"/>
        <item x="100"/>
        <item m="1" x="521"/>
        <item m="1" x="597"/>
        <item m="1" x="533"/>
        <item m="1" x="555"/>
        <item x="171"/>
        <item m="1" x="341"/>
        <item x="124"/>
        <item x="109"/>
        <item x="30"/>
        <item x="216"/>
        <item m="1" x="381"/>
        <item m="1" x="331"/>
        <item m="1" x="518"/>
        <item x="57"/>
        <item x="138"/>
        <item x="297"/>
        <item m="1" x="677"/>
        <item x="204"/>
        <item m="1" x="610"/>
        <item x="208"/>
        <item x="191"/>
        <item x="117"/>
        <item x="315"/>
        <item x="232"/>
        <item x="286"/>
        <item x="252"/>
        <item m="1" x="376"/>
        <item m="1" x="647"/>
        <item m="1" x="511"/>
        <item m="1" x="559"/>
        <item m="1" x="356"/>
        <item m="1" x="345"/>
        <item m="1" x="482"/>
        <item x="300"/>
        <item x="187"/>
        <item x="254"/>
        <item m="1" x="697"/>
        <item m="1" x="591"/>
        <item m="1" x="431"/>
        <item m="1" x="581"/>
        <item m="1" x="658"/>
        <item m="1" x="595"/>
        <item m="1" x="695"/>
        <item x="89"/>
        <item m="1" x="322"/>
        <item m="1" x="550"/>
        <item x="193"/>
        <item m="1" x="558"/>
        <item m="1" x="396"/>
        <item x="41"/>
        <item m="1" x="571"/>
        <item m="1" x="657"/>
        <item x="91"/>
        <item m="1" x="666"/>
        <item m="1" x="596"/>
        <item x="199"/>
        <item m="1" x="541"/>
        <item x="31"/>
        <item m="1" x="462"/>
        <item m="1" x="500"/>
        <item x="22"/>
        <item x="166"/>
        <item m="1" x="552"/>
        <item x="148"/>
        <item x="111"/>
        <item x="312"/>
        <item m="1" x="457"/>
        <item m="1" x="611"/>
        <item x="227"/>
        <item m="1" x="519"/>
        <item m="1" x="525"/>
        <item m="1" x="510"/>
        <item x="311"/>
        <item m="1" x="580"/>
        <item x="59"/>
        <item m="1" x="349"/>
        <item x="137"/>
        <item m="1" x="565"/>
        <item x="87"/>
        <item x="238"/>
        <item x="155"/>
        <item m="1" x="645"/>
        <item x="195"/>
        <item x="134"/>
        <item m="1" x="566"/>
        <item x="8"/>
        <item m="1" x="593"/>
        <item x="285"/>
        <item m="1" x="360"/>
        <item m="1" x="672"/>
        <item x="141"/>
        <item m="1" x="391"/>
        <item m="1" x="467"/>
        <item x="131"/>
        <item m="1" x="444"/>
        <item x="287"/>
        <item x="119"/>
        <item m="1" x="342"/>
        <item m="1" x="480"/>
        <item x="268"/>
        <item x="70"/>
        <item m="1" x="502"/>
        <item m="1" x="575"/>
        <item x="52"/>
        <item m="1" x="655"/>
        <item x="202"/>
        <item m="1" x="450"/>
        <item m="1" x="567"/>
        <item x="298"/>
        <item m="1" x="455"/>
        <item x="234"/>
        <item x="151"/>
        <item m="1" x="347"/>
        <item x="174"/>
        <item x="303"/>
        <item m="1" x="386"/>
        <item x="244"/>
        <item x="130"/>
        <item x="205"/>
        <item x="186"/>
        <item x="3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0">
        <item x="51"/>
        <item x="31"/>
        <item x="47"/>
        <item x="60"/>
        <item x="4"/>
        <item x="16"/>
        <item x="66"/>
        <item x="52"/>
        <item x="0"/>
        <item x="56"/>
        <item x="68"/>
        <item x="42"/>
        <item x="49"/>
        <item x="57"/>
        <item x="64"/>
        <item x="23"/>
        <item x="20"/>
        <item x="37"/>
        <item x="28"/>
        <item x="55"/>
        <item x="54"/>
        <item x="1"/>
        <item x="32"/>
        <item x="29"/>
        <item x="17"/>
        <item x="58"/>
        <item x="45"/>
        <item x="24"/>
        <item x="5"/>
        <item x="40"/>
        <item x="67"/>
        <item x="35"/>
        <item x="18"/>
        <item x="33"/>
        <item x="12"/>
        <item x="9"/>
        <item x="22"/>
        <item x="36"/>
        <item x="46"/>
        <item x="7"/>
        <item x="14"/>
        <item x="10"/>
        <item x="2"/>
        <item x="26"/>
        <item x="19"/>
        <item x="39"/>
        <item x="15"/>
        <item x="13"/>
        <item x="65"/>
        <item x="3"/>
        <item x="21"/>
        <item x="50"/>
        <item x="63"/>
        <item x="44"/>
        <item x="25"/>
        <item x="59"/>
        <item x="62"/>
        <item x="38"/>
        <item x="41"/>
        <item x="27"/>
        <item x="30"/>
        <item x="61"/>
        <item x="48"/>
        <item x="53"/>
        <item x="34"/>
        <item x="8"/>
        <item x="11"/>
        <item x="6"/>
        <item x="43"/>
        <item t="default"/>
      </items>
    </pivotField>
    <pivotField showAll="0">
      <items count="30">
        <item x="8"/>
        <item x="22"/>
        <item x="10"/>
        <item x="6"/>
        <item x="20"/>
        <item x="26"/>
        <item x="24"/>
        <item x="9"/>
        <item x="12"/>
        <item x="21"/>
        <item x="0"/>
        <item x="4"/>
        <item x="3"/>
        <item x="16"/>
        <item x="15"/>
        <item x="23"/>
        <item x="13"/>
        <item x="17"/>
        <item x="1"/>
        <item x="27"/>
        <item x="5"/>
        <item x="28"/>
        <item x="11"/>
        <item x="25"/>
        <item x="19"/>
        <item x="14"/>
        <item x="18"/>
        <item x="7"/>
        <item x="2"/>
        <item t="default"/>
      </items>
    </pivotField>
    <pivotField showAll="0">
      <items count="8">
        <item x="3"/>
        <item x="5"/>
        <item x="6"/>
        <item x="1"/>
        <item x="4"/>
        <item x="2"/>
        <item x="0"/>
        <item t="default"/>
      </items>
    </pivotField>
    <pivotField showAll="0">
      <items count="2">
        <item x="0"/>
        <item t="default"/>
      </items>
    </pivotField>
    <pivotField showAll="0">
      <items count="2">
        <item x="0"/>
        <item t="default"/>
      </items>
    </pivotField>
    <pivotField showAll="0"/>
    <pivotField showAll="0"/>
    <pivotField showAll="0">
      <items count="461">
        <item x="153"/>
        <item x="127"/>
        <item x="222"/>
        <item x="78"/>
        <item x="283"/>
        <item x="233"/>
        <item x="143"/>
        <item x="80"/>
        <item x="192"/>
        <item x="52"/>
        <item x="141"/>
        <item x="205"/>
        <item x="195"/>
        <item x="277"/>
        <item x="75"/>
        <item x="194"/>
        <item x="218"/>
        <item x="48"/>
        <item x="252"/>
        <item x="137"/>
        <item x="188"/>
        <item x="109"/>
        <item x="454"/>
        <item x="110"/>
        <item x="139"/>
        <item x="304"/>
        <item x="421"/>
        <item x="117"/>
        <item x="388"/>
        <item x="399"/>
        <item x="392"/>
        <item x="107"/>
        <item x="435"/>
        <item x="156"/>
        <item x="310"/>
        <item x="436"/>
        <item x="438"/>
        <item x="397"/>
        <item x="98"/>
        <item x="213"/>
        <item x="168"/>
        <item x="371"/>
        <item x="164"/>
        <item x="129"/>
        <item x="69"/>
        <item x="38"/>
        <item x="99"/>
        <item x="443"/>
        <item x="241"/>
        <item x="101"/>
        <item x="55"/>
        <item x="184"/>
        <item x="100"/>
        <item x="120"/>
        <item x="401"/>
        <item x="235"/>
        <item x="298"/>
        <item x="147"/>
        <item x="415"/>
        <item x="72"/>
        <item x="33"/>
        <item x="296"/>
        <item x="0"/>
        <item x="353"/>
        <item x="287"/>
        <item x="356"/>
        <item x="63"/>
        <item x="429"/>
        <item x="79"/>
        <item x="19"/>
        <item x="365"/>
        <item x="216"/>
        <item x="4"/>
        <item x="282"/>
        <item x="191"/>
        <item x="15"/>
        <item x="319"/>
        <item x="366"/>
        <item x="163"/>
        <item x="456"/>
        <item x="20"/>
        <item x="119"/>
        <item x="82"/>
        <item x="342"/>
        <item x="367"/>
        <item x="118"/>
        <item x="144"/>
        <item x="210"/>
        <item x="419"/>
        <item x="131"/>
        <item x="172"/>
        <item x="300"/>
        <item x="384"/>
        <item x="226"/>
        <item x="203"/>
        <item x="312"/>
        <item x="407"/>
        <item x="294"/>
        <item x="285"/>
        <item x="103"/>
        <item x="207"/>
        <item x="166"/>
        <item x="346"/>
        <item x="134"/>
        <item x="455"/>
        <item x="281"/>
        <item x="424"/>
        <item x="70"/>
        <item x="394"/>
        <item x="391"/>
        <item x="209"/>
        <item x="183"/>
        <item x="374"/>
        <item x="345"/>
        <item x="22"/>
        <item x="46"/>
        <item x="74"/>
        <item x="337"/>
        <item x="242"/>
        <item x="370"/>
        <item x="336"/>
        <item x="219"/>
        <item x="128"/>
        <item x="239"/>
        <item x="77"/>
        <item x="58"/>
        <item x="267"/>
        <item x="321"/>
        <item x="49"/>
        <item x="130"/>
        <item x="257"/>
        <item x="113"/>
        <item x="451"/>
        <item x="232"/>
        <item x="41"/>
        <item x="323"/>
        <item x="332"/>
        <item x="325"/>
        <item x="76"/>
        <item x="32"/>
        <item x="261"/>
        <item x="258"/>
        <item x="136"/>
        <item x="85"/>
        <item x="66"/>
        <item x="362"/>
        <item x="333"/>
        <item x="256"/>
        <item x="34"/>
        <item x="16"/>
        <item x="178"/>
        <item x="280"/>
        <item x="293"/>
        <item x="457"/>
        <item x="124"/>
        <item x="348"/>
        <item x="290"/>
        <item x="313"/>
        <item x="358"/>
        <item x="253"/>
        <item x="302"/>
        <item x="349"/>
        <item x="395"/>
        <item x="360"/>
        <item x="44"/>
        <item x="274"/>
        <item x="145"/>
        <item x="91"/>
        <item x="185"/>
        <item x="196"/>
        <item x="56"/>
        <item x="431"/>
        <item x="197"/>
        <item x="201"/>
        <item x="54"/>
        <item x="268"/>
        <item x="36"/>
        <item x="238"/>
        <item x="62"/>
        <item x="193"/>
        <item x="23"/>
        <item x="270"/>
        <item x="398"/>
        <item x="67"/>
        <item x="182"/>
        <item x="309"/>
        <item x="275"/>
        <item x="190"/>
        <item x="159"/>
        <item x="161"/>
        <item x="373"/>
        <item x="389"/>
        <item x="114"/>
        <item x="198"/>
        <item x="155"/>
        <item x="104"/>
        <item x="65"/>
        <item x="106"/>
        <item x="387"/>
        <item x="215"/>
        <item x="354"/>
        <item x="453"/>
        <item x="326"/>
        <item x="220"/>
        <item x="324"/>
        <item x="355"/>
        <item x="352"/>
        <item x="126"/>
        <item x="425"/>
        <item x="12"/>
        <item x="437"/>
        <item x="223"/>
        <item x="14"/>
        <item x="357"/>
        <item x="165"/>
        <item x="448"/>
        <item x="433"/>
        <item x="158"/>
        <item x="426"/>
        <item x="211"/>
        <item x="295"/>
        <item x="102"/>
        <item x="89"/>
        <item x="347"/>
        <item x="430"/>
        <item x="402"/>
        <item x="94"/>
        <item x="174"/>
        <item x="51"/>
        <item x="26"/>
        <item x="5"/>
        <item x="423"/>
        <item x="179"/>
        <item x="396"/>
        <item x="364"/>
        <item x="273"/>
        <item x="311"/>
        <item x="231"/>
        <item x="351"/>
        <item x="180"/>
        <item x="251"/>
        <item x="406"/>
        <item x="186"/>
        <item x="122"/>
        <item x="249"/>
        <item x="160"/>
        <item x="73"/>
        <item x="95"/>
        <item x="318"/>
        <item x="87"/>
        <item x="115"/>
        <item x="47"/>
        <item x="105"/>
        <item x="189"/>
        <item x="133"/>
        <item x="341"/>
        <item x="162"/>
        <item x="93"/>
        <item x="11"/>
        <item x="340"/>
        <item x="328"/>
        <item x="28"/>
        <item x="284"/>
        <item x="446"/>
        <item x="390"/>
        <item x="138"/>
        <item x="305"/>
        <item x="420"/>
        <item x="13"/>
        <item x="368"/>
        <item x="306"/>
        <item x="150"/>
        <item x="334"/>
        <item x="327"/>
        <item x="88"/>
        <item x="177"/>
        <item x="173"/>
        <item x="112"/>
        <item x="206"/>
        <item x="378"/>
        <item x="247"/>
        <item x="385"/>
        <item x="10"/>
        <item x="53"/>
        <item x="393"/>
        <item x="250"/>
        <item x="414"/>
        <item x="176"/>
        <item x="40"/>
        <item x="42"/>
        <item x="61"/>
        <item x="2"/>
        <item x="200"/>
        <item x="31"/>
        <item x="154"/>
        <item x="81"/>
        <item x="299"/>
        <item x="416"/>
        <item x="116"/>
        <item x="408"/>
        <item x="440"/>
        <item x="301"/>
        <item x="447"/>
        <item x="405"/>
        <item x="221"/>
        <item x="278"/>
        <item x="171"/>
        <item x="7"/>
        <item x="227"/>
        <item x="8"/>
        <item x="204"/>
        <item x="96"/>
        <item x="442"/>
        <item x="286"/>
        <item x="383"/>
        <item x="297"/>
        <item x="322"/>
        <item x="265"/>
        <item x="254"/>
        <item x="315"/>
        <item x="132"/>
        <item x="43"/>
        <item x="234"/>
        <item x="169"/>
        <item x="68"/>
        <item x="212"/>
        <item x="146"/>
        <item x="25"/>
        <item x="245"/>
        <item x="199"/>
        <item x="97"/>
        <item x="338"/>
        <item x="344"/>
        <item x="418"/>
        <item x="432"/>
        <item x="214"/>
        <item x="21"/>
        <item x="140"/>
        <item x="445"/>
        <item x="413"/>
        <item x="225"/>
        <item x="135"/>
        <item x="167"/>
        <item x="422"/>
        <item x="224"/>
        <item x="350"/>
        <item x="83"/>
        <item x="363"/>
        <item x="439"/>
        <item x="289"/>
        <item x="84"/>
        <item x="27"/>
        <item x="59"/>
        <item x="339"/>
        <item x="427"/>
        <item x="377"/>
        <item x="217"/>
        <item x="441"/>
        <item x="170"/>
        <item x="404"/>
        <item x="409"/>
        <item x="90"/>
        <item x="400"/>
        <item x="410"/>
        <item x="331"/>
        <item x="434"/>
        <item x="375"/>
        <item x="60"/>
        <item x="121"/>
        <item x="291"/>
        <item x="45"/>
        <item x="243"/>
        <item x="86"/>
        <item x="403"/>
        <item x="449"/>
        <item x="237"/>
        <item x="240"/>
        <item x="369"/>
        <item x="125"/>
        <item x="111"/>
        <item x="208"/>
        <item x="6"/>
        <item x="380"/>
        <item x="450"/>
        <item x="228"/>
        <item x="149"/>
        <item x="279"/>
        <item x="236"/>
        <item x="260"/>
        <item x="35"/>
        <item x="71"/>
        <item x="142"/>
        <item x="417"/>
        <item x="452"/>
        <item x="264"/>
        <item x="1"/>
        <item x="292"/>
        <item x="148"/>
        <item x="272"/>
        <item x="372"/>
        <item x="316"/>
        <item x="303"/>
        <item x="458"/>
        <item x="108"/>
        <item x="428"/>
        <item x="202"/>
        <item x="152"/>
        <item x="262"/>
        <item x="57"/>
        <item x="381"/>
        <item x="187"/>
        <item x="382"/>
        <item x="123"/>
        <item x="266"/>
        <item x="343"/>
        <item x="259"/>
        <item x="307"/>
        <item x="64"/>
        <item x="263"/>
        <item x="459"/>
        <item x="9"/>
        <item x="330"/>
        <item x="444"/>
        <item x="244"/>
        <item x="335"/>
        <item x="18"/>
        <item x="39"/>
        <item x="30"/>
        <item x="255"/>
        <item x="359"/>
        <item x="157"/>
        <item x="271"/>
        <item x="230"/>
        <item x="246"/>
        <item x="361"/>
        <item x="175"/>
        <item x="92"/>
        <item x="17"/>
        <item x="181"/>
        <item x="50"/>
        <item x="386"/>
        <item x="288"/>
        <item x="269"/>
        <item x="24"/>
        <item x="308"/>
        <item x="248"/>
        <item x="229"/>
        <item x="314"/>
        <item x="320"/>
        <item x="376"/>
        <item x="151"/>
        <item x="412"/>
        <item x="379"/>
        <item x="317"/>
        <item x="329"/>
        <item x="411"/>
        <item x="37"/>
        <item x="276"/>
        <item x="29"/>
        <item x="3"/>
        <item t="default"/>
      </items>
    </pivotField>
    <pivotField showAll="0">
      <items count="403">
        <item x="397"/>
        <item x="398"/>
        <item x="399"/>
        <item x="302"/>
        <item x="344"/>
        <item x="39"/>
        <item x="272"/>
        <item x="263"/>
        <item x="319"/>
        <item x="268"/>
        <item x="116"/>
        <item x="351"/>
        <item x="14"/>
        <item x="357"/>
        <item x="44"/>
        <item x="241"/>
        <item x="90"/>
        <item x="118"/>
        <item x="332"/>
        <item x="209"/>
        <item x="60"/>
        <item x="270"/>
        <item x="43"/>
        <item x="281"/>
        <item x="162"/>
        <item x="266"/>
        <item x="38"/>
        <item x="203"/>
        <item x="321"/>
        <item x="129"/>
        <item x="10"/>
        <item x="198"/>
        <item x="169"/>
        <item x="386"/>
        <item x="316"/>
        <item x="371"/>
        <item x="102"/>
        <item x="88"/>
        <item x="110"/>
        <item x="26"/>
        <item x="176"/>
        <item x="359"/>
        <item x="187"/>
        <item x="46"/>
        <item x="355"/>
        <item x="99"/>
        <item x="230"/>
        <item x="280"/>
        <item x="291"/>
        <item x="362"/>
        <item x="232"/>
        <item x="279"/>
        <item x="59"/>
        <item x="328"/>
        <item x="234"/>
        <item x="72"/>
        <item x="325"/>
        <item x="190"/>
        <item x="119"/>
        <item x="311"/>
        <item x="197"/>
        <item x="237"/>
        <item x="181"/>
        <item x="104"/>
        <item x="227"/>
        <item x="168"/>
        <item x="193"/>
        <item x="285"/>
        <item x="29"/>
        <item x="340"/>
        <item x="208"/>
        <item x="214"/>
        <item x="1"/>
        <item x="390"/>
        <item x="112"/>
        <item x="382"/>
        <item x="286"/>
        <item x="51"/>
        <item x="389"/>
        <item x="134"/>
        <item x="172"/>
        <item x="152"/>
        <item x="24"/>
        <item x="80"/>
        <item x="17"/>
        <item x="391"/>
        <item x="307"/>
        <item x="308"/>
        <item x="149"/>
        <item x="260"/>
        <item x="23"/>
        <item x="20"/>
        <item x="292"/>
        <item x="220"/>
        <item x="380"/>
        <item x="48"/>
        <item x="159"/>
        <item x="200"/>
        <item x="56"/>
        <item x="335"/>
        <item x="53"/>
        <item x="37"/>
        <item x="50"/>
        <item x="6"/>
        <item x="123"/>
        <item x="131"/>
        <item x="45"/>
        <item x="312"/>
        <item x="202"/>
        <item x="297"/>
        <item x="136"/>
        <item x="182"/>
        <item x="244"/>
        <item x="361"/>
        <item x="236"/>
        <item x="216"/>
        <item x="353"/>
        <item x="231"/>
        <item x="173"/>
        <item x="305"/>
        <item x="143"/>
        <item x="210"/>
        <item x="146"/>
        <item x="370"/>
        <item x="247"/>
        <item x="122"/>
        <item x="183"/>
        <item x="69"/>
        <item x="195"/>
        <item x="261"/>
        <item x="127"/>
        <item x="238"/>
        <item x="256"/>
        <item x="242"/>
        <item x="192"/>
        <item x="0"/>
        <item x="109"/>
        <item x="298"/>
        <item x="251"/>
        <item x="25"/>
        <item x="52"/>
        <item x="13"/>
        <item x="275"/>
        <item x="277"/>
        <item x="93"/>
        <item x="85"/>
        <item x="257"/>
        <item x="145"/>
        <item x="252"/>
        <item x="165"/>
        <item x="338"/>
        <item x="170"/>
        <item x="387"/>
        <item x="360"/>
        <item x="300"/>
        <item x="239"/>
        <item x="372"/>
        <item x="310"/>
        <item x="213"/>
        <item x="337"/>
        <item x="140"/>
        <item x="262"/>
        <item x="250"/>
        <item x="315"/>
        <item x="75"/>
        <item x="254"/>
        <item x="375"/>
        <item x="106"/>
        <item x="84"/>
        <item x="395"/>
        <item x="364"/>
        <item x="158"/>
        <item x="253"/>
        <item x="65"/>
        <item x="393"/>
        <item x="61"/>
        <item x="83"/>
        <item x="155"/>
        <item x="91"/>
        <item x="33"/>
        <item x="249"/>
        <item x="320"/>
        <item x="11"/>
        <item x="163"/>
        <item x="70"/>
        <item x="235"/>
        <item x="290"/>
        <item x="264"/>
        <item x="309"/>
        <item x="154"/>
        <item x="114"/>
        <item x="78"/>
        <item x="66"/>
        <item x="177"/>
        <item x="153"/>
        <item x="366"/>
        <item x="346"/>
        <item x="68"/>
        <item x="212"/>
        <item x="350"/>
        <item x="246"/>
        <item x="333"/>
        <item x="282"/>
        <item x="267"/>
        <item x="82"/>
        <item x="296"/>
        <item x="141"/>
        <item x="345"/>
        <item x="36"/>
        <item x="100"/>
        <item x="373"/>
        <item x="385"/>
        <item x="171"/>
        <item x="132"/>
        <item x="7"/>
        <item x="160"/>
        <item x="322"/>
        <item x="367"/>
        <item x="191"/>
        <item x="167"/>
        <item x="55"/>
        <item x="258"/>
        <item x="339"/>
        <item x="400"/>
        <item x="142"/>
        <item x="121"/>
        <item x="186"/>
        <item x="101"/>
        <item x="383"/>
        <item x="125"/>
        <item x="133"/>
        <item x="392"/>
        <item x="368"/>
        <item x="330"/>
        <item x="334"/>
        <item x="115"/>
        <item x="313"/>
        <item x="342"/>
        <item x="201"/>
        <item x="31"/>
        <item x="18"/>
        <item x="103"/>
        <item x="369"/>
        <item x="331"/>
        <item x="89"/>
        <item x="327"/>
        <item x="376"/>
        <item x="374"/>
        <item x="137"/>
        <item x="226"/>
        <item x="341"/>
        <item x="324"/>
        <item x="161"/>
        <item x="138"/>
        <item x="63"/>
        <item x="47"/>
        <item x="306"/>
        <item x="384"/>
        <item x="336"/>
        <item x="211"/>
        <item x="381"/>
        <item x="157"/>
        <item x="94"/>
        <item x="224"/>
        <item x="42"/>
        <item x="354"/>
        <item x="225"/>
        <item x="215"/>
        <item x="111"/>
        <item x="105"/>
        <item x="293"/>
        <item x="221"/>
        <item x="9"/>
        <item x="148"/>
        <item x="276"/>
        <item x="377"/>
        <item x="151"/>
        <item x="67"/>
        <item x="57"/>
        <item x="295"/>
        <item x="358"/>
        <item x="222"/>
        <item x="81"/>
        <item x="288"/>
        <item x="74"/>
        <item x="180"/>
        <item x="278"/>
        <item x="144"/>
        <item x="194"/>
        <item x="120"/>
        <item x="265"/>
        <item x="352"/>
        <item x="294"/>
        <item x="178"/>
        <item x="21"/>
        <item x="184"/>
        <item x="329"/>
        <item x="5"/>
        <item x="62"/>
        <item x="228"/>
        <item x="348"/>
        <item x="271"/>
        <item x="206"/>
        <item x="347"/>
        <item x="32"/>
        <item x="289"/>
        <item x="388"/>
        <item x="147"/>
        <item x="205"/>
        <item x="28"/>
        <item x="218"/>
        <item x="71"/>
        <item x="365"/>
        <item x="323"/>
        <item x="40"/>
        <item x="217"/>
        <item x="135"/>
        <item x="41"/>
        <item x="4"/>
        <item x="378"/>
        <item x="117"/>
        <item x="179"/>
        <item x="207"/>
        <item x="19"/>
        <item x="86"/>
        <item x="196"/>
        <item x="219"/>
        <item x="97"/>
        <item x="259"/>
        <item x="317"/>
        <item x="35"/>
        <item x="79"/>
        <item x="343"/>
        <item x="204"/>
        <item x="22"/>
        <item x="188"/>
        <item x="16"/>
        <item x="15"/>
        <item x="269"/>
        <item x="150"/>
        <item x="76"/>
        <item x="113"/>
        <item x="394"/>
        <item x="314"/>
        <item x="273"/>
        <item x="77"/>
        <item x="287"/>
        <item x="401"/>
        <item x="255"/>
        <item x="356"/>
        <item x="87"/>
        <item x="107"/>
        <item x="12"/>
        <item x="245"/>
        <item x="303"/>
        <item x="243"/>
        <item x="108"/>
        <item x="92"/>
        <item x="130"/>
        <item x="128"/>
        <item x="304"/>
        <item x="95"/>
        <item x="248"/>
        <item x="126"/>
        <item x="240"/>
        <item x="164"/>
        <item x="49"/>
        <item x="326"/>
        <item x="124"/>
        <item x="174"/>
        <item x="223"/>
        <item x="54"/>
        <item x="166"/>
        <item x="139"/>
        <item x="349"/>
        <item x="301"/>
        <item x="34"/>
        <item x="233"/>
        <item x="27"/>
        <item x="175"/>
        <item x="189"/>
        <item x="73"/>
        <item x="98"/>
        <item x="199"/>
        <item x="8"/>
        <item x="58"/>
        <item x="318"/>
        <item x="363"/>
        <item x="96"/>
        <item x="284"/>
        <item x="156"/>
        <item x="274"/>
        <item x="30"/>
        <item x="64"/>
        <item x="396"/>
        <item x="229"/>
        <item x="283"/>
        <item x="379"/>
        <item x="299"/>
        <item x="185"/>
        <item x="2"/>
        <item x="3"/>
        <item t="default"/>
      </items>
    </pivotField>
    <pivotField showAll="0">
      <items count="354">
        <item x="158"/>
        <item x="350"/>
        <item x="239"/>
        <item x="297"/>
        <item x="97"/>
        <item x="240"/>
        <item x="261"/>
        <item x="27"/>
        <item x="209"/>
        <item x="303"/>
        <item x="345"/>
        <item x="324"/>
        <item x="307"/>
        <item x="252"/>
        <item x="349"/>
        <item x="119"/>
        <item x="203"/>
        <item x="176"/>
        <item x="205"/>
        <item x="211"/>
        <item x="194"/>
        <item x="269"/>
        <item x="28"/>
        <item x="331"/>
        <item x="231"/>
        <item x="234"/>
        <item x="161"/>
        <item x="285"/>
        <item x="15"/>
        <item x="279"/>
        <item x="299"/>
        <item x="175"/>
        <item x="48"/>
        <item x="304"/>
        <item x="187"/>
        <item x="112"/>
        <item x="245"/>
        <item x="230"/>
        <item x="8"/>
        <item x="311"/>
        <item x="118"/>
        <item x="179"/>
        <item x="351"/>
        <item x="341"/>
        <item x="26"/>
        <item x="344"/>
        <item x="149"/>
        <item x="143"/>
        <item x="117"/>
        <item x="226"/>
        <item x="258"/>
        <item x="296"/>
        <item x="232"/>
        <item x="182"/>
        <item x="308"/>
        <item x="315"/>
        <item x="166"/>
        <item x="82"/>
        <item x="346"/>
        <item x="313"/>
        <item x="191"/>
        <item x="23"/>
        <item x="91"/>
        <item x="79"/>
        <item x="270"/>
        <item x="193"/>
        <item x="222"/>
        <item x="192"/>
        <item x="327"/>
        <item x="12"/>
        <item x="256"/>
        <item x="242"/>
        <item x="310"/>
        <item x="24"/>
        <item x="301"/>
        <item x="276"/>
        <item x="6"/>
        <item x="93"/>
        <item x="10"/>
        <item x="217"/>
        <item x="141"/>
        <item x="309"/>
        <item x="277"/>
        <item x="267"/>
        <item x="281"/>
        <item x="169"/>
        <item x="5"/>
        <item x="1"/>
        <item x="228"/>
        <item x="53"/>
        <item x="333"/>
        <item x="89"/>
        <item x="314"/>
        <item x="151"/>
        <item x="190"/>
        <item x="264"/>
        <item x="170"/>
        <item x="80"/>
        <item x="260"/>
        <item x="199"/>
        <item x="293"/>
        <item x="200"/>
        <item x="196"/>
        <item x="20"/>
        <item x="288"/>
        <item x="184"/>
        <item x="162"/>
        <item x="4"/>
        <item x="204"/>
        <item x="302"/>
        <item x="0"/>
        <item x="208"/>
        <item x="300"/>
        <item x="14"/>
        <item x="16"/>
        <item x="30"/>
        <item x="272"/>
        <item x="116"/>
        <item x="43"/>
        <item x="154"/>
        <item x="37"/>
        <item x="224"/>
        <item x="180"/>
        <item x="74"/>
        <item x="326"/>
        <item x="47"/>
        <item x="124"/>
        <item x="87"/>
        <item x="233"/>
        <item x="266"/>
        <item x="85"/>
        <item x="342"/>
        <item x="225"/>
        <item x="19"/>
        <item x="165"/>
        <item x="171"/>
        <item x="280"/>
        <item x="72"/>
        <item x="201"/>
        <item x="243"/>
        <item x="213"/>
        <item x="22"/>
        <item x="54"/>
        <item x="64"/>
        <item x="105"/>
        <item x="96"/>
        <item x="11"/>
        <item x="107"/>
        <item x="99"/>
        <item x="133"/>
        <item x="318"/>
        <item x="40"/>
        <item x="343"/>
        <item x="81"/>
        <item x="168"/>
        <item x="137"/>
        <item x="283"/>
        <item x="31"/>
        <item x="145"/>
        <item x="335"/>
        <item x="254"/>
        <item x="212"/>
        <item x="167"/>
        <item x="195"/>
        <item x="237"/>
        <item x="251"/>
        <item x="123"/>
        <item x="181"/>
        <item x="155"/>
        <item x="202"/>
        <item x="113"/>
        <item x="340"/>
        <item x="17"/>
        <item x="46"/>
        <item x="292"/>
        <item x="61"/>
        <item x="13"/>
        <item x="7"/>
        <item x="121"/>
        <item x="185"/>
        <item x="321"/>
        <item x="49"/>
        <item x="249"/>
        <item x="45"/>
        <item x="255"/>
        <item x="306"/>
        <item x="50"/>
        <item x="36"/>
        <item x="236"/>
        <item x="238"/>
        <item x="2"/>
        <item x="287"/>
        <item x="98"/>
        <item x="178"/>
        <item x="56"/>
        <item x="128"/>
        <item x="60"/>
        <item x="140"/>
        <item x="142"/>
        <item x="268"/>
        <item x="347"/>
        <item x="275"/>
        <item x="77"/>
        <item x="94"/>
        <item x="78"/>
        <item x="220"/>
        <item x="71"/>
        <item x="229"/>
        <item x="125"/>
        <item x="73"/>
        <item x="216"/>
        <item x="271"/>
        <item x="95"/>
        <item x="163"/>
        <item x="9"/>
        <item x="286"/>
        <item x="59"/>
        <item x="38"/>
        <item x="136"/>
        <item x="273"/>
        <item x="215"/>
        <item x="247"/>
        <item x="290"/>
        <item x="186"/>
        <item x="41"/>
        <item x="317"/>
        <item x="63"/>
        <item x="289"/>
        <item x="35"/>
        <item x="338"/>
        <item x="67"/>
        <item x="305"/>
        <item x="88"/>
        <item x="274"/>
        <item x="120"/>
        <item x="316"/>
        <item x="330"/>
        <item x="173"/>
        <item x="334"/>
        <item x="323"/>
        <item x="259"/>
        <item x="188"/>
        <item x="115"/>
        <item x="284"/>
        <item x="156"/>
        <item x="100"/>
        <item x="329"/>
        <item x="126"/>
        <item x="214"/>
        <item x="135"/>
        <item x="39"/>
        <item x="90"/>
        <item x="68"/>
        <item x="348"/>
        <item x="223"/>
        <item x="337"/>
        <item x="183"/>
        <item x="198"/>
        <item x="25"/>
        <item x="219"/>
        <item x="84"/>
        <item x="298"/>
        <item x="174"/>
        <item x="207"/>
        <item x="352"/>
        <item x="65"/>
        <item x="147"/>
        <item x="257"/>
        <item x="294"/>
        <item x="339"/>
        <item x="29"/>
        <item x="278"/>
        <item x="241"/>
        <item x="132"/>
        <item x="144"/>
        <item x="189"/>
        <item x="21"/>
        <item x="172"/>
        <item x="210"/>
        <item x="159"/>
        <item x="44"/>
        <item x="104"/>
        <item x="146"/>
        <item x="253"/>
        <item x="244"/>
        <item x="332"/>
        <item x="109"/>
        <item x="76"/>
        <item x="221"/>
        <item x="139"/>
        <item x="127"/>
        <item x="131"/>
        <item x="58"/>
        <item x="152"/>
        <item x="34"/>
        <item x="295"/>
        <item x="51"/>
        <item x="33"/>
        <item x="70"/>
        <item x="262"/>
        <item x="263"/>
        <item x="122"/>
        <item x="153"/>
        <item x="319"/>
        <item x="86"/>
        <item x="66"/>
        <item x="160"/>
        <item x="103"/>
        <item x="282"/>
        <item x="83"/>
        <item x="18"/>
        <item x="130"/>
        <item x="101"/>
        <item x="129"/>
        <item x="75"/>
        <item x="148"/>
        <item x="320"/>
        <item x="322"/>
        <item x="114"/>
        <item x="52"/>
        <item x="150"/>
        <item x="197"/>
        <item x="248"/>
        <item x="250"/>
        <item x="92"/>
        <item x="246"/>
        <item x="218"/>
        <item x="325"/>
        <item x="69"/>
        <item x="62"/>
        <item x="328"/>
        <item x="164"/>
        <item x="134"/>
        <item x="102"/>
        <item x="336"/>
        <item x="227"/>
        <item x="235"/>
        <item x="106"/>
        <item x="206"/>
        <item x="177"/>
        <item x="265"/>
        <item x="57"/>
        <item x="138"/>
        <item x="312"/>
        <item x="110"/>
        <item x="55"/>
        <item x="32"/>
        <item x="291"/>
        <item x="157"/>
        <item x="108"/>
        <item x="42"/>
        <item x="111"/>
        <item x="3"/>
        <item t="default"/>
      </items>
    </pivotField>
    <pivotField showAll="0">
      <items count="170">
        <item x="96"/>
        <item x="15"/>
        <item x="59"/>
        <item x="3"/>
        <item x="153"/>
        <item x="40"/>
        <item x="41"/>
        <item x="142"/>
        <item x="45"/>
        <item x="90"/>
        <item x="44"/>
        <item x="162"/>
        <item x="145"/>
        <item x="148"/>
        <item x="147"/>
        <item x="121"/>
        <item x="85"/>
        <item x="132"/>
        <item x="81"/>
        <item x="97"/>
        <item x="120"/>
        <item x="157"/>
        <item x="26"/>
        <item x="42"/>
        <item x="135"/>
        <item x="68"/>
        <item x="104"/>
        <item x="71"/>
        <item x="72"/>
        <item x="159"/>
        <item x="158"/>
        <item x="168"/>
        <item x="20"/>
        <item x="22"/>
        <item x="18"/>
        <item x="125"/>
        <item x="94"/>
        <item x="7"/>
        <item x="86"/>
        <item x="123"/>
        <item x="10"/>
        <item x="21"/>
        <item x="29"/>
        <item x="152"/>
        <item x="115"/>
        <item x="16"/>
        <item x="54"/>
        <item x="13"/>
        <item x="39"/>
        <item x="163"/>
        <item x="112"/>
        <item x="93"/>
        <item x="77"/>
        <item x="5"/>
        <item x="55"/>
        <item x="133"/>
        <item x="129"/>
        <item x="95"/>
        <item x="131"/>
        <item x="4"/>
        <item x="164"/>
        <item x="114"/>
        <item x="165"/>
        <item x="151"/>
        <item x="98"/>
        <item x="106"/>
        <item x="35"/>
        <item x="91"/>
        <item x="70"/>
        <item x="12"/>
        <item x="126"/>
        <item x="58"/>
        <item x="23"/>
        <item x="9"/>
        <item x="67"/>
        <item x="110"/>
        <item x="83"/>
        <item x="107"/>
        <item x="161"/>
        <item x="117"/>
        <item x="109"/>
        <item x="127"/>
        <item x="1"/>
        <item x="57"/>
        <item x="100"/>
        <item x="56"/>
        <item x="143"/>
        <item x="99"/>
        <item x="88"/>
        <item x="137"/>
        <item x="118"/>
        <item x="139"/>
        <item x="149"/>
        <item x="108"/>
        <item x="146"/>
        <item x="38"/>
        <item x="69"/>
        <item x="84"/>
        <item x="167"/>
        <item x="34"/>
        <item x="138"/>
        <item x="89"/>
        <item x="11"/>
        <item x="17"/>
        <item x="73"/>
        <item x="31"/>
        <item x="74"/>
        <item x="141"/>
        <item x="51"/>
        <item x="75"/>
        <item x="140"/>
        <item x="53"/>
        <item x="49"/>
        <item x="130"/>
        <item x="128"/>
        <item x="92"/>
        <item x="144"/>
        <item x="30"/>
        <item x="124"/>
        <item x="64"/>
        <item x="61"/>
        <item x="105"/>
        <item x="19"/>
        <item x="66"/>
        <item x="48"/>
        <item x="156"/>
        <item x="116"/>
        <item x="87"/>
        <item x="2"/>
        <item x="119"/>
        <item x="50"/>
        <item x="78"/>
        <item x="103"/>
        <item x="65"/>
        <item x="166"/>
        <item x="6"/>
        <item x="62"/>
        <item x="122"/>
        <item x="111"/>
        <item x="46"/>
        <item x="150"/>
        <item x="76"/>
        <item x="25"/>
        <item x="36"/>
        <item x="102"/>
        <item x="52"/>
        <item x="113"/>
        <item x="82"/>
        <item x="8"/>
        <item x="37"/>
        <item x="136"/>
        <item x="134"/>
        <item x="160"/>
        <item x="24"/>
        <item x="47"/>
        <item x="28"/>
        <item x="155"/>
        <item x="154"/>
        <item x="79"/>
        <item x="101"/>
        <item x="63"/>
        <item x="43"/>
        <item x="27"/>
        <item x="14"/>
        <item x="80"/>
        <item x="32"/>
        <item x="60"/>
        <item x="33"/>
        <item x="0"/>
        <item t="default"/>
      </items>
    </pivotField>
    <pivotField showAll="0">
      <items count="41">
        <item x="8"/>
        <item x="9"/>
        <item x="23"/>
        <item x="36"/>
        <item x="26"/>
        <item x="10"/>
        <item x="5"/>
        <item x="34"/>
        <item x="13"/>
        <item x="37"/>
        <item x="15"/>
        <item x="21"/>
        <item x="2"/>
        <item x="18"/>
        <item x="27"/>
        <item x="32"/>
        <item x="39"/>
        <item x="24"/>
        <item x="29"/>
        <item x="28"/>
        <item x="3"/>
        <item x="30"/>
        <item x="25"/>
        <item x="1"/>
        <item x="35"/>
        <item x="7"/>
        <item x="12"/>
        <item x="38"/>
        <item x="20"/>
        <item x="17"/>
        <item x="4"/>
        <item x="19"/>
        <item x="16"/>
        <item x="33"/>
        <item x="22"/>
        <item x="31"/>
        <item x="6"/>
        <item x="14"/>
        <item x="11"/>
        <item x="0"/>
        <item t="default"/>
      </items>
    </pivotField>
    <pivotField showAll="0">
      <items count="9">
        <item x="2"/>
        <item x="1"/>
        <item x="6"/>
        <item x="3"/>
        <item x="7"/>
        <item x="5"/>
        <item x="4"/>
        <item x="0"/>
        <item t="default"/>
      </items>
    </pivotField>
    <pivotField showAll="0">
      <items count="9">
        <item x="1"/>
        <item x="6"/>
        <item x="4"/>
        <item x="2"/>
        <item x="7"/>
        <item x="5"/>
        <item x="3"/>
        <item x="0"/>
        <item t="default"/>
      </items>
    </pivotField>
    <pivotField showAll="0">
      <items count="5">
        <item x="1"/>
        <item x="3"/>
        <item x="2"/>
        <item x="0"/>
        <item t="default"/>
      </items>
    </pivotField>
    <pivotField showAll="0">
      <items count="3">
        <item x="1"/>
        <item x="0"/>
        <item t="default"/>
      </items>
    </pivotField>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1"/>
        <item x="0"/>
        <item h="1" x="8"/>
        <item m="1" x="11"/>
        <item h="1" x="2"/>
        <item m="1" x="12"/>
        <item h="1" x="10"/>
        <item x="5"/>
        <item m="1" x="13"/>
        <item h="1" x="9"/>
        <item h="1" x="4"/>
        <item h="1" x="7"/>
        <item x="3"/>
        <item h="1" x="6"/>
        <item t="default"/>
      </items>
    </pivotField>
    <pivotField axis="axisPage" showAll="0">
      <items count="13">
        <item m="1" x="8"/>
        <item m="1" x="7"/>
        <item m="1" x="6"/>
        <item x="1"/>
        <item x="0"/>
        <item x="3"/>
        <item m="1" x="10"/>
        <item m="1" x="9"/>
        <item x="2"/>
        <item m="1" x="11"/>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9"/>
  </rowFields>
  <rowItems count="2">
    <i>
      <x v="1"/>
    </i>
    <i t="grand">
      <x/>
    </i>
  </rowItems>
  <colItems count="1">
    <i/>
  </colItems>
  <pageFields count="2">
    <pageField fld="52" item="11" hier="-1"/>
    <pageField fld="51" hier="-1"/>
  </pageFields>
  <dataFields count="1">
    <dataField name="Count of Project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3A1D57-AEE4-4E62-9FAD-E9D5EE694050}"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34" firstHeaderRow="1" firstDataRow="1" firstDataCol="1" rowPageCount="2" colPageCount="1"/>
  <pivotFields count="96">
    <pivotField dataField="1" showAll="0"/>
    <pivotField numFmtId="1" showAll="0">
      <items count="1203">
        <item m="1" x="1151"/>
        <item m="1" x="1183"/>
        <item m="1" x="689"/>
        <item m="1" x="760"/>
        <item m="1" x="828"/>
        <item m="1" x="860"/>
        <item m="1" x="893"/>
        <item m="1" x="1049"/>
        <item m="1" x="1174"/>
        <item m="1" x="679"/>
        <item m="1" x="786"/>
        <item m="1" x="818"/>
        <item m="1" x="1101"/>
        <item m="1" x="1199"/>
        <item m="1" x="776"/>
        <item m="1" x="875"/>
        <item m="1" x="908"/>
        <item m="1" x="1000"/>
        <item m="1" x="1032"/>
        <item m="1" x="1125"/>
        <item m="1" x="1190"/>
        <item m="1" x="696"/>
        <item m="1" x="731"/>
        <item m="1" x="767"/>
        <item m="1" x="802"/>
        <item m="1" x="835"/>
        <item m="1" x="867"/>
        <item m="1" x="900"/>
        <item m="1" x="931"/>
        <item m="1" x="961"/>
        <item m="1" x="992"/>
        <item m="1" x="1024"/>
        <item m="1" x="1085"/>
        <item m="1" x="1117"/>
        <item m="1" x="1148"/>
        <item m="1" x="1180"/>
        <item m="1" x="686"/>
        <item m="1" x="722"/>
        <item m="1" x="757"/>
        <item m="1" x="794"/>
        <item m="1" x="826"/>
        <item m="1" x="858"/>
        <item m="1" x="891"/>
        <item m="1" x="923"/>
        <item m="1" x="953"/>
        <item m="1" x="984"/>
        <item m="1" x="1016"/>
        <item m="1" x="1077"/>
        <item m="1" x="1109"/>
        <item m="1" x="1140"/>
        <item m="1" x="1172"/>
        <item m="1" x="677"/>
        <item m="1" x="713"/>
        <item m="1" x="748"/>
        <item m="1" x="785"/>
        <item m="1" x="817"/>
        <item m="1" x="850"/>
        <item m="1" x="883"/>
        <item m="1" x="916"/>
        <item m="1" x="945"/>
        <item m="1" x="976"/>
        <item m="1" x="1008"/>
        <item m="1" x="1040"/>
        <item m="1" x="1069"/>
        <item m="1" x="1100"/>
        <item m="1" x="1133"/>
        <item m="1" x="1163"/>
        <item m="1" x="1198"/>
        <item m="1" x="704"/>
        <item m="1" x="721"/>
        <item m="1" x="739"/>
        <item m="1" x="756"/>
        <item m="1" x="775"/>
        <item m="1" x="793"/>
        <item m="1" x="809"/>
        <item m="1" x="825"/>
        <item m="1" x="842"/>
        <item m="1" x="857"/>
        <item m="1" x="874"/>
        <item m="1" x="890"/>
        <item m="1" x="907"/>
        <item m="1" x="922"/>
        <item m="1" x="938"/>
        <item m="1" x="952"/>
        <item m="1" x="968"/>
        <item m="1" x="983"/>
        <item m="1" x="999"/>
        <item m="1" x="1015"/>
        <item m="1" x="1031"/>
        <item m="1" x="1047"/>
        <item m="1" x="1062"/>
        <item m="1" x="1076"/>
        <item m="1" x="1092"/>
        <item m="1" x="1108"/>
        <item m="1" x="1124"/>
        <item m="1" x="1156"/>
        <item m="1" x="1171"/>
        <item m="1" x="1189"/>
        <item m="1" x="676"/>
        <item m="1" x="695"/>
        <item m="1" x="712"/>
        <item m="1" x="730"/>
        <item m="1" x="747"/>
        <item m="1" x="766"/>
        <item m="1" x="784"/>
        <item m="1" x="801"/>
        <item m="1" x="816"/>
        <item m="1" x="834"/>
        <item m="1" x="849"/>
        <item m="1" x="866"/>
        <item m="1" x="882"/>
        <item m="1" x="899"/>
        <item m="1" x="915"/>
        <item m="1" x="930"/>
        <item m="1" x="944"/>
        <item m="1" x="960"/>
        <item m="1" x="975"/>
        <item m="1" x="991"/>
        <item m="1" x="1007"/>
        <item m="1" x="1023"/>
        <item m="1" x="1039"/>
        <item m="1" x="1055"/>
        <item m="1" x="1068"/>
        <item m="1" x="1084"/>
        <item m="1" x="1099"/>
        <item m="1" x="1116"/>
        <item m="1" x="1132"/>
        <item m="1" x="1147"/>
        <item m="1" x="1162"/>
        <item m="1" x="1179"/>
        <item m="1" x="1197"/>
        <item m="1" x="685"/>
        <item m="1" x="703"/>
        <item m="1" x="720"/>
        <item m="1" x="738"/>
        <item m="1" x="755"/>
        <item m="1" x="774"/>
        <item m="1" x="792"/>
        <item m="1" x="808"/>
        <item m="1" x="824"/>
        <item m="1" x="841"/>
        <item m="1" x="856"/>
        <item m="1" x="873"/>
        <item m="1" x="889"/>
        <item m="1" x="906"/>
        <item m="1" x="921"/>
        <item m="1" x="937"/>
        <item m="1" x="951"/>
        <item m="1" x="967"/>
        <item m="1" x="982"/>
        <item m="1" x="998"/>
        <item m="1" x="1014"/>
        <item m="1" x="1030"/>
        <item m="1" x="1046"/>
        <item m="1" x="1061"/>
        <item m="1" x="1075"/>
        <item m="1" x="1091"/>
        <item m="1" x="1107"/>
        <item m="1" x="1123"/>
        <item m="1" x="1139"/>
        <item m="1" x="1155"/>
        <item m="1" x="1170"/>
        <item m="1" x="1188"/>
        <item m="1" x="675"/>
        <item m="1" x="694"/>
        <item m="1" x="711"/>
        <item m="1" x="729"/>
        <item m="1" x="746"/>
        <item m="1" x="765"/>
        <item m="1" x="783"/>
        <item m="1" x="800"/>
        <item m="1" x="815"/>
        <item m="1" x="833"/>
        <item m="1" x="848"/>
        <item m="1" x="865"/>
        <item m="1" x="881"/>
        <item m="1" x="898"/>
        <item m="1" x="914"/>
        <item m="1" x="929"/>
        <item m="1" x="943"/>
        <item m="1" x="959"/>
        <item m="1" x="974"/>
        <item m="1" x="990"/>
        <item m="1" x="1006"/>
        <item m="1" x="1022"/>
        <item m="1" x="1038"/>
        <item m="1" x="1054"/>
        <item m="1" x="1067"/>
        <item m="1" x="1083"/>
        <item m="1" x="1098"/>
        <item m="1" x="1115"/>
        <item m="1" x="1131"/>
        <item m="1" x="1146"/>
        <item m="1" x="1161"/>
        <item m="1" x="1196"/>
        <item m="1" x="684"/>
        <item m="1" x="702"/>
        <item m="1" x="719"/>
        <item m="1" x="737"/>
        <item m="1" x="754"/>
        <item m="1" x="773"/>
        <item m="1" x="791"/>
        <item m="1" x="807"/>
        <item m="1" x="823"/>
        <item m="1" x="840"/>
        <item m="1" x="855"/>
        <item m="1" x="872"/>
        <item m="1" x="888"/>
        <item m="1" x="905"/>
        <item m="1" x="920"/>
        <item m="1" x="936"/>
        <item m="1" x="950"/>
        <item m="1" x="966"/>
        <item m="1" x="981"/>
        <item m="1" x="997"/>
        <item m="1" x="1013"/>
        <item m="1" x="1029"/>
        <item m="1" x="1045"/>
        <item m="1" x="1060"/>
        <item m="1" x="1074"/>
        <item m="1" x="1090"/>
        <item m="1" x="1106"/>
        <item m="1" x="1122"/>
        <item m="1" x="1138"/>
        <item m="1" x="1154"/>
        <item m="1" x="1169"/>
        <item m="1" x="1187"/>
        <item m="1" x="674"/>
        <item m="1" x="693"/>
        <item m="1" x="710"/>
        <item m="1" x="728"/>
        <item m="1" x="745"/>
        <item m="1" x="764"/>
        <item m="1" x="782"/>
        <item m="1" x="799"/>
        <item m="1" x="814"/>
        <item m="1" x="832"/>
        <item m="1" x="847"/>
        <item m="1" x="864"/>
        <item m="1" x="880"/>
        <item m="1" x="897"/>
        <item m="1" x="913"/>
        <item m="1" x="928"/>
        <item m="1" x="958"/>
        <item m="1" x="973"/>
        <item m="1" x="989"/>
        <item m="1" x="1005"/>
        <item m="1" x="1021"/>
        <item m="1" x="1037"/>
        <item m="1" x="1053"/>
        <item m="1" x="1066"/>
        <item m="1" x="1082"/>
        <item m="1" x="1097"/>
        <item m="1" x="1114"/>
        <item m="1" x="1130"/>
        <item m="1" x="1145"/>
        <item m="1" x="1160"/>
        <item m="1" x="1178"/>
        <item m="1" x="1195"/>
        <item m="1" x="683"/>
        <item m="1" x="701"/>
        <item m="1" x="718"/>
        <item m="1" x="736"/>
        <item m="1" x="753"/>
        <item m="1" x="772"/>
        <item m="1" x="790"/>
        <item m="1" x="806"/>
        <item m="1" x="822"/>
        <item m="1" x="839"/>
        <item m="1" x="854"/>
        <item m="1" x="871"/>
        <item m="1" x="887"/>
        <item m="1" x="904"/>
        <item m="1" x="919"/>
        <item m="1" x="935"/>
        <item m="1" x="949"/>
        <item m="1" x="965"/>
        <item m="1" x="980"/>
        <item m="1" x="996"/>
        <item m="1" x="1012"/>
        <item m="1" x="1028"/>
        <item m="1" x="1044"/>
        <item m="1" x="1059"/>
        <item m="1" x="1073"/>
        <item m="1" x="1089"/>
        <item m="1" x="1105"/>
        <item m="1" x="1121"/>
        <item m="1" x="1137"/>
        <item m="1" x="1153"/>
        <item m="1" x="1168"/>
        <item m="1" x="1186"/>
        <item m="1" x="673"/>
        <item m="1" x="692"/>
        <item m="1" x="709"/>
        <item m="1" x="727"/>
        <item m="1" x="744"/>
        <item m="1" x="763"/>
        <item m="1" x="781"/>
        <item m="1" x="798"/>
        <item m="1" x="813"/>
        <item m="1" x="831"/>
        <item m="1" x="846"/>
        <item m="1" x="863"/>
        <item m="1" x="879"/>
        <item m="1" x="896"/>
        <item m="1" x="912"/>
        <item m="1" x="927"/>
        <item m="1" x="942"/>
        <item m="1" x="957"/>
        <item m="1" x="972"/>
        <item m="1" x="988"/>
        <item m="1" x="1004"/>
        <item m="1" x="1020"/>
        <item m="1" x="1036"/>
        <item m="1" x="1052"/>
        <item m="1" x="1065"/>
        <item m="1" x="1081"/>
        <item m="1" x="1096"/>
        <item m="1" x="1113"/>
        <item m="1" x="1129"/>
        <item m="1" x="1144"/>
        <item m="1" x="1159"/>
        <item m="1" x="1167"/>
        <item m="1" x="1177"/>
        <item m="1" x="1185"/>
        <item m="1" x="1194"/>
        <item m="1" x="672"/>
        <item m="1" x="682"/>
        <item m="1" x="691"/>
        <item m="1" x="700"/>
        <item m="1" x="708"/>
        <item m="1" x="717"/>
        <item m="1" x="726"/>
        <item m="1" x="735"/>
        <item m="1" x="743"/>
        <item m="1" x="752"/>
        <item m="1" x="762"/>
        <item m="1" x="771"/>
        <item m="1" x="780"/>
        <item m="1" x="789"/>
        <item m="1" x="797"/>
        <item m="1" x="805"/>
        <item m="1" x="812"/>
        <item m="1" x="821"/>
        <item m="1" x="830"/>
        <item m="1" x="838"/>
        <item m="1" x="845"/>
        <item m="1" x="853"/>
        <item m="1" x="862"/>
        <item m="1" x="870"/>
        <item m="1" x="878"/>
        <item m="1" x="886"/>
        <item m="1" x="895"/>
        <item m="1" x="903"/>
        <item m="1" x="911"/>
        <item m="1" x="918"/>
        <item m="1" x="926"/>
        <item m="1" x="934"/>
        <item m="1" x="941"/>
        <item m="1" x="948"/>
        <item m="1" x="956"/>
        <item m="1" x="964"/>
        <item m="1" x="971"/>
        <item m="1" x="979"/>
        <item m="1" x="987"/>
        <item m="1" x="995"/>
        <item m="1" x="1003"/>
        <item m="1" x="1011"/>
        <item m="1" x="1019"/>
        <item m="1" x="1027"/>
        <item m="1" x="1035"/>
        <item m="1" x="1043"/>
        <item m="1" x="1051"/>
        <item m="1" x="1058"/>
        <item m="1" x="1064"/>
        <item m="1" x="1072"/>
        <item m="1" x="1080"/>
        <item m="1" x="1088"/>
        <item m="1" x="1095"/>
        <item m="1" x="1104"/>
        <item m="1" x="1112"/>
        <item m="1" x="1120"/>
        <item m="1" x="1128"/>
        <item m="1" x="1136"/>
        <item m="1" x="1143"/>
        <item m="1" x="1152"/>
        <item m="1" x="1166"/>
        <item m="1" x="1176"/>
        <item m="1" x="1184"/>
        <item m="1" x="1193"/>
        <item m="1" x="671"/>
        <item m="1" x="681"/>
        <item m="1" x="690"/>
        <item m="1" x="699"/>
        <item m="1" x="707"/>
        <item m="1" x="716"/>
        <item m="1" x="725"/>
        <item m="1" x="734"/>
        <item m="1" x="742"/>
        <item m="1" x="751"/>
        <item m="1" x="761"/>
        <item m="1" x="770"/>
        <item m="1" x="779"/>
        <item m="1" x="788"/>
        <item m="1" x="796"/>
        <item m="1" x="804"/>
        <item m="1" x="811"/>
        <item m="1" x="820"/>
        <item m="1" x="829"/>
        <item m="1" x="837"/>
        <item m="1" x="844"/>
        <item m="1" x="852"/>
        <item m="1" x="861"/>
        <item m="1" x="869"/>
        <item m="1" x="877"/>
        <item m="1" x="885"/>
        <item m="1" x="894"/>
        <item m="1" x="902"/>
        <item m="1" x="910"/>
        <item m="1" x="925"/>
        <item m="1" x="933"/>
        <item m="1" x="940"/>
        <item m="1" x="947"/>
        <item m="1" x="955"/>
        <item m="1" x="963"/>
        <item m="1" x="970"/>
        <item m="1" x="978"/>
        <item m="1" x="986"/>
        <item m="1" x="994"/>
        <item m="1" x="1002"/>
        <item m="1" x="1010"/>
        <item m="1" x="1018"/>
        <item m="1" x="1026"/>
        <item m="1" x="1034"/>
        <item m="1" x="1042"/>
        <item m="1" x="1050"/>
        <item m="1" x="1057"/>
        <item m="1" x="1071"/>
        <item m="1" x="1079"/>
        <item m="1" x="1087"/>
        <item m="1" x="1094"/>
        <item m="1" x="1103"/>
        <item m="1" x="1111"/>
        <item m="1" x="1119"/>
        <item m="1" x="1127"/>
        <item m="1" x="1135"/>
        <item m="1" x="1142"/>
        <item m="1" x="1150"/>
        <item m="1" x="1158"/>
        <item m="1" x="1165"/>
        <item m="1" x="1175"/>
        <item m="1" x="1182"/>
        <item m="1" x="1192"/>
        <item m="1" x="1201"/>
        <item m="1" x="680"/>
        <item m="1" x="688"/>
        <item m="1" x="698"/>
        <item m="1" x="706"/>
        <item m="1" x="715"/>
        <item m="1" x="724"/>
        <item m="1" x="733"/>
        <item m="1" x="741"/>
        <item m="1" x="750"/>
        <item m="1" x="759"/>
        <item m="1" x="769"/>
        <item m="1" x="778"/>
        <item m="1" x="787"/>
        <item m="1" x="795"/>
        <item m="1" x="803"/>
        <item m="1" x="810"/>
        <item m="1" x="819"/>
        <item m="1" x="827"/>
        <item m="1" x="836"/>
        <item m="1" x="843"/>
        <item m="1" x="851"/>
        <item m="1" x="859"/>
        <item m="1" x="868"/>
        <item m="1" x="876"/>
        <item m="1" x="884"/>
        <item m="1" x="892"/>
        <item m="1" x="901"/>
        <item m="1" x="909"/>
        <item m="1" x="917"/>
        <item m="1" x="924"/>
        <item m="1" x="932"/>
        <item m="1" x="939"/>
        <item m="1" x="946"/>
        <item m="1" x="954"/>
        <item m="1" x="962"/>
        <item m="1" x="969"/>
        <item m="1" x="977"/>
        <item m="1" x="985"/>
        <item m="1" x="993"/>
        <item m="1" x="1001"/>
        <item m="1" x="1009"/>
        <item m="1" x="1017"/>
        <item m="1" x="1025"/>
        <item m="1" x="1033"/>
        <item m="1" x="1041"/>
        <item m="1" x="1048"/>
        <item m="1" x="1056"/>
        <item m="1" x="1063"/>
        <item m="1" x="1070"/>
        <item m="1" x="1078"/>
        <item m="1" x="1086"/>
        <item m="1" x="1093"/>
        <item m="1" x="1102"/>
        <item m="1" x="1110"/>
        <item m="1" x="1118"/>
        <item m="1" x="1126"/>
        <item m="1" x="1134"/>
        <item m="1" x="1141"/>
        <item m="1" x="1149"/>
        <item m="1" x="1157"/>
        <item m="1" x="1164"/>
        <item m="1" x="1173"/>
        <item m="1" x="1181"/>
        <item m="1" x="1191"/>
        <item m="1" x="1200"/>
        <item m="1" x="678"/>
        <item m="1" x="687"/>
        <item m="1" x="697"/>
        <item m="1" x="705"/>
        <item m="1" x="714"/>
        <item m="1" x="723"/>
        <item m="1" x="732"/>
        <item m="1" x="740"/>
        <item m="1" x="749"/>
        <item m="1" x="758"/>
        <item m="1" x="768"/>
        <item m="1" x="7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644"/>
        <item x="543"/>
        <item x="542"/>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544"/>
        <item x="635"/>
        <item x="637"/>
        <item x="638"/>
        <item x="642"/>
        <item x="643"/>
        <item x="639"/>
        <item x="640"/>
        <item x="636"/>
        <item x="641"/>
        <item x="645"/>
        <item x="646"/>
        <item x="647"/>
        <item x="648"/>
        <item x="649"/>
        <item x="650"/>
        <item x="651"/>
        <item x="652"/>
        <item x="653"/>
        <item x="654"/>
        <item x="655"/>
        <item x="656"/>
        <item x="657"/>
        <item x="658"/>
        <item x="659"/>
        <item x="660"/>
        <item x="661"/>
        <item x="662"/>
        <item x="663"/>
        <item x="664"/>
        <item x="665"/>
        <item x="666"/>
        <item x="667"/>
        <item x="668"/>
        <item x="669"/>
        <item x="670"/>
        <item t="default"/>
      </items>
    </pivotField>
    <pivotField showAll="0">
      <items count="699">
        <item m="1" x="481"/>
        <item m="1" x="679"/>
        <item m="1" x="543"/>
        <item m="1" x="420"/>
        <item x="69"/>
        <item m="1" x="577"/>
        <item m="1" x="517"/>
        <item x="105"/>
        <item x="169"/>
        <item m="1" x="651"/>
        <item m="1" x="531"/>
        <item m="1" x="433"/>
        <item x="125"/>
        <item m="1" x="328"/>
        <item m="1" x="686"/>
        <item x="42"/>
        <item x="284"/>
        <item m="1" x="448"/>
        <item m="1" x="513"/>
        <item m="1" x="400"/>
        <item m="1" x="506"/>
        <item m="1" x="409"/>
        <item x="256"/>
        <item m="1" x="662"/>
        <item x="19"/>
        <item x="94"/>
        <item m="1" x="642"/>
        <item m="1" x="547"/>
        <item x="221"/>
        <item m="1" x="421"/>
        <item m="1" x="582"/>
        <item m="1" x="646"/>
        <item m="1" x="405"/>
        <item m="1" x="687"/>
        <item m="1" x="605"/>
        <item x="263"/>
        <item x="302"/>
        <item x="95"/>
        <item x="206"/>
        <item x="210"/>
        <item m="1" x="594"/>
        <item m="1" x="545"/>
        <item x="279"/>
        <item x="28"/>
        <item x="92"/>
        <item m="1" x="373"/>
        <item m="1" x="622"/>
        <item m="1" x="599"/>
        <item m="1" x="654"/>
        <item x="38"/>
        <item m="1" x="676"/>
        <item m="1" x="530"/>
        <item m="1" x="573"/>
        <item x="12"/>
        <item m="1" x="388"/>
        <item x="200"/>
        <item x="47"/>
        <item x="196"/>
        <item x="10"/>
        <item m="1" x="688"/>
        <item x="168"/>
        <item x="283"/>
        <item m="1" x="429"/>
        <item m="1" x="395"/>
        <item x="165"/>
        <item m="1" x="589"/>
        <item x="211"/>
        <item m="1" x="425"/>
        <item m="1" x="578"/>
        <item m="1" x="632"/>
        <item x="270"/>
        <item m="1" x="621"/>
        <item x="218"/>
        <item m="1" x="542"/>
        <item x="220"/>
        <item m="1" x="576"/>
        <item m="1" x="516"/>
        <item x="72"/>
        <item m="1" x="401"/>
        <item m="1" x="669"/>
        <item m="1" x="460"/>
        <item x="225"/>
        <item m="1" x="557"/>
        <item x="242"/>
        <item m="1" x="609"/>
        <item x="102"/>
        <item m="1" x="626"/>
        <item x="11"/>
        <item x="25"/>
        <item m="1" x="446"/>
        <item m="1" x="635"/>
        <item x="15"/>
        <item x="276"/>
        <item m="1" x="623"/>
        <item x="121"/>
        <item m="1" x="351"/>
        <item x="306"/>
        <item x="77"/>
        <item m="1" x="586"/>
        <item m="1" x="454"/>
        <item m="1" x="475"/>
        <item x="243"/>
        <item x="301"/>
        <item x="123"/>
        <item m="1" x="659"/>
        <item m="1" x="583"/>
        <item m="1" x="338"/>
        <item x="229"/>
        <item m="1" x="485"/>
        <item m="1" x="372"/>
        <item m="1" x="469"/>
        <item x="53"/>
        <item m="1" x="563"/>
        <item m="1" x="615"/>
        <item m="1" x="585"/>
        <item m="1" x="554"/>
        <item m="1" x="440"/>
        <item m="1" x="392"/>
        <item m="1" x="693"/>
        <item m="1" x="393"/>
        <item x="40"/>
        <item m="1" x="417"/>
        <item m="1" x="534"/>
        <item m="1" x="501"/>
        <item m="1" x="570"/>
        <item x="183"/>
        <item x="230"/>
        <item x="235"/>
        <item x="157"/>
        <item m="1" x="613"/>
        <item m="1" x="603"/>
        <item m="1" x="385"/>
        <item m="1" x="493"/>
        <item x="260"/>
        <item m="1" x="569"/>
        <item x="103"/>
        <item m="1" x="488"/>
        <item m="1" x="528"/>
        <item x="113"/>
        <item x="150"/>
        <item x="66"/>
        <item m="1" x="631"/>
        <item m="1" x="375"/>
        <item x="88"/>
        <item m="1" x="363"/>
        <item m="1" x="665"/>
        <item x="236"/>
        <item x="289"/>
        <item m="1" x="514"/>
        <item m="1" x="532"/>
        <item x="71"/>
        <item m="1" x="374"/>
        <item x="114"/>
        <item m="1" x="464"/>
        <item m="1" x="629"/>
        <item m="1" x="681"/>
        <item m="1" x="520"/>
        <item m="1" x="337"/>
        <item m="1" x="483"/>
        <item x="164"/>
        <item m="1" x="358"/>
        <item x="247"/>
        <item x="17"/>
        <item m="1" x="649"/>
        <item x="54"/>
        <item x="170"/>
        <item x="63"/>
        <item m="1" x="384"/>
        <item m="1" x="330"/>
        <item x="90"/>
        <item m="1" x="387"/>
        <item x="292"/>
        <item m="1" x="548"/>
        <item m="1" x="418"/>
        <item x="146"/>
        <item x="160"/>
        <item m="1" x="453"/>
        <item m="1" x="430"/>
        <item m="1" x="408"/>
        <item m="1" x="618"/>
        <item x="96"/>
        <item m="1" x="668"/>
        <item m="1" x="556"/>
        <item m="1" x="661"/>
        <item x="13"/>
        <item x="76"/>
        <item m="1" x="366"/>
        <item x="241"/>
        <item m="1" x="691"/>
        <item m="1" x="371"/>
        <item x="34"/>
        <item x="79"/>
        <item m="1" x="553"/>
        <item m="1" x="456"/>
        <item x="177"/>
        <item x="110"/>
        <item m="1" x="398"/>
        <item m="1" x="397"/>
        <item m="1" x="527"/>
        <item m="1" x="689"/>
        <item m="1" x="616"/>
        <item x="140"/>
        <item x="99"/>
        <item x="278"/>
        <item x="129"/>
        <item x="261"/>
        <item x="39"/>
        <item x="120"/>
        <item x="132"/>
        <item x="106"/>
        <item m="1" x="671"/>
        <item x="16"/>
        <item x="180"/>
        <item m="1" x="369"/>
        <item x="257"/>
        <item m="1" x="561"/>
        <item x="80"/>
        <item x="266"/>
        <item m="1" x="412"/>
        <item m="1" x="504"/>
        <item m="1" x="389"/>
        <item m="1" x="443"/>
        <item x="6"/>
        <item x="5"/>
        <item m="1" x="399"/>
        <item m="1" x="636"/>
        <item m="1" x="437"/>
        <item x="58"/>
        <item m="1" x="568"/>
        <item x="9"/>
        <item m="1" x="496"/>
        <item m="1" x="461"/>
        <item m="1" x="509"/>
        <item m="1" x="438"/>
        <item m="1" x="348"/>
        <item m="1" x="355"/>
        <item m="1" x="340"/>
        <item x="282"/>
        <item m="1" x="422"/>
        <item x="85"/>
        <item m="1" x="486"/>
        <item m="1" x="490"/>
        <item m="1" x="451"/>
        <item m="1" x="667"/>
        <item m="1" x="634"/>
        <item m="1" x="633"/>
        <item x="217"/>
        <item m="1" x="497"/>
        <item m="1" x="625"/>
        <item m="1" x="380"/>
        <item m="1" x="696"/>
        <item m="1" x="362"/>
        <item m="1" x="471"/>
        <item x="228"/>
        <item x="21"/>
        <item m="1" x="624"/>
        <item m="1" x="487"/>
        <item x="231"/>
        <item m="1" x="352"/>
        <item m="1" x="476"/>
        <item m="1" x="367"/>
        <item m="1" x="361"/>
        <item x="198"/>
        <item x="36"/>
        <item x="112"/>
        <item x="233"/>
        <item m="1" x="413"/>
        <item x="98"/>
        <item x="107"/>
        <item x="184"/>
        <item x="201"/>
        <item m="1" x="318"/>
        <item x="240"/>
        <item x="115"/>
        <item m="1" x="551"/>
        <item m="1" x="694"/>
        <item m="1" x="652"/>
        <item x="299"/>
        <item x="309"/>
        <item x="139"/>
        <item x="127"/>
        <item x="122"/>
        <item x="45"/>
        <item m="1" x="473"/>
        <item m="1" x="685"/>
        <item x="128"/>
        <item x="294"/>
        <item x="224"/>
        <item x="37"/>
        <item m="1" x="529"/>
        <item x="60"/>
        <item m="1" x="346"/>
        <item x="288"/>
        <item m="1" x="415"/>
        <item x="203"/>
        <item m="1" x="523"/>
        <item m="1" x="382"/>
        <item m="1" x="638"/>
        <item m="1" x="436"/>
        <item m="1" x="540"/>
        <item x="269"/>
        <item m="1" x="410"/>
        <item x="159"/>
        <item m="1" x="474"/>
        <item m="1" x="537"/>
        <item x="212"/>
        <item x="161"/>
        <item m="1" x="544"/>
        <item x="181"/>
        <item m="1" x="379"/>
        <item x="7"/>
        <item m="1" x="643"/>
        <item m="1" x="435"/>
        <item m="1" x="619"/>
        <item m="1" x="332"/>
        <item m="1" x="320"/>
        <item m="1" x="334"/>
        <item m="1" x="660"/>
        <item m="1" x="477"/>
        <item m="1" x="428"/>
        <item x="74"/>
        <item m="1" x="416"/>
        <item x="158"/>
        <item x="154"/>
        <item x="68"/>
        <item m="1" x="439"/>
        <item m="1" x="678"/>
        <item x="118"/>
        <item x="78"/>
        <item m="1" x="441"/>
        <item x="207"/>
        <item x="2"/>
        <item m="1" x="423"/>
        <item x="197"/>
        <item m="1" x="447"/>
        <item x="93"/>
        <item m="1" x="562"/>
        <item m="1" x="538"/>
        <item m="1" x="495"/>
        <item x="44"/>
        <item m="1" x="648"/>
        <item m="1" x="675"/>
        <item x="135"/>
        <item m="1" x="424"/>
        <item m="1" x="378"/>
        <item m="1" x="682"/>
        <item m="1" x="458"/>
        <item m="1" x="329"/>
        <item x="0"/>
        <item m="1" x="683"/>
        <item m="1" x="637"/>
        <item x="175"/>
        <item x="48"/>
        <item m="1" x="606"/>
        <item x="250"/>
        <item x="273"/>
        <item x="18"/>
        <item x="219"/>
        <item m="1" x="503"/>
        <item x="258"/>
        <item m="1" x="508"/>
        <item m="1" x="468"/>
        <item m="1" x="499"/>
        <item m="1" x="344"/>
        <item m="1" x="644"/>
        <item x="51"/>
        <item x="249"/>
        <item x="277"/>
        <item m="1" x="602"/>
        <item m="1" x="325"/>
        <item m="1" x="357"/>
        <item x="67"/>
        <item m="1" x="598"/>
        <item m="1" x="680"/>
        <item m="1" x="574"/>
        <item x="3"/>
        <item x="1"/>
        <item x="81"/>
        <item m="1" x="592"/>
        <item x="265"/>
        <item x="304"/>
        <item x="144"/>
        <item x="49"/>
        <item x="281"/>
        <item m="1" x="394"/>
        <item m="1" x="478"/>
        <item m="1" x="684"/>
        <item x="152"/>
        <item m="1" x="607"/>
        <item m="1" x="470"/>
        <item x="33"/>
        <item m="1" x="492"/>
        <item x="136"/>
        <item x="64"/>
        <item m="1" x="515"/>
        <item m="1" x="612"/>
        <item m="1" x="641"/>
        <item x="82"/>
        <item m="1" x="449"/>
        <item x="50"/>
        <item x="314"/>
        <item x="147"/>
        <item m="1" x="403"/>
        <item m="1" x="427"/>
        <item m="1" x="670"/>
        <item x="46"/>
        <item m="1" x="507"/>
        <item x="75"/>
        <item x="239"/>
        <item m="1" x="368"/>
        <item m="1" x="323"/>
        <item x="173"/>
        <item m="1" x="536"/>
        <item x="307"/>
        <item m="1" x="620"/>
        <item m="1" x="335"/>
        <item m="1" x="628"/>
        <item x="4"/>
        <item m="1" x="617"/>
        <item m="1" x="572"/>
        <item m="1" x="546"/>
        <item m="1" x="627"/>
        <item m="1" x="324"/>
        <item m="1" x="479"/>
        <item m="1" x="326"/>
        <item x="274"/>
        <item x="62"/>
        <item x="162"/>
        <item m="1" x="549"/>
        <item x="189"/>
        <item x="209"/>
        <item x="213"/>
        <item x="291"/>
        <item m="1" x="365"/>
        <item m="1" x="339"/>
        <item x="23"/>
        <item m="1" x="498"/>
        <item m="1" x="404"/>
        <item x="145"/>
        <item m="1" x="411"/>
        <item x="108"/>
        <item m="1" x="354"/>
        <item m="1" x="442"/>
        <item m="1" x="640"/>
        <item x="246"/>
        <item m="1" x="472"/>
        <item m="1" x="692"/>
        <item m="1" x="452"/>
        <item m="1" x="673"/>
        <item x="316"/>
        <item m="1" x="406"/>
        <item x="73"/>
        <item m="1" x="587"/>
        <item m="1" x="600"/>
        <item x="24"/>
        <item x="188"/>
        <item x="308"/>
        <item x="179"/>
        <item x="214"/>
        <item m="1" x="343"/>
        <item x="222"/>
        <item x="133"/>
        <item m="1" x="630"/>
        <item m="1" x="484"/>
        <item m="1" x="434"/>
        <item x="29"/>
        <item m="1" x="491"/>
        <item x="237"/>
        <item m="1" x="614"/>
        <item m="1" x="526"/>
        <item x="310"/>
        <item x="267"/>
        <item x="295"/>
        <item x="248"/>
        <item m="1" x="588"/>
        <item x="223"/>
        <item m="1" x="584"/>
        <item x="86"/>
        <item m="1" x="664"/>
        <item m="1" x="350"/>
        <item x="172"/>
        <item m="1" x="327"/>
        <item x="126"/>
        <item x="35"/>
        <item m="1" x="564"/>
        <item x="255"/>
        <item m="1" x="663"/>
        <item x="264"/>
        <item x="149"/>
        <item x="27"/>
        <item m="1" x="390"/>
        <item m="1" x="419"/>
        <item x="142"/>
        <item m="1" x="608"/>
        <item m="1" x="402"/>
        <item m="1" x="512"/>
        <item m="1" x="522"/>
        <item x="182"/>
        <item x="83"/>
        <item m="1" x="377"/>
        <item m="1" x="653"/>
        <item m="1" x="489"/>
        <item x="156"/>
        <item m="1" x="353"/>
        <item m="1" x="333"/>
        <item x="14"/>
        <item x="20"/>
        <item m="1" x="604"/>
        <item x="253"/>
        <item x="190"/>
        <item m="1" x="432"/>
        <item x="143"/>
        <item x="167"/>
        <item x="176"/>
        <item x="251"/>
        <item x="305"/>
        <item x="163"/>
        <item m="1" x="690"/>
        <item m="1" x="539"/>
        <item x="185"/>
        <item x="280"/>
        <item x="245"/>
        <item x="65"/>
        <item m="1" x="426"/>
        <item x="226"/>
        <item x="272"/>
        <item m="1" x="319"/>
        <item m="1" x="466"/>
        <item m="1" x="560"/>
        <item x="43"/>
        <item m="1" x="590"/>
        <item m="1" x="359"/>
        <item x="192"/>
        <item x="290"/>
        <item m="1" x="494"/>
        <item x="55"/>
        <item m="1" x="414"/>
        <item m="1" x="465"/>
        <item x="262"/>
        <item m="1" x="383"/>
        <item x="275"/>
        <item m="1" x="370"/>
        <item m="1" x="407"/>
        <item m="1" x="445"/>
        <item m="1" x="524"/>
        <item x="153"/>
        <item m="1" x="321"/>
        <item m="1" x="364"/>
        <item x="296"/>
        <item m="1" x="459"/>
        <item x="84"/>
        <item m="1" x="601"/>
        <item x="56"/>
        <item x="194"/>
        <item m="1" x="463"/>
        <item x="271"/>
        <item x="313"/>
        <item x="259"/>
        <item x="26"/>
        <item x="178"/>
        <item x="116"/>
        <item m="1" x="656"/>
        <item x="101"/>
        <item m="1" x="336"/>
        <item x="293"/>
        <item m="1" x="674"/>
        <item x="215"/>
        <item x="104"/>
        <item x="61"/>
        <item m="1" x="650"/>
        <item m="1" x="579"/>
        <item x="32"/>
        <item m="1" x="639"/>
        <item x="97"/>
        <item m="1" x="505"/>
        <item m="1" x="535"/>
        <item x="100"/>
        <item m="1" x="521"/>
        <item m="1" x="597"/>
        <item m="1" x="533"/>
        <item m="1" x="555"/>
        <item x="171"/>
        <item m="1" x="341"/>
        <item x="124"/>
        <item x="109"/>
        <item x="30"/>
        <item x="216"/>
        <item m="1" x="381"/>
        <item m="1" x="331"/>
        <item m="1" x="518"/>
        <item x="57"/>
        <item x="138"/>
        <item x="297"/>
        <item m="1" x="677"/>
        <item x="204"/>
        <item m="1" x="610"/>
        <item x="208"/>
        <item x="191"/>
        <item x="117"/>
        <item x="315"/>
        <item x="232"/>
        <item x="286"/>
        <item x="252"/>
        <item m="1" x="376"/>
        <item m="1" x="647"/>
        <item m="1" x="511"/>
        <item m="1" x="559"/>
        <item m="1" x="356"/>
        <item m="1" x="345"/>
        <item m="1" x="482"/>
        <item x="300"/>
        <item x="187"/>
        <item x="254"/>
        <item m="1" x="697"/>
        <item m="1" x="591"/>
        <item m="1" x="431"/>
        <item m="1" x="581"/>
        <item m="1" x="658"/>
        <item m="1" x="595"/>
        <item m="1" x="695"/>
        <item x="89"/>
        <item m="1" x="322"/>
        <item m="1" x="550"/>
        <item x="193"/>
        <item m="1" x="558"/>
        <item m="1" x="396"/>
        <item x="41"/>
        <item m="1" x="571"/>
        <item m="1" x="657"/>
        <item x="91"/>
        <item m="1" x="666"/>
        <item m="1" x="596"/>
        <item x="199"/>
        <item m="1" x="541"/>
        <item x="31"/>
        <item m="1" x="462"/>
        <item m="1" x="500"/>
        <item x="22"/>
        <item x="166"/>
        <item m="1" x="552"/>
        <item x="148"/>
        <item x="111"/>
        <item x="312"/>
        <item m="1" x="457"/>
        <item m="1" x="611"/>
        <item x="227"/>
        <item m="1" x="519"/>
        <item m="1" x="525"/>
        <item m="1" x="510"/>
        <item x="311"/>
        <item m="1" x="580"/>
        <item x="59"/>
        <item m="1" x="349"/>
        <item x="137"/>
        <item m="1" x="565"/>
        <item x="87"/>
        <item x="238"/>
        <item x="155"/>
        <item m="1" x="645"/>
        <item x="195"/>
        <item x="134"/>
        <item m="1" x="566"/>
        <item x="8"/>
        <item m="1" x="593"/>
        <item x="285"/>
        <item m="1" x="360"/>
        <item m="1" x="672"/>
        <item x="141"/>
        <item m="1" x="391"/>
        <item m="1" x="467"/>
        <item x="131"/>
        <item m="1" x="444"/>
        <item x="287"/>
        <item x="119"/>
        <item m="1" x="342"/>
        <item m="1" x="480"/>
        <item x="268"/>
        <item x="70"/>
        <item m="1" x="502"/>
        <item m="1" x="575"/>
        <item x="52"/>
        <item m="1" x="655"/>
        <item x="202"/>
        <item m="1" x="450"/>
        <item m="1" x="567"/>
        <item x="298"/>
        <item m="1" x="455"/>
        <item x="234"/>
        <item x="151"/>
        <item m="1" x="347"/>
        <item x="174"/>
        <item x="303"/>
        <item m="1" x="386"/>
        <item x="244"/>
        <item x="130"/>
        <item x="205"/>
        <item x="186"/>
        <item x="3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0">
        <item x="51"/>
        <item x="31"/>
        <item x="47"/>
        <item x="60"/>
        <item x="4"/>
        <item x="16"/>
        <item x="66"/>
        <item x="52"/>
        <item x="0"/>
        <item x="56"/>
        <item x="68"/>
        <item x="42"/>
        <item x="49"/>
        <item x="57"/>
        <item x="64"/>
        <item x="23"/>
        <item x="20"/>
        <item x="37"/>
        <item x="28"/>
        <item x="55"/>
        <item x="54"/>
        <item x="1"/>
        <item x="32"/>
        <item x="29"/>
        <item x="17"/>
        <item x="58"/>
        <item x="45"/>
        <item x="24"/>
        <item x="5"/>
        <item x="40"/>
        <item x="67"/>
        <item x="35"/>
        <item x="18"/>
        <item x="33"/>
        <item x="12"/>
        <item x="9"/>
        <item x="22"/>
        <item x="36"/>
        <item x="46"/>
        <item x="7"/>
        <item x="14"/>
        <item x="10"/>
        <item x="2"/>
        <item x="26"/>
        <item x="19"/>
        <item x="39"/>
        <item x="15"/>
        <item x="13"/>
        <item x="65"/>
        <item x="3"/>
        <item x="21"/>
        <item x="50"/>
        <item x="63"/>
        <item x="44"/>
        <item x="25"/>
        <item x="59"/>
        <item x="62"/>
        <item x="38"/>
        <item x="41"/>
        <item x="27"/>
        <item x="30"/>
        <item x="61"/>
        <item x="48"/>
        <item x="53"/>
        <item x="34"/>
        <item x="8"/>
        <item x="11"/>
        <item x="6"/>
        <item x="43"/>
        <item t="default"/>
      </items>
    </pivotField>
    <pivotField showAll="0">
      <items count="30">
        <item x="8"/>
        <item x="22"/>
        <item x="10"/>
        <item x="6"/>
        <item x="20"/>
        <item x="26"/>
        <item x="24"/>
        <item x="9"/>
        <item x="12"/>
        <item x="21"/>
        <item x="0"/>
        <item x="4"/>
        <item x="3"/>
        <item x="16"/>
        <item x="15"/>
        <item x="23"/>
        <item x="13"/>
        <item x="17"/>
        <item x="1"/>
        <item x="27"/>
        <item x="5"/>
        <item x="28"/>
        <item x="11"/>
        <item x="25"/>
        <item x="19"/>
        <item x="14"/>
        <item x="18"/>
        <item x="7"/>
        <item x="2"/>
        <item t="default"/>
      </items>
    </pivotField>
    <pivotField showAll="0">
      <items count="8">
        <item x="3"/>
        <item x="5"/>
        <item x="6"/>
        <item x="1"/>
        <item x="4"/>
        <item x="2"/>
        <item x="0"/>
        <item t="default"/>
      </items>
    </pivotField>
    <pivotField showAll="0">
      <items count="2">
        <item x="0"/>
        <item t="default"/>
      </items>
    </pivotField>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1"/>
        <item x="0"/>
        <item h="1" x="8"/>
        <item m="1" x="11"/>
        <item h="1" x="2"/>
        <item m="1" x="12"/>
        <item h="1" x="10"/>
        <item x="5"/>
        <item m="1" x="13"/>
        <item h="1" x="9"/>
        <item h="1" x="4"/>
        <item h="1" x="7"/>
        <item x="3"/>
        <item h="1" x="6"/>
        <item t="default"/>
      </items>
    </pivotField>
    <pivotField axis="axisPage" showAll="0">
      <items count="13">
        <item m="1" x="8"/>
        <item m="1" x="7"/>
        <item m="1" x="6"/>
        <item x="1"/>
        <item x="0"/>
        <item x="3"/>
        <item m="1" x="10"/>
        <item m="1" x="9"/>
        <item x="2"/>
        <item m="1" x="11"/>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30">
    <i>
      <x/>
    </i>
    <i>
      <x v="4"/>
    </i>
    <i>
      <x v="6"/>
    </i>
    <i>
      <x v="7"/>
    </i>
    <i>
      <x v="9"/>
    </i>
    <i>
      <x v="10"/>
    </i>
    <i>
      <x v="13"/>
    </i>
    <i>
      <x v="14"/>
    </i>
    <i>
      <x v="15"/>
    </i>
    <i>
      <x v="16"/>
    </i>
    <i>
      <x v="17"/>
    </i>
    <i>
      <x v="19"/>
    </i>
    <i>
      <x v="20"/>
    </i>
    <i>
      <x v="22"/>
    </i>
    <i>
      <x v="23"/>
    </i>
    <i>
      <x v="25"/>
    </i>
    <i>
      <x v="26"/>
    </i>
    <i>
      <x v="30"/>
    </i>
    <i>
      <x v="32"/>
    </i>
    <i>
      <x v="36"/>
    </i>
    <i>
      <x v="38"/>
    </i>
    <i>
      <x v="47"/>
    </i>
    <i>
      <x v="48"/>
    </i>
    <i>
      <x v="53"/>
    </i>
    <i>
      <x v="55"/>
    </i>
    <i>
      <x v="57"/>
    </i>
    <i>
      <x v="58"/>
    </i>
    <i>
      <x v="63"/>
    </i>
    <i>
      <x v="68"/>
    </i>
    <i t="grand">
      <x/>
    </i>
  </rowItems>
  <colItems count="1">
    <i/>
  </colItems>
  <pageFields count="2">
    <pageField fld="52" item="11" hier="-1"/>
    <pageField fld="51" hier="-1"/>
  </pageFields>
  <dataFields count="1">
    <dataField name="Count of Project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28C97F-57FC-492C-BE79-6B2B9A61C970}"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F12" firstHeaderRow="1" firstDataRow="2" firstDataCol="2" rowPageCount="1" colPageCount="1"/>
  <pivotFields count="27">
    <pivotField compact="0" outline="0" showAll="0"/>
    <pivotField axis="axisRow" compact="0" outline="0" showAll="0" defaultSubtotal="0">
      <items count="52">
        <item x="1"/>
        <item x="39"/>
        <item x="11"/>
        <item x="32"/>
        <item x="3"/>
        <item x="21"/>
        <item x="22"/>
        <item x="23"/>
        <item x="10"/>
        <item x="20"/>
        <item x="12"/>
        <item x="28"/>
        <item x="13"/>
        <item x="34"/>
        <item x="38"/>
        <item x="25"/>
        <item x="27"/>
        <item x="26"/>
        <item x="24"/>
        <item x="14"/>
        <item x="36"/>
        <item x="31"/>
        <item x="19"/>
        <item x="30"/>
        <item x="15"/>
        <item x="6"/>
        <item x="17"/>
        <item x="16"/>
        <item x="5"/>
        <item x="9"/>
        <item x="35"/>
        <item x="33"/>
        <item x="2"/>
        <item x="8"/>
        <item x="0"/>
        <item x="7"/>
        <item x="29"/>
        <item x="18"/>
        <item x="4"/>
        <item x="37"/>
        <item x="51"/>
        <item x="40"/>
        <item x="41"/>
        <item x="42"/>
        <item x="43"/>
        <item x="44"/>
        <item x="45"/>
        <item x="46"/>
        <item x="47"/>
        <item x="48"/>
        <item x="49"/>
        <item x="50"/>
      </items>
    </pivotField>
    <pivotField compact="0" outline="0" showAll="0"/>
    <pivotField axis="axisRow" compact="0" outline="0" showAll="0">
      <items count="65">
        <item x="45"/>
        <item x="10"/>
        <item x="4"/>
        <item x="2"/>
        <item x="56"/>
        <item x="30"/>
        <item x="22"/>
        <item x="11"/>
        <item x="20"/>
        <item x="53"/>
        <item x="44"/>
        <item x="48"/>
        <item x="18"/>
        <item x="29"/>
        <item x="36"/>
        <item x="52"/>
        <item x="16"/>
        <item x="60"/>
        <item x="27"/>
        <item x="49"/>
        <item x="51"/>
        <item x="37"/>
        <item x="8"/>
        <item x="33"/>
        <item x="58"/>
        <item x="28"/>
        <item x="34"/>
        <item x="59"/>
        <item x="43"/>
        <item x="26"/>
        <item x="0"/>
        <item x="35"/>
        <item x="15"/>
        <item x="23"/>
        <item x="32"/>
        <item x="39"/>
        <item x="12"/>
        <item x="1"/>
        <item x="50"/>
        <item x="38"/>
        <item x="47"/>
        <item x="25"/>
        <item x="9"/>
        <item x="55"/>
        <item x="40"/>
        <item x="19"/>
        <item x="7"/>
        <item x="21"/>
        <item x="46"/>
        <item x="54"/>
        <item x="41"/>
        <item x="6"/>
        <item x="5"/>
        <item x="31"/>
        <item m="1" x="63"/>
        <item x="3"/>
        <item x="42"/>
        <item x="24"/>
        <item x="14"/>
        <item x="13"/>
        <item x="17"/>
        <item x="61"/>
        <item x="62"/>
        <item x="57"/>
        <item t="default"/>
      </items>
    </pivotField>
    <pivotField compact="0" outline="0" showAll="0"/>
    <pivotField dataField="1"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0">
        <item x="0"/>
        <item x="1"/>
        <item x="2"/>
        <item x="4"/>
        <item x="5"/>
        <item x="3"/>
        <item x="8"/>
        <item x="6"/>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2">
    <field x="1"/>
    <field x="3"/>
  </rowFields>
  <rowItems count="8">
    <i>
      <x v="39"/>
      <x v="28"/>
    </i>
    <i>
      <x v="41"/>
      <x v="38"/>
    </i>
    <i>
      <x v="43"/>
      <x v="15"/>
    </i>
    <i>
      <x v="44"/>
      <x v="9"/>
    </i>
    <i>
      <x v="46"/>
      <x v="4"/>
    </i>
    <i>
      <x v="47"/>
      <x v="63"/>
    </i>
    <i>
      <x v="51"/>
      <x v="61"/>
    </i>
    <i t="grand">
      <x/>
    </i>
  </rowItems>
  <colFields count="1">
    <field x="-2"/>
  </colFields>
  <colItems count="4">
    <i>
      <x/>
    </i>
    <i i="1">
      <x v="1"/>
    </i>
    <i i="2">
      <x v="2"/>
    </i>
    <i i="3">
      <x v="3"/>
    </i>
  </colItems>
  <pageFields count="1">
    <pageField fld="16" item="8" hier="-1"/>
  </pageFields>
  <dataFields count="4">
    <dataField name="Sum of Funding Agency request" fld="5" baseField="3" baseItem="61" numFmtId="180"/>
    <dataField name="Sum of Industry Cash Contribution" fld="6" baseField="3" baseItem="61" numFmtId="180"/>
    <dataField name="Sum of Industry In-kind" fld="9" baseField="3" baseItem="61" numFmtId="180"/>
    <dataField name="Sum of Total for BoG" fld="26" baseField="0" baseItem="0" numFmtId="180"/>
  </dataFields>
  <formats count="9">
    <format dxfId="8">
      <pivotArea dataOnly="0" labelOnly="1" outline="0" fieldPosition="0">
        <references count="2">
          <reference field="1" count="1" selected="0">
            <x v="39"/>
          </reference>
          <reference field="3" count="1">
            <x v="28"/>
          </reference>
        </references>
      </pivotArea>
    </format>
    <format dxfId="7">
      <pivotArea dataOnly="0" labelOnly="1" outline="0" fieldPosition="0">
        <references count="2">
          <reference field="1" count="1" selected="0">
            <x v="41"/>
          </reference>
          <reference field="3" count="1">
            <x v="38"/>
          </reference>
        </references>
      </pivotArea>
    </format>
    <format dxfId="6">
      <pivotArea dataOnly="0" labelOnly="1" outline="0" fieldPosition="0">
        <references count="2">
          <reference field="1" count="1" selected="0">
            <x v="43"/>
          </reference>
          <reference field="3" count="1">
            <x v="15"/>
          </reference>
        </references>
      </pivotArea>
    </format>
    <format dxfId="5">
      <pivotArea dataOnly="0" labelOnly="1" outline="0" fieldPosition="0">
        <references count="2">
          <reference field="1" count="1" selected="0">
            <x v="46"/>
          </reference>
          <reference field="3" count="1">
            <x v="4"/>
          </reference>
        </references>
      </pivotArea>
    </format>
    <format dxfId="4">
      <pivotArea dataOnly="0" labelOnly="1" outline="0" fieldPosition="0">
        <references count="2">
          <reference field="1" count="1" selected="0">
            <x v="47"/>
          </reference>
          <reference field="3" count="1">
            <x v="54"/>
          </reference>
        </references>
      </pivotArea>
    </format>
    <format dxfId="3">
      <pivotArea dataOnly="0" labelOnly="1" outline="0" fieldPosition="0">
        <references count="2">
          <reference field="1" count="1" selected="0">
            <x v="51"/>
          </reference>
          <reference field="3" count="1">
            <x v="61"/>
          </reference>
        </references>
      </pivotArea>
    </format>
    <format dxfId="2">
      <pivotArea outline="0" fieldPosition="0">
        <references count="1">
          <reference field="4294967294" count="1">
            <x v="0"/>
          </reference>
        </references>
      </pivotArea>
    </format>
    <format dxfId="1">
      <pivotArea outline="0" fieldPosition="0">
        <references count="1">
          <reference field="4294967294" count="1">
            <x v="1"/>
          </reference>
        </references>
      </pivotArea>
    </format>
    <format dxfId="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1" applyNumberFormats="0" applyBorderFormats="0" applyFontFormats="0" applyPatternFormats="0" applyAlignmentFormats="0" applyWidthHeightFormats="1" dataCaption="Values" updatedVersion="6" minRefreshableVersion="3" useAutoFormatting="1" itemPrintTitles="1" createdVersion="5" indent="0" compact="0" compactData="0" gridDropZones="1">
  <location ref="A5:C13" firstHeaderRow="1" firstDataRow="2" firstDataCol="1" rowPageCount="2" colPageCount="1"/>
  <pivotFields count="27">
    <pivotField compact="0" outline="0" showAll="0" defaultSubtotal="0"/>
    <pivotField axis="axisRow" compact="0" outline="0" showAll="0">
      <items count="53">
        <item x="1"/>
        <item x="39"/>
        <item x="11"/>
        <item x="32"/>
        <item x="3"/>
        <item x="21"/>
        <item x="22"/>
        <item x="23"/>
        <item x="10"/>
        <item x="20"/>
        <item x="12"/>
        <item x="28"/>
        <item x="13"/>
        <item x="34"/>
        <item x="38"/>
        <item x="25"/>
        <item x="27"/>
        <item x="26"/>
        <item x="24"/>
        <item x="14"/>
        <item x="36"/>
        <item x="31"/>
        <item x="19"/>
        <item x="30"/>
        <item x="15"/>
        <item x="6"/>
        <item x="17"/>
        <item x="16"/>
        <item x="5"/>
        <item x="9"/>
        <item x="35"/>
        <item x="33"/>
        <item x="2"/>
        <item x="8"/>
        <item x="0"/>
        <item x="7"/>
        <item x="29"/>
        <item x="18"/>
        <item x="4"/>
        <item x="37"/>
        <item x="51"/>
        <item x="40"/>
        <item x="41"/>
        <item x="42"/>
        <item x="43"/>
        <item x="44"/>
        <item x="45"/>
        <item x="46"/>
        <item x="47"/>
        <item x="48"/>
        <item x="49"/>
        <item x="50"/>
        <item t="default"/>
      </items>
    </pivotField>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defaultSubtotal="0">
      <items count="9">
        <item x="0"/>
        <item x="1"/>
        <item x="2"/>
        <item x="3"/>
        <item x="4"/>
        <item x="8"/>
        <item x="5"/>
        <item x="6"/>
        <item x="7"/>
      </items>
    </pivotField>
    <pivotField compact="0" outline="0" showAll="0" defaultSubtotal="0"/>
    <pivotField compact="0" outline="0" showAll="0"/>
    <pivotField axis="axisPage" compact="0" outline="0" multipleItemSelectionAllowed="1" showAll="0" defaultSubtotal="0">
      <items count="6">
        <item h="1" x="3"/>
        <item x="1"/>
        <item h="1" x="0"/>
        <item h="1" x="5"/>
        <item h="1" x="2"/>
        <item h="1" x="4"/>
      </items>
    </pivotField>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1"/>
  </rowFields>
  <rowItems count="7">
    <i>
      <x v="1"/>
    </i>
    <i>
      <x v="13"/>
    </i>
    <i>
      <x v="14"/>
    </i>
    <i>
      <x v="20"/>
    </i>
    <i>
      <x v="39"/>
    </i>
    <i>
      <x v="42"/>
    </i>
    <i t="grand">
      <x/>
    </i>
  </rowItems>
  <colFields count="1">
    <field x="-2"/>
  </colFields>
  <colItems count="2">
    <i>
      <x/>
    </i>
    <i i="1">
      <x v="1"/>
    </i>
  </colItems>
  <pageFields count="2">
    <pageField fld="16" item="6" hier="-1"/>
    <pageField fld="19" hier="-1"/>
  </pageFields>
  <dataFields count="2">
    <dataField name="Sum of Funding Agency request" fld="5" baseField="14" baseItem="3" numFmtId="180"/>
    <dataField name="Sum of Industry Cash Contribution" fld="6" baseField="17" baseItem="1" numFmtId="18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4:CR784" totalsRowShown="0" headerRowDxfId="107" dataDxfId="105" headerRowBorderDxfId="106" tableBorderDxfId="104">
  <sortState xmlns:xlrd2="http://schemas.microsoft.com/office/spreadsheetml/2017/richdata2" ref="A5:CR756">
    <sortCondition ref="B4:B756"/>
  </sortState>
  <tableColumns count="96">
    <tableColumn id="1" xr3:uid="{00000000-0010-0000-0000-000001000000}" name="Project #" dataDxfId="103"/>
    <tableColumn id="95" xr3:uid="{00000000-0010-0000-0000-00005F000000}" name="GEO" dataDxfId="102"/>
    <tableColumn id="2" xr3:uid="{00000000-0010-0000-0000-000002000000}" name="Company" dataDxfId="101"/>
    <tableColumn id="96" xr3:uid="{7A2250F6-819D-4EED-81F1-1C74458E54C0}" name="Project Name"/>
    <tableColumn id="3" xr3:uid="{00000000-0010-0000-0000-000003000000}" name="Summary of project" dataDxfId="100"/>
    <tableColumn id="4" xr3:uid="{00000000-0010-0000-0000-000004000000}" name="Project Category" dataDxfId="99"/>
    <tableColumn id="5" xr3:uid="{00000000-0010-0000-0000-000005000000}" name="Link to Other Projects" dataDxfId="98"/>
    <tableColumn id="7" xr3:uid="{00000000-0010-0000-0000-000007000000}" name="Contact Name" dataDxfId="97"/>
    <tableColumn id="8" xr3:uid="{00000000-0010-0000-0000-000008000000}" name="Contact Info" dataDxfId="96"/>
    <tableColumn id="9" xr3:uid="{00000000-0010-0000-0000-000009000000}" name="Company Type" dataDxfId="95"/>
    <tableColumn id="10" xr3:uid="{00000000-0010-0000-0000-00000A000000}" name="Sector" dataDxfId="94"/>
    <tableColumn id="11" xr3:uid="{00000000-0010-0000-0000-00000B000000}" name="Sub sector" dataDxfId="93"/>
    <tableColumn id="12" xr3:uid="{00000000-0010-0000-0000-00000C000000}" name="Size" dataDxfId="92"/>
    <tableColumn id="13" xr3:uid="{00000000-0010-0000-0000-00000D000000}" name="HBEC Mentor" dataDxfId="91"/>
    <tableColumn id="6" xr3:uid="{00000000-0010-0000-0000-000006000000}" name="Cohort" dataDxfId="90"/>
    <tableColumn id="75" xr3:uid="{00000000-0010-0000-0000-00004B000000}" name="Department List" dataDxfId="89"/>
    <tableColumn id="15" xr3:uid="{00000000-0010-0000-0000-00000F000000}" name="Dep #1" dataDxfId="88"/>
    <tableColumn id="77" xr3:uid="{00000000-0010-0000-0000-00004D000000}" name="Dep #2" dataDxfId="87"/>
    <tableColumn id="78" xr3:uid="{00000000-0010-0000-0000-00004E000000}" name="Program List" dataDxfId="86"/>
    <tableColumn id="16" xr3:uid="{00000000-0010-0000-0000-000010000000}" name="Program #1" dataDxfId="85"/>
    <tableColumn id="79" xr3:uid="{00000000-0010-0000-0000-00004F000000}" name="Program #2" dataDxfId="84"/>
    <tableColumn id="87" xr3:uid="{00000000-0010-0000-0000-000057000000}" name="Program #3" dataDxfId="83"/>
    <tableColumn id="80" xr3:uid="{00000000-0010-0000-0000-000050000000}" name="Faculty List" dataDxfId="82"/>
    <tableColumn id="17" xr3:uid="{00000000-0010-0000-0000-000011000000}" name="Faculty #1" dataDxfId="81"/>
    <tableColumn id="66" xr3:uid="{00000000-0010-0000-0000-000042000000}" name="Faculty #2" dataDxfId="80"/>
    <tableColumn id="67" xr3:uid="{00000000-0010-0000-0000-000043000000}" name="Faculty #3" dataDxfId="79"/>
    <tableColumn id="68" xr3:uid="{00000000-0010-0000-0000-000044000000}" name="Faculty #4" dataDxfId="78"/>
    <tableColumn id="69" xr3:uid="{00000000-0010-0000-0000-000045000000}" name="Faculty #5" dataDxfId="77"/>
    <tableColumn id="18" xr3:uid="{00000000-0010-0000-0000-000012000000}" name="Total Students" dataDxfId="76"/>
    <tableColumn id="62" xr3:uid="{00000000-0010-0000-0000-00003E000000}" name="Student List" dataDxfId="75"/>
    <tableColumn id="19" xr3:uid="{00000000-0010-0000-0000-000013000000}" name="Student #1" dataDxfId="74"/>
    <tableColumn id="20" xr3:uid="{00000000-0010-0000-0000-000014000000}" name="Student #2" dataDxfId="73"/>
    <tableColumn id="21" xr3:uid="{00000000-0010-0000-0000-000015000000}" name="Student #3" dataDxfId="72"/>
    <tableColumn id="22" xr3:uid="{00000000-0010-0000-0000-000016000000}" name="Student #4" dataDxfId="71"/>
    <tableColumn id="70" xr3:uid="{00000000-0010-0000-0000-000046000000}" name="Student #5" dataDxfId="70"/>
    <tableColumn id="71" xr3:uid="{00000000-0010-0000-0000-000047000000}" name="Student #6" dataDxfId="69"/>
    <tableColumn id="72" xr3:uid="{00000000-0010-0000-0000-000048000000}" name="Student #7" dataDxfId="68"/>
    <tableColumn id="82" xr3:uid="{00000000-0010-0000-0000-000052000000}" name="Student #8" dataDxfId="67"/>
    <tableColumn id="81" xr3:uid="{00000000-0010-0000-0000-000051000000}" name="Student #9" dataDxfId="66"/>
    <tableColumn id="83" xr3:uid="{00000000-0010-0000-0000-000053000000}" name="Student #10" dataDxfId="65"/>
    <tableColumn id="84" xr3:uid="{00000000-0010-0000-0000-000054000000}" name="Student #11" dataDxfId="64"/>
    <tableColumn id="85" xr3:uid="{00000000-0010-0000-0000-000055000000}" name="Student #12" dataDxfId="63"/>
    <tableColumn id="86" xr3:uid="{00000000-0010-0000-0000-000056000000}" name="Student #13" dataDxfId="62"/>
    <tableColumn id="90" xr3:uid="{00000000-0010-0000-0000-00005A000000}" name="Student #14" dataDxfId="61"/>
    <tableColumn id="89" xr3:uid="{00000000-0010-0000-0000-000059000000}" name="Student #15" dataDxfId="60"/>
    <tableColumn id="91" xr3:uid="{00000000-0010-0000-0000-00005B000000}" name="Student #16" dataDxfId="59"/>
    <tableColumn id="88" xr3:uid="{00000000-0010-0000-0000-000058000000}" name="Student #17" dataDxfId="58"/>
    <tableColumn id="93" xr3:uid="{00000000-0010-0000-0000-00005D000000}" name="Student #18" dataDxfId="57"/>
    <tableColumn id="92" xr3:uid="{00000000-0010-0000-0000-00005C000000}" name="Student #19" dataDxfId="56"/>
    <tableColumn id="94" xr3:uid="{00000000-0010-0000-0000-00005E000000}" name="Student #20" dataDxfId="55"/>
    <tableColumn id="64" xr3:uid="{00000000-0010-0000-0000-000040000000}" name="Students (previous years)" dataDxfId="54"/>
    <tableColumn id="23" xr3:uid="{00000000-0010-0000-0000-000017000000}" name="Project Status" dataDxfId="53"/>
    <tableColumn id="65" xr3:uid="{00000000-0010-0000-0000-000041000000}" name="Activity Fiscal Year" dataDxfId="52"/>
    <tableColumn id="63" xr3:uid="{00000000-0010-0000-0000-00003F000000}" name="Project start Fiscal year" dataDxfId="51"/>
    <tableColumn id="24" xr3:uid="{00000000-0010-0000-0000-000018000000}" name="PRF Received" dataDxfId="50"/>
    <tableColumn id="25" xr3:uid="{00000000-0010-0000-0000-000019000000}" name="Proposal Sent to Client" dataDxfId="49"/>
    <tableColumn id="26" xr3:uid="{00000000-0010-0000-0000-00001A000000}" name="CA sent to Client" dataDxfId="48"/>
    <tableColumn id="27" xr3:uid="{00000000-0010-0000-0000-00001B000000}" name="CA Signed Date" dataDxfId="47"/>
    <tableColumn id="28" xr3:uid="{00000000-0010-0000-0000-00001C000000}" name="Project Activities Start Date" dataDxfId="46"/>
    <tableColumn id="29" xr3:uid="{00000000-0010-0000-0000-00001D000000}" name="Project Activities End Date" dataDxfId="45"/>
    <tableColumn id="30" xr3:uid="{00000000-0010-0000-0000-00001E000000}" name="Project Completed Date" dataDxfId="44"/>
    <tableColumn id="31" xr3:uid="{00000000-0010-0000-0000-00001F000000}" name="Reason for cancellation" dataDxfId="43"/>
    <tableColumn id="14" xr3:uid="{00000000-0010-0000-0000-00000E000000}" name="Column2" dataDxfId="42"/>
    <tableColumn id="33" xr3:uid="{00000000-0010-0000-0000-000021000000}" name="Total Project Budget (no HST) ($)" dataDxfId="41"/>
    <tableColumn id="34" xr3:uid="{00000000-0010-0000-0000-000022000000}" name="Project Cash Budget ($)" dataDxfId="40"/>
    <tableColumn id="35" xr3:uid="{00000000-0010-0000-0000-000023000000}" name="Funding Agency Cash Contribution ($)" dataDxfId="39"/>
    <tableColumn id="36" xr3:uid="{00000000-0010-0000-0000-000024000000}" name="Company - Cash Contribution ($)" dataDxfId="38"/>
    <tableColumn id="37" xr3:uid="{00000000-0010-0000-0000-000025000000}" name="Company - Inkind Contribution ($)" dataDxfId="37"/>
    <tableColumn id="38" xr3:uid="{00000000-0010-0000-0000-000026000000}" name="Georgian - Cash Contribution ($)" dataDxfId="36"/>
    <tableColumn id="39" xr3:uid="{00000000-0010-0000-0000-000027000000}" name="Georgian - Inkind Contribution ($)" dataDxfId="35"/>
    <tableColumn id="40" xr3:uid="{00000000-0010-0000-0000-000028000000}" name="Funding Agency" dataDxfId="34"/>
    <tableColumn id="74" xr3:uid="{00000000-0010-0000-0000-00004A000000}" name="Funding Agency '#1" dataDxfId="33"/>
    <tableColumn id="73" xr3:uid="{00000000-0010-0000-0000-000049000000}" name="Funding Agency '#2" dataDxfId="32"/>
    <tableColumn id="76" xr3:uid="{00000000-0010-0000-0000-00004C000000}" name="Funding Agency '#3" dataDxfId="31"/>
    <tableColumn id="32" xr3:uid="{00000000-0010-0000-0000-000020000000}" name=" " dataDxfId="30"/>
    <tableColumn id="42" xr3:uid="{00000000-0010-0000-0000-00002A000000}" name="Status Update Date" dataDxfId="29"/>
    <tableColumn id="43" xr3:uid="{00000000-0010-0000-0000-00002B000000}" name="Notes" dataDxfId="28"/>
    <tableColumn id="44" xr3:uid="{00000000-0010-0000-0000-00002C000000}" name="Next Step" dataDxfId="27"/>
    <tableColumn id="41" xr3:uid="{00000000-0010-0000-0000-000029000000}" name="`" dataDxfId="26"/>
    <tableColumn id="46" xr3:uid="{00000000-0010-0000-0000-00002E000000}" name=" Reported To" dataDxfId="25"/>
    <tableColumn id="47" xr3:uid="{00000000-0010-0000-0000-00002F000000}" name="Mentored" dataDxfId="24"/>
    <tableColumn id="48" xr3:uid="{00000000-0010-0000-0000-000030000000}" name="Revenue" dataDxfId="23"/>
    <tableColumn id="49" xr3:uid="{00000000-0010-0000-0000-000031000000}" name="Awareness Session " dataDxfId="22"/>
    <tableColumn id="50" xr3:uid="{00000000-0010-0000-0000-000032000000}" name="Equipment Access" dataDxfId="21"/>
    <tableColumn id="51" xr3:uid="{00000000-0010-0000-0000-000033000000}" name="Pre - Assessment" dataDxfId="20"/>
    <tableColumn id="52" xr3:uid="{00000000-0010-0000-0000-000034000000}" name="Follow - up" dataDxfId="19"/>
    <tableColumn id="53" xr3:uid="{00000000-0010-0000-0000-000035000000}" name="Full Engagement" dataDxfId="18"/>
    <tableColumn id="54" xr3:uid="{00000000-0010-0000-0000-000036000000}" name="Follow-Up" dataDxfId="17"/>
    <tableColumn id="55" xr3:uid="{00000000-0010-0000-0000-000037000000}" name="Notes for Next Year" dataDxfId="16"/>
    <tableColumn id="56" xr3:uid="{00000000-0010-0000-0000-000038000000}" name="Collaboration Agreement Status" dataDxfId="15"/>
    <tableColumn id="57" xr3:uid="{00000000-0010-0000-0000-000039000000}" name="End date" dataDxfId="14"/>
    <tableColumn id="58" xr3:uid="{00000000-0010-0000-0000-00003A000000}" name="CA Status" dataDxfId="13"/>
    <tableColumn id="59" xr3:uid="{00000000-0010-0000-0000-00003B000000}" name="Invoicing Status" dataDxfId="12"/>
    <tableColumn id="45" xr3:uid="{00000000-0010-0000-0000-00002D000000}" name="-" dataDxfId="11"/>
    <tableColumn id="60" xr3:uid="{00000000-0010-0000-0000-00003C000000}" name="BOG Score Card Fall 2016" dataDxfId="10"/>
    <tableColumn id="61" xr3:uid="{00000000-0010-0000-0000-00003D000000}" name="Project Type" dataDxfId="9"/>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www23.statcan.gc.ca/imdb/p3VD.pl?Function=getVD&amp;TVD=11846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CD06F-356E-4198-B3AA-AFCBFBDA8D37}">
  <dimension ref="B1:D255"/>
  <sheetViews>
    <sheetView workbookViewId="0">
      <selection activeCell="N22" sqref="N22"/>
    </sheetView>
  </sheetViews>
  <sheetFormatPr baseColWidth="10" defaultColWidth="9" defaultRowHeight="14"/>
  <cols>
    <col min="2" max="2" width="48.3984375" bestFit="1" customWidth="1"/>
    <col min="4" max="4" width="32.3984375" bestFit="1" customWidth="1"/>
  </cols>
  <sheetData>
    <row r="1" spans="2:4">
      <c r="B1" s="68" t="s">
        <v>0</v>
      </c>
      <c r="D1" s="68" t="s">
        <v>1</v>
      </c>
    </row>
    <row r="2" spans="2:4">
      <c r="B2" s="97" t="s">
        <v>2</v>
      </c>
      <c r="D2" s="97" t="s">
        <v>3</v>
      </c>
    </row>
    <row r="3" spans="2:4">
      <c r="B3" s="97" t="s">
        <v>4</v>
      </c>
      <c r="D3" s="97" t="s">
        <v>5</v>
      </c>
    </row>
    <row r="4" spans="2:4">
      <c r="B4" s="97" t="s">
        <v>6</v>
      </c>
      <c r="D4" s="97" t="s">
        <v>7</v>
      </c>
    </row>
    <row r="5" spans="2:4">
      <c r="B5" s="97" t="s">
        <v>8</v>
      </c>
      <c r="D5" s="97" t="s">
        <v>9</v>
      </c>
    </row>
    <row r="6" spans="2:4">
      <c r="B6" s="97" t="s">
        <v>10</v>
      </c>
      <c r="D6" s="97" t="s">
        <v>11</v>
      </c>
    </row>
    <row r="7" spans="2:4">
      <c r="B7" s="97" t="s">
        <v>12</v>
      </c>
      <c r="D7" s="97" t="s">
        <v>13</v>
      </c>
    </row>
    <row r="8" spans="2:4">
      <c r="B8" s="97" t="s">
        <v>14</v>
      </c>
      <c r="D8" s="97" t="s">
        <v>15</v>
      </c>
    </row>
    <row r="9" spans="2:4">
      <c r="B9" s="97" t="s">
        <v>16</v>
      </c>
      <c r="D9" s="97" t="s">
        <v>17</v>
      </c>
    </row>
    <row r="10" spans="2:4">
      <c r="B10" s="97" t="s">
        <v>18</v>
      </c>
      <c r="D10" s="97" t="s">
        <v>19</v>
      </c>
    </row>
    <row r="11" spans="2:4">
      <c r="B11" s="97" t="s">
        <v>20</v>
      </c>
      <c r="D11" s="97" t="s">
        <v>21</v>
      </c>
    </row>
    <row r="12" spans="2:4">
      <c r="B12" s="97" t="s">
        <v>22</v>
      </c>
      <c r="D12" s="97" t="s">
        <v>23</v>
      </c>
    </row>
    <row r="13" spans="2:4">
      <c r="B13" s="97" t="s">
        <v>24</v>
      </c>
      <c r="D13" s="97" t="s">
        <v>25</v>
      </c>
    </row>
    <row r="14" spans="2:4">
      <c r="B14" s="97" t="s">
        <v>26</v>
      </c>
      <c r="D14" s="97" t="s">
        <v>27</v>
      </c>
    </row>
    <row r="15" spans="2:4">
      <c r="B15" s="97" t="s">
        <v>28</v>
      </c>
      <c r="D15" s="97" t="s">
        <v>29</v>
      </c>
    </row>
    <row r="16" spans="2:4">
      <c r="B16" s="97" t="s">
        <v>30</v>
      </c>
      <c r="D16" s="97" t="s">
        <v>31</v>
      </c>
    </row>
    <row r="17" spans="2:4">
      <c r="B17" s="97" t="s">
        <v>32</v>
      </c>
      <c r="D17" s="97" t="s">
        <v>33</v>
      </c>
    </row>
    <row r="18" spans="2:4">
      <c r="B18" s="97" t="s">
        <v>34</v>
      </c>
      <c r="D18" s="97" t="s">
        <v>35</v>
      </c>
    </row>
    <row r="19" spans="2:4">
      <c r="B19" s="97" t="s">
        <v>36</v>
      </c>
      <c r="D19" s="97" t="s">
        <v>37</v>
      </c>
    </row>
    <row r="20" spans="2:4">
      <c r="B20" s="97" t="s">
        <v>38</v>
      </c>
      <c r="D20" s="97" t="s">
        <v>39</v>
      </c>
    </row>
    <row r="21" spans="2:4">
      <c r="B21" s="97" t="s">
        <v>40</v>
      </c>
      <c r="D21" s="97" t="s">
        <v>41</v>
      </c>
    </row>
    <row r="22" spans="2:4">
      <c r="B22" s="97" t="s">
        <v>42</v>
      </c>
      <c r="D22" s="97" t="s">
        <v>43</v>
      </c>
    </row>
    <row r="23" spans="2:4">
      <c r="B23" s="97" t="s">
        <v>44</v>
      </c>
      <c r="D23" s="97" t="s">
        <v>45</v>
      </c>
    </row>
    <row r="24" spans="2:4">
      <c r="B24" s="97" t="s">
        <v>46</v>
      </c>
      <c r="D24" s="97" t="s">
        <v>47</v>
      </c>
    </row>
    <row r="25" spans="2:4">
      <c r="B25" s="97" t="s">
        <v>48</v>
      </c>
      <c r="D25" s="97" t="s">
        <v>49</v>
      </c>
    </row>
    <row r="26" spans="2:4">
      <c r="B26" s="97" t="s">
        <v>50</v>
      </c>
      <c r="D26" s="97" t="s">
        <v>51</v>
      </c>
    </row>
    <row r="27" spans="2:4">
      <c r="B27" s="97" t="s">
        <v>52</v>
      </c>
      <c r="D27" s="97" t="s">
        <v>53</v>
      </c>
    </row>
    <row r="28" spans="2:4">
      <c r="B28" s="97" t="s">
        <v>54</v>
      </c>
      <c r="D28" s="97" t="s">
        <v>55</v>
      </c>
    </row>
    <row r="29" spans="2:4">
      <c r="B29" s="97" t="s">
        <v>56</v>
      </c>
      <c r="D29" s="97" t="s">
        <v>57</v>
      </c>
    </row>
    <row r="30" spans="2:4">
      <c r="B30" s="97" t="s">
        <v>58</v>
      </c>
      <c r="D30" s="97" t="s">
        <v>59</v>
      </c>
    </row>
    <row r="31" spans="2:4">
      <c r="B31" s="97" t="s">
        <v>60</v>
      </c>
      <c r="D31" s="97" t="s">
        <v>61</v>
      </c>
    </row>
    <row r="32" spans="2:4">
      <c r="B32" s="97" t="s">
        <v>62</v>
      </c>
      <c r="D32" s="97" t="s">
        <v>63</v>
      </c>
    </row>
    <row r="33" spans="2:4">
      <c r="B33" s="97" t="s">
        <v>64</v>
      </c>
      <c r="D33" s="97" t="s">
        <v>65</v>
      </c>
    </row>
    <row r="34" spans="2:4">
      <c r="B34" s="97" t="s">
        <v>66</v>
      </c>
      <c r="D34" s="97" t="s">
        <v>67</v>
      </c>
    </row>
    <row r="35" spans="2:4">
      <c r="B35" s="97" t="s">
        <v>68</v>
      </c>
      <c r="D35" s="97" t="s">
        <v>69</v>
      </c>
    </row>
    <row r="36" spans="2:4">
      <c r="B36" s="97" t="s">
        <v>70</v>
      </c>
      <c r="D36" s="97" t="s">
        <v>71</v>
      </c>
    </row>
    <row r="37" spans="2:4">
      <c r="B37" s="97" t="s">
        <v>72</v>
      </c>
      <c r="D37" s="97" t="s">
        <v>73</v>
      </c>
    </row>
    <row r="38" spans="2:4">
      <c r="B38" s="97" t="s">
        <v>74</v>
      </c>
    </row>
    <row r="39" spans="2:4">
      <c r="B39" s="97" t="s">
        <v>75</v>
      </c>
    </row>
    <row r="40" spans="2:4">
      <c r="B40" s="97" t="s">
        <v>76</v>
      </c>
    </row>
    <row r="41" spans="2:4">
      <c r="B41" s="97" t="s">
        <v>77</v>
      </c>
    </row>
    <row r="42" spans="2:4">
      <c r="B42" s="97" t="s">
        <v>78</v>
      </c>
    </row>
    <row r="43" spans="2:4">
      <c r="B43" s="97" t="s">
        <v>79</v>
      </c>
    </row>
    <row r="44" spans="2:4">
      <c r="B44" s="97" t="s">
        <v>80</v>
      </c>
    </row>
    <row r="45" spans="2:4">
      <c r="B45" s="97" t="s">
        <v>81</v>
      </c>
    </row>
    <row r="46" spans="2:4">
      <c r="B46" s="97" t="s">
        <v>82</v>
      </c>
    </row>
    <row r="47" spans="2:4">
      <c r="B47" s="97" t="s">
        <v>83</v>
      </c>
    </row>
    <row r="48" spans="2:4">
      <c r="B48" s="97" t="s">
        <v>84</v>
      </c>
    </row>
    <row r="49" spans="2:2">
      <c r="B49" s="97" t="s">
        <v>85</v>
      </c>
    </row>
    <row r="50" spans="2:2">
      <c r="B50" s="97" t="s">
        <v>86</v>
      </c>
    </row>
    <row r="51" spans="2:2">
      <c r="B51" s="97" t="s">
        <v>87</v>
      </c>
    </row>
    <row r="52" spans="2:2">
      <c r="B52" s="97" t="s">
        <v>88</v>
      </c>
    </row>
    <row r="53" spans="2:2">
      <c r="B53" s="97" t="s">
        <v>89</v>
      </c>
    </row>
    <row r="54" spans="2:2">
      <c r="B54" s="97" t="s">
        <v>90</v>
      </c>
    </row>
    <row r="55" spans="2:2">
      <c r="B55" s="97" t="s">
        <v>91</v>
      </c>
    </row>
    <row r="56" spans="2:2">
      <c r="B56" s="97" t="s">
        <v>92</v>
      </c>
    </row>
    <row r="57" spans="2:2">
      <c r="B57" s="97" t="s">
        <v>93</v>
      </c>
    </row>
    <row r="58" spans="2:2">
      <c r="B58" s="97" t="s">
        <v>94</v>
      </c>
    </row>
    <row r="59" spans="2:2">
      <c r="B59" s="97" t="s">
        <v>95</v>
      </c>
    </row>
    <row r="60" spans="2:2">
      <c r="B60" s="97" t="s">
        <v>96</v>
      </c>
    </row>
    <row r="61" spans="2:2">
      <c r="B61" s="97" t="s">
        <v>97</v>
      </c>
    </row>
    <row r="62" spans="2:2">
      <c r="B62" s="97" t="s">
        <v>98</v>
      </c>
    </row>
    <row r="63" spans="2:2">
      <c r="B63" s="97" t="s">
        <v>99</v>
      </c>
    </row>
    <row r="64" spans="2:2">
      <c r="B64" s="97" t="s">
        <v>100</v>
      </c>
    </row>
    <row r="65" spans="2:2">
      <c r="B65" s="97" t="s">
        <v>101</v>
      </c>
    </row>
    <row r="66" spans="2:2">
      <c r="B66" s="97" t="s">
        <v>102</v>
      </c>
    </row>
    <row r="67" spans="2:2">
      <c r="B67" s="97" t="s">
        <v>103</v>
      </c>
    </row>
    <row r="68" spans="2:2">
      <c r="B68" s="97" t="s">
        <v>104</v>
      </c>
    </row>
    <row r="69" spans="2:2">
      <c r="B69" s="97" t="s">
        <v>105</v>
      </c>
    </row>
    <row r="70" spans="2:2">
      <c r="B70" s="97" t="s">
        <v>106</v>
      </c>
    </row>
    <row r="71" spans="2:2">
      <c r="B71" s="97" t="s">
        <v>107</v>
      </c>
    </row>
    <row r="72" spans="2:2">
      <c r="B72" s="97" t="s">
        <v>108</v>
      </c>
    </row>
    <row r="73" spans="2:2">
      <c r="B73" s="97" t="s">
        <v>109</v>
      </c>
    </row>
    <row r="74" spans="2:2">
      <c r="B74" s="97" t="s">
        <v>110</v>
      </c>
    </row>
    <row r="75" spans="2:2">
      <c r="B75" s="97" t="s">
        <v>111</v>
      </c>
    </row>
    <row r="76" spans="2:2">
      <c r="B76" s="97" t="s">
        <v>112</v>
      </c>
    </row>
    <row r="77" spans="2:2">
      <c r="B77" s="97" t="s">
        <v>113</v>
      </c>
    </row>
    <row r="78" spans="2:2">
      <c r="B78" s="97" t="s">
        <v>114</v>
      </c>
    </row>
    <row r="79" spans="2:2">
      <c r="B79" s="97" t="s">
        <v>115</v>
      </c>
    </row>
    <row r="80" spans="2:2">
      <c r="B80" s="97" t="s">
        <v>116</v>
      </c>
    </row>
    <row r="81" spans="2:2">
      <c r="B81" s="97" t="s">
        <v>117</v>
      </c>
    </row>
    <row r="82" spans="2:2">
      <c r="B82" s="97" t="s">
        <v>118</v>
      </c>
    </row>
    <row r="83" spans="2:2">
      <c r="B83" s="97" t="s">
        <v>119</v>
      </c>
    </row>
    <row r="84" spans="2:2">
      <c r="B84" s="97" t="s">
        <v>120</v>
      </c>
    </row>
    <row r="85" spans="2:2">
      <c r="B85" s="97" t="s">
        <v>121</v>
      </c>
    </row>
    <row r="86" spans="2:2">
      <c r="B86" s="97" t="s">
        <v>122</v>
      </c>
    </row>
    <row r="87" spans="2:2">
      <c r="B87" s="97" t="s">
        <v>123</v>
      </c>
    </row>
    <row r="88" spans="2:2">
      <c r="B88" s="97" t="s">
        <v>124</v>
      </c>
    </row>
    <row r="89" spans="2:2">
      <c r="B89" s="97" t="s">
        <v>125</v>
      </c>
    </row>
    <row r="90" spans="2:2">
      <c r="B90" s="97" t="s">
        <v>126</v>
      </c>
    </row>
    <row r="91" spans="2:2">
      <c r="B91" s="97" t="s">
        <v>127</v>
      </c>
    </row>
    <row r="92" spans="2:2">
      <c r="B92" s="97" t="s">
        <v>128</v>
      </c>
    </row>
    <row r="93" spans="2:2">
      <c r="B93" s="97" t="s">
        <v>129</v>
      </c>
    </row>
    <row r="94" spans="2:2">
      <c r="B94" s="97" t="s">
        <v>130</v>
      </c>
    </row>
    <row r="95" spans="2:2">
      <c r="B95" s="97" t="s">
        <v>131</v>
      </c>
    </row>
    <row r="96" spans="2:2">
      <c r="B96" s="97" t="s">
        <v>132</v>
      </c>
    </row>
    <row r="97" spans="2:2">
      <c r="B97" s="97" t="s">
        <v>133</v>
      </c>
    </row>
    <row r="98" spans="2:2">
      <c r="B98" s="97" t="s">
        <v>134</v>
      </c>
    </row>
    <row r="99" spans="2:2">
      <c r="B99" s="97" t="s">
        <v>135</v>
      </c>
    </row>
    <row r="100" spans="2:2">
      <c r="B100" s="97" t="s">
        <v>136</v>
      </c>
    </row>
    <row r="101" spans="2:2">
      <c r="B101" s="97" t="s">
        <v>137</v>
      </c>
    </row>
    <row r="102" spans="2:2">
      <c r="B102" s="97" t="s">
        <v>138</v>
      </c>
    </row>
    <row r="103" spans="2:2">
      <c r="B103" s="97" t="s">
        <v>139</v>
      </c>
    </row>
    <row r="104" spans="2:2">
      <c r="B104" s="97" t="s">
        <v>140</v>
      </c>
    </row>
    <row r="105" spans="2:2">
      <c r="B105" s="97" t="s">
        <v>141</v>
      </c>
    </row>
    <row r="106" spans="2:2">
      <c r="B106" s="97" t="s">
        <v>142</v>
      </c>
    </row>
    <row r="107" spans="2:2">
      <c r="B107" s="97" t="s">
        <v>143</v>
      </c>
    </row>
    <row r="108" spans="2:2">
      <c r="B108" s="97" t="s">
        <v>144</v>
      </c>
    </row>
    <row r="109" spans="2:2">
      <c r="B109" s="97" t="s">
        <v>145</v>
      </c>
    </row>
    <row r="110" spans="2:2">
      <c r="B110" s="97" t="s">
        <v>146</v>
      </c>
    </row>
    <row r="111" spans="2:2">
      <c r="B111" s="97" t="s">
        <v>147</v>
      </c>
    </row>
    <row r="112" spans="2:2">
      <c r="B112" s="97" t="s">
        <v>148</v>
      </c>
    </row>
    <row r="113" spans="2:2">
      <c r="B113" s="97" t="s">
        <v>149</v>
      </c>
    </row>
    <row r="114" spans="2:2">
      <c r="B114" s="97" t="s">
        <v>150</v>
      </c>
    </row>
    <row r="115" spans="2:2">
      <c r="B115" s="97" t="s">
        <v>151</v>
      </c>
    </row>
    <row r="116" spans="2:2">
      <c r="B116" s="97" t="s">
        <v>152</v>
      </c>
    </row>
    <row r="117" spans="2:2">
      <c r="B117" s="97" t="s">
        <v>153</v>
      </c>
    </row>
    <row r="118" spans="2:2">
      <c r="B118" s="97" t="s">
        <v>154</v>
      </c>
    </row>
    <row r="119" spans="2:2">
      <c r="B119" s="97" t="s">
        <v>155</v>
      </c>
    </row>
    <row r="120" spans="2:2">
      <c r="B120" s="97" t="s">
        <v>156</v>
      </c>
    </row>
    <row r="121" spans="2:2">
      <c r="B121" s="97" t="s">
        <v>157</v>
      </c>
    </row>
    <row r="122" spans="2:2">
      <c r="B122" s="97" t="s">
        <v>158</v>
      </c>
    </row>
    <row r="123" spans="2:2">
      <c r="B123" s="97" t="s">
        <v>159</v>
      </c>
    </row>
    <row r="124" spans="2:2">
      <c r="B124" s="97" t="s">
        <v>160</v>
      </c>
    </row>
    <row r="125" spans="2:2">
      <c r="B125" s="97" t="s">
        <v>161</v>
      </c>
    </row>
    <row r="126" spans="2:2">
      <c r="B126" s="97" t="s">
        <v>162</v>
      </c>
    </row>
    <row r="127" spans="2:2">
      <c r="B127" s="97" t="s">
        <v>163</v>
      </c>
    </row>
    <row r="128" spans="2:2">
      <c r="B128" s="97" t="s">
        <v>164</v>
      </c>
    </row>
    <row r="129" spans="2:2">
      <c r="B129" s="97" t="s">
        <v>165</v>
      </c>
    </row>
    <row r="130" spans="2:2">
      <c r="B130" s="97" t="s">
        <v>166</v>
      </c>
    </row>
    <row r="131" spans="2:2">
      <c r="B131" s="97" t="s">
        <v>167</v>
      </c>
    </row>
    <row r="132" spans="2:2">
      <c r="B132" s="97" t="s">
        <v>168</v>
      </c>
    </row>
    <row r="133" spans="2:2">
      <c r="B133" s="97" t="s">
        <v>169</v>
      </c>
    </row>
    <row r="134" spans="2:2">
      <c r="B134" s="97" t="s">
        <v>170</v>
      </c>
    </row>
    <row r="135" spans="2:2">
      <c r="B135" s="97" t="s">
        <v>171</v>
      </c>
    </row>
    <row r="136" spans="2:2">
      <c r="B136" s="97" t="s">
        <v>172</v>
      </c>
    </row>
    <row r="137" spans="2:2">
      <c r="B137" s="97" t="s">
        <v>173</v>
      </c>
    </row>
    <row r="138" spans="2:2">
      <c r="B138" s="97" t="s">
        <v>174</v>
      </c>
    </row>
    <row r="139" spans="2:2">
      <c r="B139" s="97" t="s">
        <v>175</v>
      </c>
    </row>
    <row r="140" spans="2:2">
      <c r="B140" s="97" t="s">
        <v>176</v>
      </c>
    </row>
    <row r="141" spans="2:2">
      <c r="B141" s="97" t="s">
        <v>177</v>
      </c>
    </row>
    <row r="142" spans="2:2">
      <c r="B142" s="97" t="s">
        <v>178</v>
      </c>
    </row>
    <row r="143" spans="2:2">
      <c r="B143" s="97" t="s">
        <v>179</v>
      </c>
    </row>
    <row r="144" spans="2:2">
      <c r="B144" s="97" t="s">
        <v>180</v>
      </c>
    </row>
    <row r="145" spans="2:2">
      <c r="B145" s="97" t="s">
        <v>181</v>
      </c>
    </row>
    <row r="146" spans="2:2">
      <c r="B146" s="97" t="s">
        <v>182</v>
      </c>
    </row>
    <row r="147" spans="2:2">
      <c r="B147" s="97" t="s">
        <v>183</v>
      </c>
    </row>
    <row r="148" spans="2:2">
      <c r="B148" s="97" t="s">
        <v>184</v>
      </c>
    </row>
    <row r="149" spans="2:2">
      <c r="B149" s="97" t="s">
        <v>185</v>
      </c>
    </row>
    <row r="150" spans="2:2">
      <c r="B150" s="97" t="s">
        <v>186</v>
      </c>
    </row>
    <row r="151" spans="2:2">
      <c r="B151" s="97" t="s">
        <v>187</v>
      </c>
    </row>
    <row r="152" spans="2:2">
      <c r="B152" s="97" t="s">
        <v>188</v>
      </c>
    </row>
    <row r="153" spans="2:2">
      <c r="B153" s="97" t="s">
        <v>189</v>
      </c>
    </row>
    <row r="154" spans="2:2">
      <c r="B154" s="97" t="s">
        <v>190</v>
      </c>
    </row>
    <row r="155" spans="2:2">
      <c r="B155" s="97" t="s">
        <v>191</v>
      </c>
    </row>
    <row r="156" spans="2:2">
      <c r="B156" s="97" t="s">
        <v>192</v>
      </c>
    </row>
    <row r="157" spans="2:2">
      <c r="B157" s="97" t="s">
        <v>193</v>
      </c>
    </row>
    <row r="158" spans="2:2">
      <c r="B158" s="97" t="s">
        <v>194</v>
      </c>
    </row>
    <row r="159" spans="2:2">
      <c r="B159" s="97" t="s">
        <v>195</v>
      </c>
    </row>
    <row r="160" spans="2:2">
      <c r="B160" s="97" t="s">
        <v>196</v>
      </c>
    </row>
    <row r="161" spans="2:2">
      <c r="B161" s="97" t="s">
        <v>197</v>
      </c>
    </row>
    <row r="162" spans="2:2">
      <c r="B162" s="97" t="s">
        <v>198</v>
      </c>
    </row>
    <row r="163" spans="2:2">
      <c r="B163" s="97" t="s">
        <v>199</v>
      </c>
    </row>
    <row r="164" spans="2:2">
      <c r="B164" s="97" t="s">
        <v>200</v>
      </c>
    </row>
    <row r="165" spans="2:2">
      <c r="B165" s="97" t="s">
        <v>201</v>
      </c>
    </row>
    <row r="166" spans="2:2">
      <c r="B166" s="97" t="s">
        <v>202</v>
      </c>
    </row>
    <row r="167" spans="2:2">
      <c r="B167" s="97" t="s">
        <v>203</v>
      </c>
    </row>
    <row r="168" spans="2:2">
      <c r="B168" s="97" t="s">
        <v>204</v>
      </c>
    </row>
    <row r="169" spans="2:2">
      <c r="B169" s="97" t="s">
        <v>205</v>
      </c>
    </row>
    <row r="170" spans="2:2">
      <c r="B170" s="97" t="s">
        <v>206</v>
      </c>
    </row>
    <row r="171" spans="2:2">
      <c r="B171" s="97" t="s">
        <v>207</v>
      </c>
    </row>
    <row r="172" spans="2:2">
      <c r="B172" s="97" t="s">
        <v>208</v>
      </c>
    </row>
    <row r="173" spans="2:2">
      <c r="B173" s="97" t="s">
        <v>209</v>
      </c>
    </row>
    <row r="174" spans="2:2">
      <c r="B174" s="97" t="s">
        <v>210</v>
      </c>
    </row>
    <row r="175" spans="2:2">
      <c r="B175" s="97" t="s">
        <v>211</v>
      </c>
    </row>
    <row r="176" spans="2:2">
      <c r="B176" s="97" t="s">
        <v>212</v>
      </c>
    </row>
    <row r="177" spans="2:2">
      <c r="B177" s="97" t="s">
        <v>213</v>
      </c>
    </row>
    <row r="178" spans="2:2">
      <c r="B178" s="97" t="s">
        <v>214</v>
      </c>
    </row>
    <row r="179" spans="2:2">
      <c r="B179" s="97" t="s">
        <v>215</v>
      </c>
    </row>
    <row r="180" spans="2:2">
      <c r="B180" s="97" t="s">
        <v>216</v>
      </c>
    </row>
    <row r="181" spans="2:2">
      <c r="B181" s="97" t="s">
        <v>217</v>
      </c>
    </row>
    <row r="182" spans="2:2">
      <c r="B182" s="97" t="s">
        <v>218</v>
      </c>
    </row>
    <row r="183" spans="2:2">
      <c r="B183" s="97" t="s">
        <v>219</v>
      </c>
    </row>
    <row r="184" spans="2:2">
      <c r="B184" s="97" t="s">
        <v>220</v>
      </c>
    </row>
    <row r="185" spans="2:2">
      <c r="B185" s="97" t="s">
        <v>221</v>
      </c>
    </row>
    <row r="186" spans="2:2">
      <c r="B186" s="97" t="s">
        <v>222</v>
      </c>
    </row>
    <row r="187" spans="2:2">
      <c r="B187" s="97" t="s">
        <v>223</v>
      </c>
    </row>
    <row r="188" spans="2:2">
      <c r="B188" s="97" t="s">
        <v>224</v>
      </c>
    </row>
    <row r="189" spans="2:2">
      <c r="B189" s="97" t="s">
        <v>225</v>
      </c>
    </row>
    <row r="190" spans="2:2">
      <c r="B190" s="97" t="s">
        <v>226</v>
      </c>
    </row>
    <row r="191" spans="2:2">
      <c r="B191" s="97" t="s">
        <v>227</v>
      </c>
    </row>
    <row r="192" spans="2:2">
      <c r="B192" s="97" t="s">
        <v>228</v>
      </c>
    </row>
    <row r="193" spans="2:2">
      <c r="B193" s="97" t="s">
        <v>229</v>
      </c>
    </row>
    <row r="194" spans="2:2">
      <c r="B194" s="97" t="s">
        <v>230</v>
      </c>
    </row>
    <row r="195" spans="2:2">
      <c r="B195" s="97" t="s">
        <v>231</v>
      </c>
    </row>
    <row r="196" spans="2:2">
      <c r="B196" s="97" t="s">
        <v>232</v>
      </c>
    </row>
    <row r="197" spans="2:2">
      <c r="B197" s="97" t="s">
        <v>233</v>
      </c>
    </row>
    <row r="198" spans="2:2">
      <c r="B198" s="97" t="s">
        <v>234</v>
      </c>
    </row>
    <row r="199" spans="2:2">
      <c r="B199" s="97" t="s">
        <v>235</v>
      </c>
    </row>
    <row r="200" spans="2:2">
      <c r="B200" s="97" t="s">
        <v>236</v>
      </c>
    </row>
    <row r="201" spans="2:2">
      <c r="B201" s="97" t="s">
        <v>237</v>
      </c>
    </row>
    <row r="202" spans="2:2">
      <c r="B202" s="97" t="s">
        <v>238</v>
      </c>
    </row>
    <row r="203" spans="2:2">
      <c r="B203" s="97" t="s">
        <v>239</v>
      </c>
    </row>
    <row r="204" spans="2:2">
      <c r="B204" s="97" t="s">
        <v>240</v>
      </c>
    </row>
    <row r="205" spans="2:2">
      <c r="B205" s="97" t="s">
        <v>241</v>
      </c>
    </row>
    <row r="206" spans="2:2">
      <c r="B206" s="97" t="s">
        <v>242</v>
      </c>
    </row>
    <row r="207" spans="2:2">
      <c r="B207" s="97" t="s">
        <v>243</v>
      </c>
    </row>
    <row r="208" spans="2:2">
      <c r="B208" s="97" t="s">
        <v>244</v>
      </c>
    </row>
    <row r="209" spans="2:2">
      <c r="B209" s="97" t="s">
        <v>245</v>
      </c>
    </row>
    <row r="210" spans="2:2">
      <c r="B210" s="97" t="s">
        <v>246</v>
      </c>
    </row>
    <row r="211" spans="2:2">
      <c r="B211" s="97" t="s">
        <v>247</v>
      </c>
    </row>
    <row r="212" spans="2:2">
      <c r="B212" s="97" t="s">
        <v>248</v>
      </c>
    </row>
    <row r="213" spans="2:2">
      <c r="B213" s="97" t="s">
        <v>249</v>
      </c>
    </row>
    <row r="214" spans="2:2">
      <c r="B214" s="97" t="s">
        <v>250</v>
      </c>
    </row>
    <row r="215" spans="2:2">
      <c r="B215" s="97" t="s">
        <v>251</v>
      </c>
    </row>
    <row r="216" spans="2:2">
      <c r="B216" s="97" t="s">
        <v>252</v>
      </c>
    </row>
    <row r="217" spans="2:2">
      <c r="B217" s="97" t="s">
        <v>253</v>
      </c>
    </row>
    <row r="218" spans="2:2">
      <c r="B218" s="97" t="s">
        <v>254</v>
      </c>
    </row>
    <row r="219" spans="2:2">
      <c r="B219" s="97" t="s">
        <v>255</v>
      </c>
    </row>
    <row r="220" spans="2:2">
      <c r="B220" s="97" t="s">
        <v>256</v>
      </c>
    </row>
    <row r="221" spans="2:2">
      <c r="B221" s="97" t="s">
        <v>257</v>
      </c>
    </row>
    <row r="222" spans="2:2">
      <c r="B222" s="97" t="s">
        <v>258</v>
      </c>
    </row>
    <row r="223" spans="2:2">
      <c r="B223" s="97" t="s">
        <v>259</v>
      </c>
    </row>
    <row r="224" spans="2:2">
      <c r="B224" s="97" t="s">
        <v>260</v>
      </c>
    </row>
    <row r="225" spans="2:2">
      <c r="B225" s="97" t="s">
        <v>261</v>
      </c>
    </row>
    <row r="226" spans="2:2">
      <c r="B226" s="97" t="s">
        <v>262</v>
      </c>
    </row>
    <row r="227" spans="2:2">
      <c r="B227" s="97" t="s">
        <v>263</v>
      </c>
    </row>
    <row r="228" spans="2:2">
      <c r="B228" s="97" t="s">
        <v>264</v>
      </c>
    </row>
    <row r="229" spans="2:2">
      <c r="B229" s="97" t="s">
        <v>265</v>
      </c>
    </row>
    <row r="230" spans="2:2">
      <c r="B230" s="97" t="s">
        <v>266</v>
      </c>
    </row>
    <row r="231" spans="2:2">
      <c r="B231" s="97" t="s">
        <v>267</v>
      </c>
    </row>
    <row r="232" spans="2:2">
      <c r="B232" s="97" t="s">
        <v>268</v>
      </c>
    </row>
    <row r="233" spans="2:2">
      <c r="B233" s="97" t="s">
        <v>269</v>
      </c>
    </row>
    <row r="234" spans="2:2">
      <c r="B234" s="97" t="s">
        <v>270</v>
      </c>
    </row>
    <row r="235" spans="2:2">
      <c r="B235" s="97" t="s">
        <v>271</v>
      </c>
    </row>
    <row r="236" spans="2:2">
      <c r="B236" s="97" t="s">
        <v>272</v>
      </c>
    </row>
    <row r="237" spans="2:2">
      <c r="B237" s="97" t="s">
        <v>273</v>
      </c>
    </row>
    <row r="238" spans="2:2">
      <c r="B238" s="97" t="s">
        <v>274</v>
      </c>
    </row>
    <row r="239" spans="2:2">
      <c r="B239" s="97" t="s">
        <v>275</v>
      </c>
    </row>
    <row r="240" spans="2:2">
      <c r="B240" s="97" t="s">
        <v>276</v>
      </c>
    </row>
    <row r="241" spans="2:2">
      <c r="B241" s="97" t="s">
        <v>277</v>
      </c>
    </row>
    <row r="242" spans="2:2">
      <c r="B242" s="97" t="s">
        <v>278</v>
      </c>
    </row>
    <row r="243" spans="2:2">
      <c r="B243" s="97" t="s">
        <v>279</v>
      </c>
    </row>
    <row r="244" spans="2:2">
      <c r="B244" s="97" t="s">
        <v>280</v>
      </c>
    </row>
    <row r="245" spans="2:2">
      <c r="B245" s="97" t="s">
        <v>281</v>
      </c>
    </row>
    <row r="246" spans="2:2">
      <c r="B246" s="97" t="s">
        <v>282</v>
      </c>
    </row>
    <row r="247" spans="2:2">
      <c r="B247" s="97" t="s">
        <v>283</v>
      </c>
    </row>
    <row r="248" spans="2:2">
      <c r="B248" s="97" t="s">
        <v>284</v>
      </c>
    </row>
    <row r="249" spans="2:2">
      <c r="B249" s="97" t="s">
        <v>285</v>
      </c>
    </row>
    <row r="250" spans="2:2">
      <c r="B250" s="97" t="s">
        <v>286</v>
      </c>
    </row>
    <row r="251" spans="2:2">
      <c r="B251" s="97" t="s">
        <v>287</v>
      </c>
    </row>
    <row r="252" spans="2:2">
      <c r="B252" s="97" t="s">
        <v>288</v>
      </c>
    </row>
    <row r="253" spans="2:2">
      <c r="B253" s="97" t="s">
        <v>289</v>
      </c>
    </row>
    <row r="254" spans="2:2">
      <c r="B254" s="97" t="s">
        <v>290</v>
      </c>
    </row>
    <row r="255" spans="2:2">
      <c r="B255" s="97" t="s">
        <v>291</v>
      </c>
    </row>
  </sheetData>
  <phoneticPr fontId="77" type="noConversion"/>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7"/>
  <sheetViews>
    <sheetView workbookViewId="0">
      <selection activeCell="N22" sqref="N22"/>
    </sheetView>
  </sheetViews>
  <sheetFormatPr baseColWidth="10" defaultColWidth="9" defaultRowHeight="14"/>
  <cols>
    <col min="1" max="1" width="51.59765625" bestFit="1" customWidth="1"/>
    <col min="2" max="2" width="12.59765625" bestFit="1" customWidth="1"/>
  </cols>
  <sheetData>
    <row r="2" spans="1:2">
      <c r="A2" s="66" t="s">
        <v>292</v>
      </c>
      <c r="B2" t="s">
        <v>293</v>
      </c>
    </row>
    <row r="4" spans="1:2">
      <c r="A4" s="66" t="s">
        <v>294</v>
      </c>
      <c r="B4" t="s">
        <v>295</v>
      </c>
    </row>
    <row r="5" spans="1:2">
      <c r="A5" s="97" t="s">
        <v>296</v>
      </c>
      <c r="B5">
        <v>1</v>
      </c>
    </row>
    <row r="6" spans="1:2">
      <c r="A6" s="97" t="s">
        <v>297</v>
      </c>
      <c r="B6">
        <v>83</v>
      </c>
    </row>
    <row r="7" spans="1:2">
      <c r="A7" s="97" t="s">
        <v>298</v>
      </c>
      <c r="B7">
        <v>1</v>
      </c>
    </row>
    <row r="8" spans="1:2">
      <c r="A8" s="97" t="s">
        <v>299</v>
      </c>
      <c r="B8">
        <v>2</v>
      </c>
    </row>
    <row r="9" spans="1:2">
      <c r="A9" s="97" t="s">
        <v>300</v>
      </c>
      <c r="B9">
        <v>5</v>
      </c>
    </row>
    <row r="10" spans="1:2">
      <c r="A10" s="97" t="s">
        <v>301</v>
      </c>
      <c r="B10">
        <v>1</v>
      </c>
    </row>
    <row r="11" spans="1:2">
      <c r="A11" s="97" t="s">
        <v>302</v>
      </c>
      <c r="B11">
        <v>1</v>
      </c>
    </row>
    <row r="12" spans="1:2">
      <c r="A12" s="97" t="s">
        <v>303</v>
      </c>
      <c r="B12">
        <v>1</v>
      </c>
    </row>
    <row r="13" spans="1:2">
      <c r="A13" s="97" t="s">
        <v>304</v>
      </c>
      <c r="B13">
        <v>3</v>
      </c>
    </row>
    <row r="14" spans="1:2">
      <c r="A14" s="97" t="s">
        <v>874</v>
      </c>
      <c r="B14">
        <v>1</v>
      </c>
    </row>
    <row r="15" spans="1:2">
      <c r="A15" s="97" t="s">
        <v>305</v>
      </c>
      <c r="B15">
        <v>14</v>
      </c>
    </row>
    <row r="16" spans="1:2">
      <c r="A16" s="97" t="s">
        <v>306</v>
      </c>
      <c r="B16">
        <v>1</v>
      </c>
    </row>
    <row r="17" spans="1:2">
      <c r="A17" s="97" t="s">
        <v>307</v>
      </c>
      <c r="B17">
        <v>2</v>
      </c>
    </row>
    <row r="18" spans="1:2">
      <c r="A18" s="97" t="s">
        <v>308</v>
      </c>
      <c r="B18">
        <v>1</v>
      </c>
    </row>
    <row r="19" spans="1:2">
      <c r="A19" s="97" t="s">
        <v>309</v>
      </c>
      <c r="B19">
        <v>16</v>
      </c>
    </row>
    <row r="20" spans="1:2">
      <c r="A20" s="97" t="s">
        <v>310</v>
      </c>
      <c r="B20">
        <v>2</v>
      </c>
    </row>
    <row r="21" spans="1:2">
      <c r="A21" s="97" t="s">
        <v>767</v>
      </c>
      <c r="B21">
        <v>1</v>
      </c>
    </row>
    <row r="22" spans="1:2">
      <c r="A22" s="97" t="s">
        <v>311</v>
      </c>
      <c r="B22">
        <v>2</v>
      </c>
    </row>
    <row r="23" spans="1:2">
      <c r="A23" s="97" t="s">
        <v>726</v>
      </c>
      <c r="B23">
        <v>16</v>
      </c>
    </row>
    <row r="24" spans="1:2">
      <c r="A24" s="97" t="s">
        <v>312</v>
      </c>
      <c r="B24">
        <v>1</v>
      </c>
    </row>
    <row r="25" spans="1:2">
      <c r="A25" s="97" t="s">
        <v>313</v>
      </c>
      <c r="B25">
        <v>1</v>
      </c>
    </row>
    <row r="26" spans="1:2">
      <c r="A26" s="97" t="s">
        <v>314</v>
      </c>
      <c r="B26">
        <v>2</v>
      </c>
    </row>
    <row r="27" spans="1:2">
      <c r="A27" s="97" t="s">
        <v>315</v>
      </c>
      <c r="B27">
        <v>158</v>
      </c>
    </row>
  </sheetData>
  <phoneticPr fontId="77"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27"/>
  <sheetViews>
    <sheetView workbookViewId="0">
      <selection activeCell="A12" sqref="A12"/>
    </sheetView>
  </sheetViews>
  <sheetFormatPr baseColWidth="10" defaultColWidth="9" defaultRowHeight="14"/>
  <cols>
    <col min="1" max="1" width="51.59765625" bestFit="1" customWidth="1"/>
    <col min="2" max="2" width="16.59765625" bestFit="1" customWidth="1"/>
  </cols>
  <sheetData>
    <row r="2" spans="1:2">
      <c r="A2" s="66" t="s">
        <v>292</v>
      </c>
      <c r="B2" t="s">
        <v>293</v>
      </c>
    </row>
    <row r="4" spans="1:2">
      <c r="A4" s="66" t="s">
        <v>294</v>
      </c>
      <c r="B4" t="s">
        <v>316</v>
      </c>
    </row>
    <row r="5" spans="1:2">
      <c r="A5" s="97" t="s">
        <v>296</v>
      </c>
      <c r="B5">
        <v>1</v>
      </c>
    </row>
    <row r="6" spans="1:2">
      <c r="A6" s="97" t="s">
        <v>298</v>
      </c>
      <c r="B6">
        <v>1</v>
      </c>
    </row>
    <row r="7" spans="1:2">
      <c r="A7" s="97" t="s">
        <v>299</v>
      </c>
      <c r="B7">
        <v>2</v>
      </c>
    </row>
    <row r="8" spans="1:2">
      <c r="A8" s="97" t="s">
        <v>300</v>
      </c>
      <c r="B8">
        <v>5</v>
      </c>
    </row>
    <row r="9" spans="1:2">
      <c r="A9" s="97" t="s">
        <v>301</v>
      </c>
      <c r="B9">
        <v>1</v>
      </c>
    </row>
    <row r="10" spans="1:2">
      <c r="A10" s="97" t="s">
        <v>302</v>
      </c>
      <c r="B10">
        <v>1</v>
      </c>
    </row>
    <row r="11" spans="1:2">
      <c r="A11" s="97" t="s">
        <v>303</v>
      </c>
      <c r="B11">
        <v>1</v>
      </c>
    </row>
    <row r="12" spans="1:2">
      <c r="A12" s="97" t="s">
        <v>304</v>
      </c>
      <c r="B12">
        <v>3</v>
      </c>
    </row>
    <row r="13" spans="1:2">
      <c r="A13" s="97" t="s">
        <v>874</v>
      </c>
      <c r="B13">
        <v>1</v>
      </c>
    </row>
    <row r="14" spans="1:2">
      <c r="A14" s="97" t="s">
        <v>305</v>
      </c>
      <c r="B14">
        <v>14</v>
      </c>
    </row>
    <row r="15" spans="1:2">
      <c r="A15" s="97" t="s">
        <v>306</v>
      </c>
      <c r="B15">
        <v>1</v>
      </c>
    </row>
    <row r="16" spans="1:2">
      <c r="A16" s="97" t="s">
        <v>307</v>
      </c>
      <c r="B16">
        <v>2</v>
      </c>
    </row>
    <row r="17" spans="1:2">
      <c r="A17" s="97" t="s">
        <v>308</v>
      </c>
      <c r="B17">
        <v>1</v>
      </c>
    </row>
    <row r="18" spans="1:2">
      <c r="A18" s="97" t="s">
        <v>309</v>
      </c>
      <c r="B18">
        <v>16</v>
      </c>
    </row>
    <row r="19" spans="1:2">
      <c r="A19" s="97" t="s">
        <v>310</v>
      </c>
      <c r="B19">
        <v>2</v>
      </c>
    </row>
    <row r="20" spans="1:2">
      <c r="A20" s="97" t="s">
        <v>767</v>
      </c>
      <c r="B20">
        <v>1</v>
      </c>
    </row>
    <row r="21" spans="1:2">
      <c r="A21" s="97" t="s">
        <v>311</v>
      </c>
      <c r="B21">
        <v>2</v>
      </c>
    </row>
    <row r="22" spans="1:2">
      <c r="A22" s="97" t="s">
        <v>726</v>
      </c>
      <c r="B22">
        <v>16</v>
      </c>
    </row>
    <row r="23" spans="1:2">
      <c r="A23" s="97" t="s">
        <v>312</v>
      </c>
      <c r="B23">
        <v>1</v>
      </c>
    </row>
    <row r="24" spans="1:2">
      <c r="A24" s="97" t="s">
        <v>313</v>
      </c>
      <c r="B24">
        <v>1</v>
      </c>
    </row>
    <row r="25" spans="1:2">
      <c r="A25" s="97" t="s">
        <v>314</v>
      </c>
      <c r="B25">
        <v>2</v>
      </c>
    </row>
    <row r="26" spans="1:2">
      <c r="A26" s="97" t="s">
        <v>297</v>
      </c>
      <c r="B26">
        <v>83</v>
      </c>
    </row>
    <row r="27" spans="1:2">
      <c r="A27" s="97" t="s">
        <v>315</v>
      </c>
      <c r="B27">
        <v>158</v>
      </c>
    </row>
  </sheetData>
  <phoneticPr fontId="77" type="noConversion"/>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1"/>
  <sheetViews>
    <sheetView zoomScale="95" workbookViewId="0">
      <selection activeCell="U28" sqref="U28"/>
    </sheetView>
  </sheetViews>
  <sheetFormatPr baseColWidth="10" defaultColWidth="9.3984375" defaultRowHeight="14" outlineLevelCol="1"/>
  <cols>
    <col min="2" max="2" width="15.59765625" customWidth="1"/>
    <col min="3" max="3" width="7.59765625" customWidth="1" outlineLevel="1"/>
    <col min="4" max="7" width="10.3984375" customWidth="1" outlineLevel="1"/>
    <col min="8" max="8" width="10" customWidth="1" outlineLevel="1"/>
    <col min="9" max="9" width="11.59765625" customWidth="1" outlineLevel="1"/>
    <col min="10" max="10" width="9.59765625" customWidth="1"/>
    <col min="11" max="11" width="12.59765625" bestFit="1" customWidth="1"/>
    <col min="12" max="12" width="11.59765625" bestFit="1" customWidth="1"/>
    <col min="13" max="13" width="10.59765625" bestFit="1" customWidth="1"/>
    <col min="14" max="14" width="10.3984375" bestFit="1" customWidth="1"/>
  </cols>
  <sheetData>
    <row r="2" spans="2:14" ht="30">
      <c r="B2" s="72" t="s">
        <v>317</v>
      </c>
      <c r="C2" s="73" t="s">
        <v>318</v>
      </c>
      <c r="D2" s="74" t="s">
        <v>319</v>
      </c>
      <c r="E2" s="75" t="s">
        <v>320</v>
      </c>
      <c r="F2" s="74" t="s">
        <v>321</v>
      </c>
      <c r="G2" s="75" t="s">
        <v>322</v>
      </c>
      <c r="H2" s="74" t="s">
        <v>323</v>
      </c>
      <c r="I2" s="75" t="s">
        <v>324</v>
      </c>
      <c r="J2" s="74" t="s">
        <v>325</v>
      </c>
      <c r="K2" s="75" t="s">
        <v>326</v>
      </c>
      <c r="L2" s="74" t="s">
        <v>327</v>
      </c>
      <c r="M2" s="75" t="s">
        <v>328</v>
      </c>
    </row>
    <row r="3" spans="2:14" ht="15">
      <c r="B3" s="76" t="s">
        <v>329</v>
      </c>
      <c r="C3" s="77">
        <v>50</v>
      </c>
      <c r="D3" s="78">
        <v>37</v>
      </c>
      <c r="E3" s="79">
        <v>76</v>
      </c>
      <c r="F3" s="78">
        <v>58</v>
      </c>
      <c r="G3" s="79">
        <v>114</v>
      </c>
      <c r="H3" s="78">
        <v>56</v>
      </c>
      <c r="I3" s="79">
        <v>120</v>
      </c>
      <c r="J3" s="78">
        <v>116</v>
      </c>
      <c r="K3" s="80">
        <v>166</v>
      </c>
      <c r="L3" s="184">
        <v>105</v>
      </c>
      <c r="M3" s="80">
        <v>146</v>
      </c>
      <c r="N3" s="219">
        <f>(M3-K3)/K3</f>
        <v>-0.12048192771084337</v>
      </c>
    </row>
    <row r="4" spans="2:14" ht="30">
      <c r="B4" s="76" t="s">
        <v>330</v>
      </c>
      <c r="C4" s="77">
        <v>14</v>
      </c>
      <c r="D4" s="78">
        <v>12</v>
      </c>
      <c r="E4" s="79">
        <v>26</v>
      </c>
      <c r="F4" s="78">
        <v>22</v>
      </c>
      <c r="G4" s="81">
        <v>34</v>
      </c>
      <c r="H4" s="78">
        <v>31</v>
      </c>
      <c r="I4" s="81">
        <v>33</v>
      </c>
      <c r="J4" s="78">
        <v>34</v>
      </c>
      <c r="K4" s="80">
        <v>49</v>
      </c>
      <c r="L4" s="184">
        <v>36</v>
      </c>
      <c r="M4" s="80">
        <v>33</v>
      </c>
      <c r="N4" s="219">
        <f>(M4-K4)/K4</f>
        <v>-0.32653061224489793</v>
      </c>
    </row>
    <row r="5" spans="2:14" ht="30">
      <c r="B5" s="76" t="s">
        <v>331</v>
      </c>
      <c r="C5" s="77">
        <v>80</v>
      </c>
      <c r="D5" s="78">
        <v>40</v>
      </c>
      <c r="E5" s="79">
        <v>127</v>
      </c>
      <c r="F5" s="78">
        <v>108</v>
      </c>
      <c r="G5" s="81">
        <v>246</v>
      </c>
      <c r="H5" s="78">
        <v>136</v>
      </c>
      <c r="I5" s="81">
        <v>352</v>
      </c>
      <c r="J5" s="78">
        <v>245</v>
      </c>
      <c r="K5" s="80">
        <v>452</v>
      </c>
      <c r="L5" s="184">
        <v>254</v>
      </c>
      <c r="M5" s="80">
        <v>334</v>
      </c>
      <c r="N5" s="219">
        <f>(M5-K5)/K5</f>
        <v>-0.26106194690265488</v>
      </c>
    </row>
    <row r="6" spans="2:14" ht="15">
      <c r="B6" s="76" t="s">
        <v>332</v>
      </c>
      <c r="C6" s="77">
        <v>43</v>
      </c>
      <c r="D6" s="78">
        <v>29</v>
      </c>
      <c r="E6" s="79">
        <v>51</v>
      </c>
      <c r="F6" s="78">
        <v>43</v>
      </c>
      <c r="G6" s="79">
        <v>76</v>
      </c>
      <c r="H6" s="78">
        <v>35</v>
      </c>
      <c r="I6" s="79">
        <v>68</v>
      </c>
      <c r="J6" s="78">
        <v>63</v>
      </c>
      <c r="K6" s="80">
        <v>93</v>
      </c>
      <c r="L6" s="184">
        <v>74</v>
      </c>
      <c r="M6" s="80">
        <v>87</v>
      </c>
      <c r="N6" s="219">
        <f>(M6-K6)/K6</f>
        <v>-6.4516129032258063E-2</v>
      </c>
    </row>
    <row r="7" spans="2:14" ht="45">
      <c r="B7" s="76" t="s">
        <v>333</v>
      </c>
      <c r="C7" s="79" t="s">
        <v>334</v>
      </c>
      <c r="D7" s="82" t="s">
        <v>334</v>
      </c>
      <c r="E7" s="83">
        <v>552508</v>
      </c>
      <c r="F7" s="82" t="s">
        <v>334</v>
      </c>
      <c r="G7" s="84">
        <v>760585</v>
      </c>
      <c r="H7" s="85">
        <v>245829</v>
      </c>
      <c r="I7" s="83">
        <v>2562500</v>
      </c>
      <c r="J7" s="85">
        <v>80000</v>
      </c>
      <c r="K7" s="86">
        <f>J7+75000+15843</f>
        <v>170843</v>
      </c>
      <c r="L7" s="185">
        <v>489210</v>
      </c>
      <c r="M7" s="86">
        <v>526710</v>
      </c>
      <c r="N7" s="219">
        <f>(M7-K7)/K7</f>
        <v>2.0830060347804711</v>
      </c>
    </row>
    <row r="8" spans="2:14" ht="75" hidden="1">
      <c r="B8" s="87" t="s">
        <v>335</v>
      </c>
      <c r="C8" s="88" t="s">
        <v>334</v>
      </c>
      <c r="D8" s="89" t="s">
        <v>334</v>
      </c>
      <c r="E8" s="90" t="s">
        <v>336</v>
      </c>
      <c r="F8" s="89" t="s">
        <v>334</v>
      </c>
      <c r="G8" s="90">
        <v>487069.68</v>
      </c>
      <c r="H8" s="91"/>
      <c r="I8" s="90"/>
      <c r="J8" s="91"/>
      <c r="K8" s="92"/>
      <c r="L8" s="186"/>
      <c r="M8" s="92"/>
    </row>
    <row r="9" spans="2:14" ht="15">
      <c r="B9" s="93" t="s">
        <v>337</v>
      </c>
      <c r="C9" s="94"/>
      <c r="D9" s="94"/>
      <c r="E9" s="81"/>
      <c r="F9" s="82" t="s">
        <v>338</v>
      </c>
      <c r="G9" s="95">
        <v>43225</v>
      </c>
      <c r="H9" s="96">
        <v>43371</v>
      </c>
      <c r="I9" s="95">
        <v>43555</v>
      </c>
      <c r="J9" s="96">
        <v>43837</v>
      </c>
      <c r="K9" s="95">
        <v>43921</v>
      </c>
      <c r="L9" s="187">
        <v>44159</v>
      </c>
      <c r="M9" s="95">
        <v>44286</v>
      </c>
    </row>
    <row r="11" spans="2:14">
      <c r="K11" s="218"/>
    </row>
  </sheetData>
  <phoneticPr fontId="77" type="noConversion"/>
  <pageMargins left="0.7" right="0.7" top="0.75" bottom="0.75"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CBBFA-2B8F-4F40-B827-153B61EFADEF}">
  <dimension ref="A1:B7"/>
  <sheetViews>
    <sheetView workbookViewId="0">
      <selection activeCell="S19" sqref="S19"/>
    </sheetView>
  </sheetViews>
  <sheetFormatPr baseColWidth="10" defaultColWidth="9" defaultRowHeight="14"/>
  <cols>
    <col min="1" max="2" width="17.59765625" bestFit="1" customWidth="1"/>
    <col min="3" max="4" width="5.3984375" bestFit="1" customWidth="1"/>
  </cols>
  <sheetData>
    <row r="1" spans="1:2">
      <c r="A1" s="66" t="s">
        <v>292</v>
      </c>
      <c r="B1" t="s">
        <v>293</v>
      </c>
    </row>
    <row r="2" spans="1:2">
      <c r="A2" s="66" t="s">
        <v>339</v>
      </c>
      <c r="B2" t="s">
        <v>340</v>
      </c>
    </row>
    <row r="4" spans="1:2">
      <c r="A4" s="66" t="s">
        <v>316</v>
      </c>
    </row>
    <row r="5" spans="1:2">
      <c r="A5" s="66" t="s">
        <v>341</v>
      </c>
      <c r="B5" t="s">
        <v>342</v>
      </c>
    </row>
    <row r="6" spans="1:2">
      <c r="A6" t="s">
        <v>314</v>
      </c>
      <c r="B6">
        <v>146</v>
      </c>
    </row>
    <row r="7" spans="1:2">
      <c r="A7" t="s">
        <v>315</v>
      </c>
      <c r="B7">
        <v>146</v>
      </c>
    </row>
  </sheetData>
  <phoneticPr fontId="7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3FBBD-2E64-4769-A8EB-4891EE8B0933}">
  <dimension ref="B2:F336"/>
  <sheetViews>
    <sheetView topLeftCell="F1" workbookViewId="0">
      <selection activeCell="F18" sqref="F18"/>
    </sheetView>
  </sheetViews>
  <sheetFormatPr baseColWidth="10" defaultColWidth="9" defaultRowHeight="14"/>
  <cols>
    <col min="2" max="2" width="42.59765625" bestFit="1" customWidth="1"/>
    <col min="4" max="4" width="32.3984375" bestFit="1" customWidth="1"/>
    <col min="6" max="6" width="58.3984375" bestFit="1" customWidth="1"/>
  </cols>
  <sheetData>
    <row r="2" spans="2:6">
      <c r="B2" s="214" t="s">
        <v>332</v>
      </c>
      <c r="D2" s="214" t="s">
        <v>343</v>
      </c>
      <c r="F2" s="214" t="s">
        <v>0</v>
      </c>
    </row>
    <row r="3" spans="2:6">
      <c r="B3" s="97" t="s">
        <v>344</v>
      </c>
      <c r="D3" t="s">
        <v>3</v>
      </c>
      <c r="F3" t="s">
        <v>2</v>
      </c>
    </row>
    <row r="4" spans="2:6">
      <c r="B4" s="97" t="s">
        <v>345</v>
      </c>
      <c r="D4" t="s">
        <v>5</v>
      </c>
      <c r="F4" t="s">
        <v>4</v>
      </c>
    </row>
    <row r="5" spans="2:6">
      <c r="B5" s="97" t="s">
        <v>346</v>
      </c>
      <c r="D5" t="s">
        <v>7</v>
      </c>
      <c r="F5" t="s">
        <v>347</v>
      </c>
    </row>
    <row r="6" spans="2:6">
      <c r="B6" s="97" t="s">
        <v>348</v>
      </c>
      <c r="D6" t="s">
        <v>9</v>
      </c>
      <c r="F6" t="s">
        <v>6</v>
      </c>
    </row>
    <row r="7" spans="2:6">
      <c r="B7" s="97" t="s">
        <v>349</v>
      </c>
      <c r="D7" t="s">
        <v>11</v>
      </c>
      <c r="F7" t="s">
        <v>350</v>
      </c>
    </row>
    <row r="8" spans="2:6">
      <c r="B8" s="97" t="s">
        <v>351</v>
      </c>
      <c r="D8" t="s">
        <v>15</v>
      </c>
      <c r="F8" t="s">
        <v>352</v>
      </c>
    </row>
    <row r="9" spans="2:6">
      <c r="B9" s="97" t="s">
        <v>353</v>
      </c>
      <c r="D9" t="s">
        <v>17</v>
      </c>
      <c r="F9" t="s">
        <v>354</v>
      </c>
    </row>
    <row r="10" spans="2:6">
      <c r="B10" s="97" t="s">
        <v>355</v>
      </c>
      <c r="D10" t="s">
        <v>21</v>
      </c>
      <c r="F10" t="s">
        <v>8</v>
      </c>
    </row>
    <row r="11" spans="2:6">
      <c r="B11" s="97" t="s">
        <v>356</v>
      </c>
      <c r="D11" t="s">
        <v>23</v>
      </c>
      <c r="F11" t="s">
        <v>357</v>
      </c>
    </row>
    <row r="12" spans="2:6">
      <c r="B12" s="97" t="s">
        <v>358</v>
      </c>
      <c r="D12" t="s">
        <v>25</v>
      </c>
      <c r="F12" t="s">
        <v>10</v>
      </c>
    </row>
    <row r="13" spans="2:6">
      <c r="B13" s="97" t="s">
        <v>359</v>
      </c>
      <c r="D13" t="s">
        <v>27</v>
      </c>
      <c r="F13" t="s">
        <v>12</v>
      </c>
    </row>
    <row r="14" spans="2:6">
      <c r="B14" s="97" t="s">
        <v>360</v>
      </c>
      <c r="D14" t="s">
        <v>361</v>
      </c>
      <c r="F14" t="s">
        <v>14</v>
      </c>
    </row>
    <row r="15" spans="2:6">
      <c r="B15" s="97" t="s">
        <v>362</v>
      </c>
      <c r="D15" t="s">
        <v>31</v>
      </c>
      <c r="F15" t="s">
        <v>18</v>
      </c>
    </row>
    <row r="16" spans="2:6">
      <c r="B16" s="97" t="s">
        <v>363</v>
      </c>
      <c r="D16" t="s">
        <v>37</v>
      </c>
      <c r="F16" t="s">
        <v>20</v>
      </c>
    </row>
    <row r="17" spans="2:6">
      <c r="B17" s="97" t="s">
        <v>364</v>
      </c>
      <c r="D17" t="s">
        <v>39</v>
      </c>
      <c r="F17" t="s">
        <v>365</v>
      </c>
    </row>
    <row r="18" spans="2:6">
      <c r="B18" s="97" t="s">
        <v>366</v>
      </c>
      <c r="D18" t="s">
        <v>367</v>
      </c>
      <c r="F18" t="s">
        <v>22</v>
      </c>
    </row>
    <row r="19" spans="2:6">
      <c r="B19" s="97" t="s">
        <v>368</v>
      </c>
      <c r="D19" t="s">
        <v>41</v>
      </c>
      <c r="F19" t="s">
        <v>24</v>
      </c>
    </row>
    <row r="20" spans="2:6">
      <c r="B20" s="97" t="s">
        <v>369</v>
      </c>
      <c r="D20" t="s">
        <v>43</v>
      </c>
      <c r="F20" t="s">
        <v>26</v>
      </c>
    </row>
    <row r="21" spans="2:6">
      <c r="B21" s="97" t="s">
        <v>370</v>
      </c>
      <c r="D21" t="s">
        <v>45</v>
      </c>
      <c r="F21" t="s">
        <v>28</v>
      </c>
    </row>
    <row r="22" spans="2:6">
      <c r="B22" s="97" t="s">
        <v>371</v>
      </c>
      <c r="D22" t="s">
        <v>372</v>
      </c>
      <c r="F22" t="s">
        <v>30</v>
      </c>
    </row>
    <row r="23" spans="2:6">
      <c r="B23" s="97" t="s">
        <v>373</v>
      </c>
      <c r="D23" t="s">
        <v>49</v>
      </c>
      <c r="F23" t="s">
        <v>374</v>
      </c>
    </row>
    <row r="24" spans="2:6">
      <c r="B24" s="97" t="s">
        <v>375</v>
      </c>
      <c r="D24" t="s">
        <v>51</v>
      </c>
      <c r="F24" t="s">
        <v>376</v>
      </c>
    </row>
    <row r="25" spans="2:6">
      <c r="B25" s="97" t="s">
        <v>377</v>
      </c>
      <c r="D25" t="s">
        <v>53</v>
      </c>
      <c r="F25" t="s">
        <v>378</v>
      </c>
    </row>
    <row r="26" spans="2:6">
      <c r="B26" s="97" t="s">
        <v>379</v>
      </c>
      <c r="D26" t="s">
        <v>55</v>
      </c>
      <c r="F26" t="s">
        <v>34</v>
      </c>
    </row>
    <row r="27" spans="2:6">
      <c r="B27" s="97" t="s">
        <v>380</v>
      </c>
      <c r="D27" t="s">
        <v>381</v>
      </c>
      <c r="F27" t="s">
        <v>382</v>
      </c>
    </row>
    <row r="28" spans="2:6">
      <c r="B28" s="97" t="s">
        <v>383</v>
      </c>
      <c r="D28" t="s">
        <v>57</v>
      </c>
      <c r="F28" t="s">
        <v>36</v>
      </c>
    </row>
    <row r="29" spans="2:6">
      <c r="B29" s="97" t="s">
        <v>384</v>
      </c>
      <c r="D29" t="s">
        <v>59</v>
      </c>
      <c r="F29" t="s">
        <v>186</v>
      </c>
    </row>
    <row r="30" spans="2:6">
      <c r="B30" s="97" t="s">
        <v>385</v>
      </c>
      <c r="D30" t="s">
        <v>386</v>
      </c>
      <c r="F30" t="s">
        <v>40</v>
      </c>
    </row>
    <row r="31" spans="2:6">
      <c r="B31" s="97" t="s">
        <v>387</v>
      </c>
      <c r="D31" t="s">
        <v>61</v>
      </c>
      <c r="F31" t="s">
        <v>42</v>
      </c>
    </row>
    <row r="32" spans="2:6">
      <c r="B32" s="97" t="s">
        <v>388</v>
      </c>
      <c r="D32" t="s">
        <v>63</v>
      </c>
      <c r="F32" t="s">
        <v>44</v>
      </c>
    </row>
    <row r="33" spans="2:6">
      <c r="B33" s="97" t="s">
        <v>389</v>
      </c>
      <c r="D33" t="s">
        <v>65</v>
      </c>
      <c r="F33" t="s">
        <v>123</v>
      </c>
    </row>
    <row r="34" spans="2:6">
      <c r="B34" s="97" t="s">
        <v>390</v>
      </c>
      <c r="D34" t="s">
        <v>69</v>
      </c>
      <c r="F34" t="s">
        <v>46</v>
      </c>
    </row>
    <row r="35" spans="2:6">
      <c r="B35" s="97" t="s">
        <v>391</v>
      </c>
      <c r="D35" t="s">
        <v>71</v>
      </c>
      <c r="F35" t="s">
        <v>48</v>
      </c>
    </row>
    <row r="36" spans="2:6">
      <c r="B36" s="97" t="s">
        <v>392</v>
      </c>
      <c r="F36" t="s">
        <v>50</v>
      </c>
    </row>
    <row r="37" spans="2:6">
      <c r="B37" s="97" t="s">
        <v>393</v>
      </c>
      <c r="F37" t="s">
        <v>52</v>
      </c>
    </row>
    <row r="38" spans="2:6">
      <c r="B38" s="97" t="s">
        <v>394</v>
      </c>
      <c r="F38" t="s">
        <v>395</v>
      </c>
    </row>
    <row r="39" spans="2:6">
      <c r="B39" s="97" t="s">
        <v>396</v>
      </c>
      <c r="F39" t="s">
        <v>54</v>
      </c>
    </row>
    <row r="40" spans="2:6">
      <c r="B40" s="97" t="s">
        <v>397</v>
      </c>
      <c r="F40" t="s">
        <v>398</v>
      </c>
    </row>
    <row r="41" spans="2:6">
      <c r="B41" s="97" t="s">
        <v>399</v>
      </c>
      <c r="F41" t="s">
        <v>400</v>
      </c>
    </row>
    <row r="42" spans="2:6">
      <c r="B42" s="97" t="s">
        <v>401</v>
      </c>
      <c r="F42" t="s">
        <v>56</v>
      </c>
    </row>
    <row r="43" spans="2:6">
      <c r="B43" s="97" t="s">
        <v>402</v>
      </c>
      <c r="F43" t="s">
        <v>403</v>
      </c>
    </row>
    <row r="44" spans="2:6">
      <c r="B44" s="97" t="s">
        <v>404</v>
      </c>
      <c r="F44" t="s">
        <v>60</v>
      </c>
    </row>
    <row r="45" spans="2:6">
      <c r="B45" s="97" t="s">
        <v>405</v>
      </c>
      <c r="F45" t="s">
        <v>406</v>
      </c>
    </row>
    <row r="46" spans="2:6">
      <c r="B46" s="97" t="s">
        <v>407</v>
      </c>
      <c r="F46" t="s">
        <v>408</v>
      </c>
    </row>
    <row r="47" spans="2:6">
      <c r="B47" s="97" t="s">
        <v>409</v>
      </c>
      <c r="F47" t="s">
        <v>62</v>
      </c>
    </row>
    <row r="48" spans="2:6">
      <c r="B48" s="97" t="s">
        <v>410</v>
      </c>
      <c r="F48" t="s">
        <v>64</v>
      </c>
    </row>
    <row r="49" spans="2:6">
      <c r="B49" s="97" t="s">
        <v>411</v>
      </c>
      <c r="F49" t="s">
        <v>412</v>
      </c>
    </row>
    <row r="50" spans="2:6">
      <c r="B50" s="97" t="s">
        <v>413</v>
      </c>
      <c r="F50" t="s">
        <v>66</v>
      </c>
    </row>
    <row r="51" spans="2:6">
      <c r="B51" s="97" t="s">
        <v>414</v>
      </c>
      <c r="F51" t="s">
        <v>68</v>
      </c>
    </row>
    <row r="52" spans="2:6">
      <c r="B52" s="97" t="s">
        <v>415</v>
      </c>
      <c r="F52" t="s">
        <v>416</v>
      </c>
    </row>
    <row r="53" spans="2:6">
      <c r="B53" s="97" t="s">
        <v>417</v>
      </c>
      <c r="F53" t="s">
        <v>418</v>
      </c>
    </row>
    <row r="54" spans="2:6">
      <c r="B54" s="97" t="s">
        <v>419</v>
      </c>
      <c r="F54" t="s">
        <v>420</v>
      </c>
    </row>
    <row r="55" spans="2:6">
      <c r="B55" s="97" t="s">
        <v>421</v>
      </c>
      <c r="F55" t="s">
        <v>422</v>
      </c>
    </row>
    <row r="56" spans="2:6">
      <c r="B56" s="97" t="s">
        <v>423</v>
      </c>
      <c r="F56" t="s">
        <v>424</v>
      </c>
    </row>
    <row r="57" spans="2:6">
      <c r="B57" s="97" t="s">
        <v>425</v>
      </c>
      <c r="F57" t="s">
        <v>426</v>
      </c>
    </row>
    <row r="58" spans="2:6">
      <c r="B58" s="97" t="s">
        <v>427</v>
      </c>
      <c r="F58" t="s">
        <v>428</v>
      </c>
    </row>
    <row r="59" spans="2:6">
      <c r="B59" s="97" t="s">
        <v>429</v>
      </c>
      <c r="F59" t="s">
        <v>70</v>
      </c>
    </row>
    <row r="60" spans="2:6">
      <c r="B60" s="97" t="s">
        <v>430</v>
      </c>
      <c r="F60" t="s">
        <v>72</v>
      </c>
    </row>
    <row r="61" spans="2:6">
      <c r="B61" s="97" t="s">
        <v>431</v>
      </c>
      <c r="F61" t="s">
        <v>74</v>
      </c>
    </row>
    <row r="62" spans="2:6">
      <c r="B62" s="97" t="s">
        <v>432</v>
      </c>
      <c r="F62" t="s">
        <v>75</v>
      </c>
    </row>
    <row r="63" spans="2:6">
      <c r="B63" s="97" t="s">
        <v>433</v>
      </c>
      <c r="F63" t="s">
        <v>76</v>
      </c>
    </row>
    <row r="64" spans="2:6">
      <c r="B64" s="97" t="s">
        <v>434</v>
      </c>
      <c r="F64" t="s">
        <v>77</v>
      </c>
    </row>
    <row r="65" spans="2:6">
      <c r="B65" s="97" t="s">
        <v>435</v>
      </c>
      <c r="F65" t="s">
        <v>78</v>
      </c>
    </row>
    <row r="66" spans="2:6">
      <c r="B66" s="97" t="s">
        <v>436</v>
      </c>
      <c r="F66" t="s">
        <v>437</v>
      </c>
    </row>
    <row r="67" spans="2:6">
      <c r="B67" s="97" t="s">
        <v>438</v>
      </c>
      <c r="F67" t="s">
        <v>439</v>
      </c>
    </row>
    <row r="68" spans="2:6">
      <c r="B68" s="97" t="s">
        <v>440</v>
      </c>
      <c r="F68" t="s">
        <v>80</v>
      </c>
    </row>
    <row r="69" spans="2:6">
      <c r="B69" s="97" t="s">
        <v>441</v>
      </c>
      <c r="F69" t="s">
        <v>442</v>
      </c>
    </row>
    <row r="70" spans="2:6">
      <c r="B70" s="97" t="s">
        <v>443</v>
      </c>
      <c r="F70" t="s">
        <v>444</v>
      </c>
    </row>
    <row r="71" spans="2:6">
      <c r="B71" s="97" t="s">
        <v>445</v>
      </c>
      <c r="F71" t="s">
        <v>446</v>
      </c>
    </row>
    <row r="72" spans="2:6">
      <c r="B72" s="97" t="s">
        <v>447</v>
      </c>
      <c r="F72" t="s">
        <v>81</v>
      </c>
    </row>
    <row r="73" spans="2:6">
      <c r="B73" s="97" t="s">
        <v>448</v>
      </c>
      <c r="F73" t="s">
        <v>449</v>
      </c>
    </row>
    <row r="74" spans="2:6">
      <c r="B74" s="97" t="s">
        <v>450</v>
      </c>
      <c r="F74" t="s">
        <v>82</v>
      </c>
    </row>
    <row r="75" spans="2:6">
      <c r="B75" s="97" t="s">
        <v>451</v>
      </c>
      <c r="F75" t="s">
        <v>83</v>
      </c>
    </row>
    <row r="76" spans="2:6">
      <c r="B76" s="97" t="s">
        <v>452</v>
      </c>
      <c r="F76" t="s">
        <v>84</v>
      </c>
    </row>
    <row r="77" spans="2:6">
      <c r="B77" s="97" t="s">
        <v>453</v>
      </c>
      <c r="F77" t="s">
        <v>454</v>
      </c>
    </row>
    <row r="78" spans="2:6">
      <c r="B78" s="97" t="s">
        <v>455</v>
      </c>
      <c r="F78" t="s">
        <v>85</v>
      </c>
    </row>
    <row r="79" spans="2:6">
      <c r="B79" s="97" t="s">
        <v>456</v>
      </c>
      <c r="F79" t="s">
        <v>86</v>
      </c>
    </row>
    <row r="80" spans="2:6">
      <c r="B80" s="97" t="s">
        <v>457</v>
      </c>
      <c r="F80" t="s">
        <v>87</v>
      </c>
    </row>
    <row r="81" spans="2:6">
      <c r="B81" s="97" t="s">
        <v>458</v>
      </c>
      <c r="F81" t="s">
        <v>459</v>
      </c>
    </row>
    <row r="82" spans="2:6">
      <c r="B82" s="97" t="s">
        <v>460</v>
      </c>
      <c r="F82" t="s">
        <v>88</v>
      </c>
    </row>
    <row r="83" spans="2:6">
      <c r="B83" s="97" t="s">
        <v>461</v>
      </c>
      <c r="F83" t="s">
        <v>462</v>
      </c>
    </row>
    <row r="84" spans="2:6">
      <c r="B84" s="97" t="s">
        <v>463</v>
      </c>
      <c r="F84" t="s">
        <v>464</v>
      </c>
    </row>
    <row r="85" spans="2:6">
      <c r="B85" s="97" t="s">
        <v>465</v>
      </c>
      <c r="F85" t="s">
        <v>466</v>
      </c>
    </row>
    <row r="86" spans="2:6">
      <c r="B86" s="97" t="s">
        <v>467</v>
      </c>
      <c r="F86" t="s">
        <v>89</v>
      </c>
    </row>
    <row r="87" spans="2:6">
      <c r="B87" s="97" t="s">
        <v>468</v>
      </c>
      <c r="F87" t="s">
        <v>90</v>
      </c>
    </row>
    <row r="88" spans="2:6">
      <c r="B88" s="97" t="s">
        <v>469</v>
      </c>
      <c r="F88" t="s">
        <v>91</v>
      </c>
    </row>
    <row r="89" spans="2:6">
      <c r="B89" s="97" t="s">
        <v>470</v>
      </c>
      <c r="F89" t="s">
        <v>92</v>
      </c>
    </row>
    <row r="90" spans="2:6">
      <c r="F90" t="s">
        <v>93</v>
      </c>
    </row>
    <row r="91" spans="2:6">
      <c r="F91" t="s">
        <v>471</v>
      </c>
    </row>
    <row r="92" spans="2:6">
      <c r="F92" t="s">
        <v>94</v>
      </c>
    </row>
    <row r="93" spans="2:6">
      <c r="F93" t="s">
        <v>472</v>
      </c>
    </row>
    <row r="94" spans="2:6">
      <c r="F94" t="s">
        <v>95</v>
      </c>
    </row>
    <row r="95" spans="2:6">
      <c r="F95" t="s">
        <v>96</v>
      </c>
    </row>
    <row r="96" spans="2:6">
      <c r="F96" t="s">
        <v>97</v>
      </c>
    </row>
    <row r="97" spans="6:6">
      <c r="F97" t="s">
        <v>98</v>
      </c>
    </row>
    <row r="98" spans="6:6">
      <c r="F98" t="s">
        <v>99</v>
      </c>
    </row>
    <row r="99" spans="6:6">
      <c r="F99" t="s">
        <v>101</v>
      </c>
    </row>
    <row r="100" spans="6:6">
      <c r="F100" t="s">
        <v>473</v>
      </c>
    </row>
    <row r="101" spans="6:6">
      <c r="F101" t="s">
        <v>474</v>
      </c>
    </row>
    <row r="102" spans="6:6">
      <c r="F102" t="s">
        <v>102</v>
      </c>
    </row>
    <row r="103" spans="6:6">
      <c r="F103" t="s">
        <v>103</v>
      </c>
    </row>
    <row r="104" spans="6:6">
      <c r="F104" t="s">
        <v>104</v>
      </c>
    </row>
    <row r="105" spans="6:6">
      <c r="F105" t="s">
        <v>106</v>
      </c>
    </row>
    <row r="106" spans="6:6">
      <c r="F106" t="s">
        <v>108</v>
      </c>
    </row>
    <row r="107" spans="6:6">
      <c r="F107" t="s">
        <v>475</v>
      </c>
    </row>
    <row r="108" spans="6:6">
      <c r="F108" t="s">
        <v>476</v>
      </c>
    </row>
    <row r="109" spans="6:6">
      <c r="F109" t="s">
        <v>109</v>
      </c>
    </row>
    <row r="110" spans="6:6">
      <c r="F110" t="s">
        <v>477</v>
      </c>
    </row>
    <row r="111" spans="6:6">
      <c r="F111" t="s">
        <v>110</v>
      </c>
    </row>
    <row r="112" spans="6:6">
      <c r="F112" t="s">
        <v>478</v>
      </c>
    </row>
    <row r="113" spans="6:6">
      <c r="F113" t="s">
        <v>479</v>
      </c>
    </row>
    <row r="114" spans="6:6">
      <c r="F114" t="s">
        <v>111</v>
      </c>
    </row>
    <row r="115" spans="6:6">
      <c r="F115" t="s">
        <v>480</v>
      </c>
    </row>
    <row r="116" spans="6:6">
      <c r="F116" t="s">
        <v>481</v>
      </c>
    </row>
    <row r="117" spans="6:6">
      <c r="F117" t="s">
        <v>482</v>
      </c>
    </row>
    <row r="118" spans="6:6">
      <c r="F118" t="s">
        <v>483</v>
      </c>
    </row>
    <row r="119" spans="6:6">
      <c r="F119" t="s">
        <v>116</v>
      </c>
    </row>
    <row r="120" spans="6:6">
      <c r="F120" t="s">
        <v>117</v>
      </c>
    </row>
    <row r="121" spans="6:6">
      <c r="F121" t="s">
        <v>484</v>
      </c>
    </row>
    <row r="122" spans="6:6">
      <c r="F122" t="s">
        <v>485</v>
      </c>
    </row>
    <row r="123" spans="6:6">
      <c r="F123" t="s">
        <v>486</v>
      </c>
    </row>
    <row r="124" spans="6:6">
      <c r="F124" t="s">
        <v>487</v>
      </c>
    </row>
    <row r="125" spans="6:6">
      <c r="F125" t="s">
        <v>118</v>
      </c>
    </row>
    <row r="126" spans="6:6">
      <c r="F126" t="s">
        <v>119</v>
      </c>
    </row>
    <row r="127" spans="6:6">
      <c r="F127" t="s">
        <v>120</v>
      </c>
    </row>
    <row r="128" spans="6:6">
      <c r="F128" t="s">
        <v>124</v>
      </c>
    </row>
    <row r="129" spans="6:6">
      <c r="F129" t="s">
        <v>125</v>
      </c>
    </row>
    <row r="130" spans="6:6">
      <c r="F130" t="s">
        <v>488</v>
      </c>
    </row>
    <row r="131" spans="6:6">
      <c r="F131" t="s">
        <v>489</v>
      </c>
    </row>
    <row r="132" spans="6:6">
      <c r="F132" t="s">
        <v>490</v>
      </c>
    </row>
    <row r="133" spans="6:6">
      <c r="F133" t="s">
        <v>126</v>
      </c>
    </row>
    <row r="134" spans="6:6">
      <c r="F134" t="s">
        <v>491</v>
      </c>
    </row>
    <row r="135" spans="6:6">
      <c r="F135" t="s">
        <v>128</v>
      </c>
    </row>
    <row r="136" spans="6:6">
      <c r="F136" t="s">
        <v>492</v>
      </c>
    </row>
    <row r="137" spans="6:6">
      <c r="F137" t="s">
        <v>129</v>
      </c>
    </row>
    <row r="138" spans="6:6">
      <c r="F138" t="s">
        <v>130</v>
      </c>
    </row>
    <row r="139" spans="6:6">
      <c r="F139" t="s">
        <v>131</v>
      </c>
    </row>
    <row r="140" spans="6:6">
      <c r="F140" t="s">
        <v>132</v>
      </c>
    </row>
    <row r="141" spans="6:6">
      <c r="F141" t="s">
        <v>133</v>
      </c>
    </row>
    <row r="142" spans="6:6">
      <c r="F142" t="s">
        <v>493</v>
      </c>
    </row>
    <row r="143" spans="6:6">
      <c r="F143" t="s">
        <v>134</v>
      </c>
    </row>
    <row r="144" spans="6:6">
      <c r="F144" t="s">
        <v>135</v>
      </c>
    </row>
    <row r="145" spans="6:6">
      <c r="F145" t="s">
        <v>136</v>
      </c>
    </row>
    <row r="146" spans="6:6">
      <c r="F146" t="s">
        <v>137</v>
      </c>
    </row>
    <row r="147" spans="6:6">
      <c r="F147" t="s">
        <v>494</v>
      </c>
    </row>
    <row r="148" spans="6:6">
      <c r="F148" t="s">
        <v>138</v>
      </c>
    </row>
    <row r="149" spans="6:6">
      <c r="F149" t="s">
        <v>139</v>
      </c>
    </row>
    <row r="150" spans="6:6">
      <c r="F150" t="s">
        <v>140</v>
      </c>
    </row>
    <row r="151" spans="6:6">
      <c r="F151" t="s">
        <v>495</v>
      </c>
    </row>
    <row r="152" spans="6:6">
      <c r="F152" t="s">
        <v>496</v>
      </c>
    </row>
    <row r="153" spans="6:6">
      <c r="F153" t="s">
        <v>141</v>
      </c>
    </row>
    <row r="154" spans="6:6">
      <c r="F154" t="s">
        <v>142</v>
      </c>
    </row>
    <row r="155" spans="6:6">
      <c r="F155" t="s">
        <v>144</v>
      </c>
    </row>
    <row r="156" spans="6:6">
      <c r="F156" t="s">
        <v>497</v>
      </c>
    </row>
    <row r="157" spans="6:6">
      <c r="F157" t="s">
        <v>145</v>
      </c>
    </row>
    <row r="158" spans="6:6">
      <c r="F158" t="s">
        <v>146</v>
      </c>
    </row>
    <row r="159" spans="6:6">
      <c r="F159" t="s">
        <v>498</v>
      </c>
    </row>
    <row r="160" spans="6:6">
      <c r="F160" t="s">
        <v>499</v>
      </c>
    </row>
    <row r="161" spans="6:6">
      <c r="F161" t="s">
        <v>500</v>
      </c>
    </row>
    <row r="162" spans="6:6">
      <c r="F162" t="s">
        <v>147</v>
      </c>
    </row>
    <row r="163" spans="6:6">
      <c r="F163" t="s">
        <v>501</v>
      </c>
    </row>
    <row r="164" spans="6:6">
      <c r="F164" t="s">
        <v>256</v>
      </c>
    </row>
    <row r="165" spans="6:6">
      <c r="F165" t="s">
        <v>148</v>
      </c>
    </row>
    <row r="166" spans="6:6">
      <c r="F166" t="s">
        <v>149</v>
      </c>
    </row>
    <row r="167" spans="6:6">
      <c r="F167" t="s">
        <v>150</v>
      </c>
    </row>
    <row r="168" spans="6:6">
      <c r="F168" t="s">
        <v>502</v>
      </c>
    </row>
    <row r="169" spans="6:6">
      <c r="F169" t="s">
        <v>503</v>
      </c>
    </row>
    <row r="170" spans="6:6">
      <c r="F170" t="s">
        <v>151</v>
      </c>
    </row>
    <row r="171" spans="6:6">
      <c r="F171" t="s">
        <v>152</v>
      </c>
    </row>
    <row r="172" spans="6:6">
      <c r="F172" t="s">
        <v>153</v>
      </c>
    </row>
    <row r="173" spans="6:6">
      <c r="F173" t="s">
        <v>504</v>
      </c>
    </row>
    <row r="174" spans="6:6">
      <c r="F174" t="s">
        <v>155</v>
      </c>
    </row>
    <row r="175" spans="6:6">
      <c r="F175" t="s">
        <v>157</v>
      </c>
    </row>
    <row r="176" spans="6:6">
      <c r="F176" t="s">
        <v>158</v>
      </c>
    </row>
    <row r="177" spans="6:6">
      <c r="F177" t="s">
        <v>159</v>
      </c>
    </row>
    <row r="178" spans="6:6">
      <c r="F178" t="s">
        <v>505</v>
      </c>
    </row>
    <row r="179" spans="6:6">
      <c r="F179" t="s">
        <v>160</v>
      </c>
    </row>
    <row r="180" spans="6:6">
      <c r="F180" t="s">
        <v>161</v>
      </c>
    </row>
    <row r="181" spans="6:6">
      <c r="F181" t="s">
        <v>506</v>
      </c>
    </row>
    <row r="182" spans="6:6">
      <c r="F182" t="s">
        <v>507</v>
      </c>
    </row>
    <row r="183" spans="6:6">
      <c r="F183" t="s">
        <v>162</v>
      </c>
    </row>
    <row r="184" spans="6:6">
      <c r="F184" t="s">
        <v>163</v>
      </c>
    </row>
    <row r="185" spans="6:6">
      <c r="F185" t="s">
        <v>164</v>
      </c>
    </row>
    <row r="186" spans="6:6">
      <c r="F186" t="s">
        <v>165</v>
      </c>
    </row>
    <row r="187" spans="6:6">
      <c r="F187" t="s">
        <v>166</v>
      </c>
    </row>
    <row r="188" spans="6:6">
      <c r="F188" t="s">
        <v>167</v>
      </c>
    </row>
    <row r="189" spans="6:6">
      <c r="F189" t="s">
        <v>168</v>
      </c>
    </row>
    <row r="190" spans="6:6">
      <c r="F190" t="s">
        <v>508</v>
      </c>
    </row>
    <row r="191" spans="6:6">
      <c r="F191" t="s">
        <v>169</v>
      </c>
    </row>
    <row r="192" spans="6:6">
      <c r="F192" t="s">
        <v>170</v>
      </c>
    </row>
    <row r="193" spans="6:6">
      <c r="F193" t="s">
        <v>509</v>
      </c>
    </row>
    <row r="194" spans="6:6">
      <c r="F194" t="s">
        <v>171</v>
      </c>
    </row>
    <row r="195" spans="6:6">
      <c r="F195" t="s">
        <v>173</v>
      </c>
    </row>
    <row r="196" spans="6:6">
      <c r="F196" t="s">
        <v>510</v>
      </c>
    </row>
    <row r="197" spans="6:6">
      <c r="F197" t="s">
        <v>174</v>
      </c>
    </row>
    <row r="198" spans="6:6">
      <c r="F198" t="s">
        <v>175</v>
      </c>
    </row>
    <row r="199" spans="6:6">
      <c r="F199" t="s">
        <v>176</v>
      </c>
    </row>
    <row r="200" spans="6:6">
      <c r="F200" t="s">
        <v>177</v>
      </c>
    </row>
    <row r="201" spans="6:6">
      <c r="F201" t="s">
        <v>511</v>
      </c>
    </row>
    <row r="202" spans="6:6">
      <c r="F202" t="s">
        <v>178</v>
      </c>
    </row>
    <row r="203" spans="6:6">
      <c r="F203" t="s">
        <v>179</v>
      </c>
    </row>
    <row r="204" spans="6:6">
      <c r="F204" t="s">
        <v>228</v>
      </c>
    </row>
    <row r="205" spans="6:6">
      <c r="F205" t="s">
        <v>512</v>
      </c>
    </row>
    <row r="206" spans="6:6">
      <c r="F206" t="s">
        <v>513</v>
      </c>
    </row>
    <row r="207" spans="6:6">
      <c r="F207" t="s">
        <v>514</v>
      </c>
    </row>
    <row r="208" spans="6:6">
      <c r="F208" t="s">
        <v>515</v>
      </c>
    </row>
    <row r="209" spans="6:6">
      <c r="F209" t="s">
        <v>181</v>
      </c>
    </row>
    <row r="210" spans="6:6">
      <c r="F210" t="s">
        <v>516</v>
      </c>
    </row>
    <row r="211" spans="6:6">
      <c r="F211" t="s">
        <v>184</v>
      </c>
    </row>
    <row r="212" spans="6:6">
      <c r="F212" t="s">
        <v>185</v>
      </c>
    </row>
    <row r="213" spans="6:6">
      <c r="F213" t="s">
        <v>517</v>
      </c>
    </row>
    <row r="214" spans="6:6">
      <c r="F214" t="s">
        <v>518</v>
      </c>
    </row>
    <row r="215" spans="6:6">
      <c r="F215" t="s">
        <v>519</v>
      </c>
    </row>
    <row r="216" spans="6:6">
      <c r="F216" t="s">
        <v>520</v>
      </c>
    </row>
    <row r="217" spans="6:6">
      <c r="F217" t="s">
        <v>187</v>
      </c>
    </row>
    <row r="218" spans="6:6">
      <c r="F218" t="s">
        <v>188</v>
      </c>
    </row>
    <row r="219" spans="6:6">
      <c r="F219" t="s">
        <v>189</v>
      </c>
    </row>
    <row r="220" spans="6:6">
      <c r="F220" t="s">
        <v>190</v>
      </c>
    </row>
    <row r="221" spans="6:6">
      <c r="F221" t="s">
        <v>521</v>
      </c>
    </row>
    <row r="222" spans="6:6">
      <c r="F222" t="s">
        <v>522</v>
      </c>
    </row>
    <row r="223" spans="6:6">
      <c r="F223" t="s">
        <v>191</v>
      </c>
    </row>
    <row r="224" spans="6:6">
      <c r="F224" t="s">
        <v>192</v>
      </c>
    </row>
    <row r="225" spans="6:6">
      <c r="F225" t="s">
        <v>523</v>
      </c>
    </row>
    <row r="226" spans="6:6">
      <c r="F226" t="s">
        <v>193</v>
      </c>
    </row>
    <row r="227" spans="6:6">
      <c r="F227" t="s">
        <v>194</v>
      </c>
    </row>
    <row r="228" spans="6:6">
      <c r="F228" t="s">
        <v>195</v>
      </c>
    </row>
    <row r="229" spans="6:6">
      <c r="F229" t="s">
        <v>196</v>
      </c>
    </row>
    <row r="230" spans="6:6">
      <c r="F230" t="s">
        <v>143</v>
      </c>
    </row>
    <row r="231" spans="6:6">
      <c r="F231" t="s">
        <v>198</v>
      </c>
    </row>
    <row r="232" spans="6:6">
      <c r="F232" t="s">
        <v>200</v>
      </c>
    </row>
    <row r="233" spans="6:6">
      <c r="F233" t="s">
        <v>201</v>
      </c>
    </row>
    <row r="234" spans="6:6">
      <c r="F234" t="s">
        <v>202</v>
      </c>
    </row>
    <row r="235" spans="6:6">
      <c r="F235" t="s">
        <v>203</v>
      </c>
    </row>
    <row r="236" spans="6:6">
      <c r="F236" t="s">
        <v>204</v>
      </c>
    </row>
    <row r="237" spans="6:6">
      <c r="F237" t="s">
        <v>524</v>
      </c>
    </row>
    <row r="238" spans="6:6">
      <c r="F238" t="s">
        <v>525</v>
      </c>
    </row>
    <row r="239" spans="6:6">
      <c r="F239" t="s">
        <v>205</v>
      </c>
    </row>
    <row r="240" spans="6:6">
      <c r="F240" t="s">
        <v>207</v>
      </c>
    </row>
    <row r="241" spans="6:6">
      <c r="F241" t="s">
        <v>208</v>
      </c>
    </row>
    <row r="242" spans="6:6">
      <c r="F242" t="s">
        <v>209</v>
      </c>
    </row>
    <row r="243" spans="6:6">
      <c r="F243" t="s">
        <v>526</v>
      </c>
    </row>
    <row r="244" spans="6:6">
      <c r="F244" t="s">
        <v>527</v>
      </c>
    </row>
    <row r="245" spans="6:6">
      <c r="F245" t="s">
        <v>210</v>
      </c>
    </row>
    <row r="246" spans="6:6">
      <c r="F246" t="s">
        <v>211</v>
      </c>
    </row>
    <row r="247" spans="6:6">
      <c r="F247" t="s">
        <v>212</v>
      </c>
    </row>
    <row r="248" spans="6:6">
      <c r="F248" t="s">
        <v>213</v>
      </c>
    </row>
    <row r="249" spans="6:6">
      <c r="F249" t="s">
        <v>214</v>
      </c>
    </row>
    <row r="250" spans="6:6">
      <c r="F250" t="s">
        <v>215</v>
      </c>
    </row>
    <row r="251" spans="6:6">
      <c r="F251" t="s">
        <v>216</v>
      </c>
    </row>
    <row r="252" spans="6:6">
      <c r="F252" t="s">
        <v>528</v>
      </c>
    </row>
    <row r="253" spans="6:6">
      <c r="F253" t="s">
        <v>218</v>
      </c>
    </row>
    <row r="254" spans="6:6">
      <c r="F254" t="s">
        <v>219</v>
      </c>
    </row>
    <row r="255" spans="6:6">
      <c r="F255" t="s">
        <v>220</v>
      </c>
    </row>
    <row r="256" spans="6:6">
      <c r="F256" t="s">
        <v>221</v>
      </c>
    </row>
    <row r="257" spans="6:6">
      <c r="F257" t="s">
        <v>529</v>
      </c>
    </row>
    <row r="258" spans="6:6">
      <c r="F258" t="s">
        <v>222</v>
      </c>
    </row>
    <row r="259" spans="6:6">
      <c r="F259" t="s">
        <v>287</v>
      </c>
    </row>
    <row r="260" spans="6:6">
      <c r="F260" t="s">
        <v>530</v>
      </c>
    </row>
    <row r="261" spans="6:6">
      <c r="F261" t="s">
        <v>224</v>
      </c>
    </row>
    <row r="262" spans="6:6">
      <c r="F262" t="s">
        <v>531</v>
      </c>
    </row>
    <row r="263" spans="6:6">
      <c r="F263" t="s">
        <v>532</v>
      </c>
    </row>
    <row r="264" spans="6:6">
      <c r="F264" t="s">
        <v>225</v>
      </c>
    </row>
    <row r="265" spans="6:6">
      <c r="F265" t="s">
        <v>533</v>
      </c>
    </row>
    <row r="266" spans="6:6">
      <c r="F266" t="s">
        <v>226</v>
      </c>
    </row>
    <row r="267" spans="6:6">
      <c r="F267" t="s">
        <v>534</v>
      </c>
    </row>
    <row r="268" spans="6:6">
      <c r="F268" t="s">
        <v>227</v>
      </c>
    </row>
    <row r="269" spans="6:6">
      <c r="F269" t="s">
        <v>229</v>
      </c>
    </row>
    <row r="270" spans="6:6">
      <c r="F270" t="s">
        <v>231</v>
      </c>
    </row>
    <row r="271" spans="6:6">
      <c r="F271" t="s">
        <v>232</v>
      </c>
    </row>
    <row r="272" spans="6:6">
      <c r="F272" t="s">
        <v>233</v>
      </c>
    </row>
    <row r="273" spans="6:6">
      <c r="F273" t="s">
        <v>234</v>
      </c>
    </row>
    <row r="274" spans="6:6">
      <c r="F274" t="s">
        <v>235</v>
      </c>
    </row>
    <row r="275" spans="6:6">
      <c r="F275" t="s">
        <v>236</v>
      </c>
    </row>
    <row r="276" spans="6:6">
      <c r="F276" t="s">
        <v>535</v>
      </c>
    </row>
    <row r="277" spans="6:6">
      <c r="F277" t="s">
        <v>536</v>
      </c>
    </row>
    <row r="278" spans="6:6">
      <c r="F278" t="s">
        <v>237</v>
      </c>
    </row>
    <row r="279" spans="6:6">
      <c r="F279" t="s">
        <v>238</v>
      </c>
    </row>
    <row r="280" spans="6:6">
      <c r="F280" t="s">
        <v>239</v>
      </c>
    </row>
    <row r="281" spans="6:6">
      <c r="F281" t="s">
        <v>240</v>
      </c>
    </row>
    <row r="282" spans="6:6">
      <c r="F282" t="s">
        <v>241</v>
      </c>
    </row>
    <row r="283" spans="6:6">
      <c r="F283" t="s">
        <v>537</v>
      </c>
    </row>
    <row r="284" spans="6:6">
      <c r="F284" t="s">
        <v>242</v>
      </c>
    </row>
    <row r="285" spans="6:6">
      <c r="F285" t="s">
        <v>243</v>
      </c>
    </row>
    <row r="286" spans="6:6">
      <c r="F286" t="s">
        <v>244</v>
      </c>
    </row>
    <row r="287" spans="6:6">
      <c r="F287" t="s">
        <v>538</v>
      </c>
    </row>
    <row r="288" spans="6:6">
      <c r="F288" t="s">
        <v>246</v>
      </c>
    </row>
    <row r="289" spans="6:6">
      <c r="F289" t="s">
        <v>539</v>
      </c>
    </row>
    <row r="290" spans="6:6">
      <c r="F290" t="s">
        <v>247</v>
      </c>
    </row>
    <row r="291" spans="6:6">
      <c r="F291" t="s">
        <v>248</v>
      </c>
    </row>
    <row r="292" spans="6:6">
      <c r="F292" t="s">
        <v>540</v>
      </c>
    </row>
    <row r="293" spans="6:6">
      <c r="F293" t="s">
        <v>251</v>
      </c>
    </row>
    <row r="294" spans="6:6">
      <c r="F294" t="s">
        <v>541</v>
      </c>
    </row>
    <row r="295" spans="6:6">
      <c r="F295" t="s">
        <v>253</v>
      </c>
    </row>
    <row r="296" spans="6:6">
      <c r="F296" t="s">
        <v>254</v>
      </c>
    </row>
    <row r="297" spans="6:6">
      <c r="F297" t="s">
        <v>542</v>
      </c>
    </row>
    <row r="298" spans="6:6">
      <c r="F298" t="s">
        <v>255</v>
      </c>
    </row>
    <row r="299" spans="6:6">
      <c r="F299" t="s">
        <v>543</v>
      </c>
    </row>
    <row r="300" spans="6:6">
      <c r="F300" t="s">
        <v>544</v>
      </c>
    </row>
    <row r="301" spans="6:6">
      <c r="F301" t="s">
        <v>258</v>
      </c>
    </row>
    <row r="302" spans="6:6">
      <c r="F302" t="s">
        <v>259</v>
      </c>
    </row>
    <row r="303" spans="6:6">
      <c r="F303" t="s">
        <v>260</v>
      </c>
    </row>
    <row r="304" spans="6:6">
      <c r="F304" t="s">
        <v>262</v>
      </c>
    </row>
    <row r="305" spans="6:6">
      <c r="F305" t="s">
        <v>545</v>
      </c>
    </row>
    <row r="306" spans="6:6">
      <c r="F306" t="s">
        <v>546</v>
      </c>
    </row>
    <row r="307" spans="6:6">
      <c r="F307" t="s">
        <v>263</v>
      </c>
    </row>
    <row r="308" spans="6:6">
      <c r="F308" t="s">
        <v>264</v>
      </c>
    </row>
    <row r="309" spans="6:6">
      <c r="F309" t="s">
        <v>547</v>
      </c>
    </row>
    <row r="310" spans="6:6">
      <c r="F310" t="s">
        <v>265</v>
      </c>
    </row>
    <row r="311" spans="6:6">
      <c r="F311" t="s">
        <v>266</v>
      </c>
    </row>
    <row r="312" spans="6:6">
      <c r="F312" t="s">
        <v>267</v>
      </c>
    </row>
    <row r="313" spans="6:6">
      <c r="F313" t="s">
        <v>548</v>
      </c>
    </row>
    <row r="314" spans="6:6">
      <c r="F314" t="s">
        <v>268</v>
      </c>
    </row>
    <row r="315" spans="6:6">
      <c r="F315" t="s">
        <v>269</v>
      </c>
    </row>
    <row r="316" spans="6:6">
      <c r="F316" t="s">
        <v>270</v>
      </c>
    </row>
    <row r="317" spans="6:6">
      <c r="F317" t="s">
        <v>549</v>
      </c>
    </row>
    <row r="318" spans="6:6">
      <c r="F318" t="s">
        <v>271</v>
      </c>
    </row>
    <row r="319" spans="6:6">
      <c r="F319" t="s">
        <v>272</v>
      </c>
    </row>
    <row r="320" spans="6:6">
      <c r="F320" t="s">
        <v>273</v>
      </c>
    </row>
    <row r="321" spans="6:6">
      <c r="F321" t="s">
        <v>550</v>
      </c>
    </row>
    <row r="322" spans="6:6">
      <c r="F322" t="s">
        <v>274</v>
      </c>
    </row>
    <row r="323" spans="6:6">
      <c r="F323" t="s">
        <v>275</v>
      </c>
    </row>
    <row r="324" spans="6:6">
      <c r="F324" t="s">
        <v>276</v>
      </c>
    </row>
    <row r="325" spans="6:6">
      <c r="F325" t="s">
        <v>551</v>
      </c>
    </row>
    <row r="326" spans="6:6">
      <c r="F326" t="s">
        <v>552</v>
      </c>
    </row>
    <row r="327" spans="6:6">
      <c r="F327" t="s">
        <v>277</v>
      </c>
    </row>
    <row r="328" spans="6:6">
      <c r="F328" t="s">
        <v>278</v>
      </c>
    </row>
    <row r="329" spans="6:6">
      <c r="F329" t="s">
        <v>279</v>
      </c>
    </row>
    <row r="330" spans="6:6">
      <c r="F330" t="s">
        <v>281</v>
      </c>
    </row>
    <row r="331" spans="6:6">
      <c r="F331" t="s">
        <v>282</v>
      </c>
    </row>
    <row r="332" spans="6:6">
      <c r="F332" t="s">
        <v>284</v>
      </c>
    </row>
    <row r="333" spans="6:6">
      <c r="F333" t="s">
        <v>285</v>
      </c>
    </row>
    <row r="334" spans="6:6">
      <c r="F334" t="s">
        <v>553</v>
      </c>
    </row>
    <row r="335" spans="6:6">
      <c r="F335" t="s">
        <v>288</v>
      </c>
    </row>
    <row r="336" spans="6:6">
      <c r="F336" t="s">
        <v>554</v>
      </c>
    </row>
  </sheetData>
  <phoneticPr fontId="77" type="noConversion"/>
  <pageMargins left="0.7" right="0.7" top="0.75" bottom="0.75" header="0.3" footer="0.3"/>
  <pageSetup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523E1-A740-47EB-BF3D-BB27E87DE9A2}">
  <dimension ref="A1:B190"/>
  <sheetViews>
    <sheetView workbookViewId="0">
      <selection activeCell="A6" sqref="A6:A31"/>
    </sheetView>
  </sheetViews>
  <sheetFormatPr baseColWidth="10" defaultColWidth="9" defaultRowHeight="14"/>
  <cols>
    <col min="1" max="1" width="36" bestFit="1" customWidth="1"/>
    <col min="2" max="2" width="55.3984375" bestFit="1" customWidth="1"/>
    <col min="3" max="3" width="15.59765625" bestFit="1" customWidth="1"/>
  </cols>
  <sheetData>
    <row r="1" spans="1:2">
      <c r="A1" s="66" t="s">
        <v>292</v>
      </c>
      <c r="B1" t="s">
        <v>555</v>
      </c>
    </row>
    <row r="2" spans="1:2">
      <c r="A2" s="66" t="s">
        <v>339</v>
      </c>
      <c r="B2" t="s">
        <v>556</v>
      </c>
    </row>
    <row r="5" spans="1:2">
      <c r="A5" s="66" t="s">
        <v>557</v>
      </c>
      <c r="B5" s="66" t="s">
        <v>558</v>
      </c>
    </row>
    <row r="6" spans="1:2">
      <c r="A6" t="s">
        <v>1013</v>
      </c>
      <c r="B6" t="s">
        <v>1014</v>
      </c>
    </row>
    <row r="7" spans="1:2">
      <c r="A7" t="s">
        <v>1017</v>
      </c>
      <c r="B7" t="s">
        <v>405</v>
      </c>
    </row>
    <row r="8" spans="1:2">
      <c r="A8" t="s">
        <v>1028</v>
      </c>
      <c r="B8" t="s">
        <v>1029</v>
      </c>
    </row>
    <row r="9" spans="1:2">
      <c r="A9" t="s">
        <v>1039</v>
      </c>
      <c r="B9" t="s">
        <v>407</v>
      </c>
    </row>
    <row r="10" spans="1:2">
      <c r="A10" t="s">
        <v>1064</v>
      </c>
      <c r="B10" t="s">
        <v>363</v>
      </c>
    </row>
    <row r="11" spans="1:2">
      <c r="A11" t="s">
        <v>1068</v>
      </c>
      <c r="B11" t="s">
        <v>345</v>
      </c>
    </row>
    <row r="12" spans="1:2">
      <c r="A12" t="s">
        <v>1069</v>
      </c>
      <c r="B12" t="s">
        <v>1060</v>
      </c>
    </row>
    <row r="13" spans="1:2">
      <c r="A13" t="s">
        <v>1072</v>
      </c>
      <c r="B13" t="s">
        <v>1073</v>
      </c>
    </row>
    <row r="14" spans="1:2">
      <c r="A14" t="s">
        <v>1074</v>
      </c>
      <c r="B14" t="s">
        <v>435</v>
      </c>
    </row>
    <row r="15" spans="1:2">
      <c r="A15" t="s">
        <v>559</v>
      </c>
      <c r="B15" t="s">
        <v>560</v>
      </c>
    </row>
    <row r="16" spans="1:2">
      <c r="A16" t="s">
        <v>1076</v>
      </c>
      <c r="B16" t="s">
        <v>417</v>
      </c>
    </row>
    <row r="17" spans="1:2">
      <c r="A17" t="s">
        <v>1077</v>
      </c>
      <c r="B17" t="s">
        <v>1078</v>
      </c>
    </row>
    <row r="18" spans="1:2">
      <c r="A18" t="s">
        <v>561</v>
      </c>
      <c r="B18" t="s">
        <v>562</v>
      </c>
    </row>
    <row r="19" spans="1:2">
      <c r="A19" t="s">
        <v>563</v>
      </c>
      <c r="B19" t="s">
        <v>564</v>
      </c>
    </row>
    <row r="20" spans="1:2">
      <c r="A20" t="s">
        <v>565</v>
      </c>
      <c r="B20" t="s">
        <v>566</v>
      </c>
    </row>
    <row r="21" spans="1:2">
      <c r="A21" t="s">
        <v>567</v>
      </c>
      <c r="B21" t="s">
        <v>380</v>
      </c>
    </row>
    <row r="22" spans="1:2">
      <c r="A22" t="s">
        <v>568</v>
      </c>
      <c r="B22" t="s">
        <v>368</v>
      </c>
    </row>
    <row r="23" spans="1:2">
      <c r="A23" t="s">
        <v>569</v>
      </c>
      <c r="B23" t="s">
        <v>389</v>
      </c>
    </row>
    <row r="24" spans="1:2">
      <c r="A24" t="s">
        <v>570</v>
      </c>
      <c r="B24" t="s">
        <v>571</v>
      </c>
    </row>
    <row r="25" spans="1:2">
      <c r="A25" t="s">
        <v>572</v>
      </c>
      <c r="B25" t="s">
        <v>1080</v>
      </c>
    </row>
    <row r="26" spans="1:2">
      <c r="A26" t="s">
        <v>573</v>
      </c>
      <c r="B26" t="s">
        <v>574</v>
      </c>
    </row>
    <row r="27" spans="1:2">
      <c r="A27" t="s">
        <v>575</v>
      </c>
      <c r="B27" t="s">
        <v>430</v>
      </c>
    </row>
    <row r="28" spans="1:2">
      <c r="A28" t="s">
        <v>576</v>
      </c>
      <c r="B28" t="s">
        <v>577</v>
      </c>
    </row>
    <row r="29" spans="1:2">
      <c r="A29" t="s">
        <v>578</v>
      </c>
      <c r="B29" t="s">
        <v>564</v>
      </c>
    </row>
    <row r="30" spans="1:2">
      <c r="A30" t="s">
        <v>1081</v>
      </c>
      <c r="B30" t="s">
        <v>394</v>
      </c>
    </row>
    <row r="31" spans="1:2">
      <c r="A31" t="s">
        <v>579</v>
      </c>
      <c r="B31" t="s">
        <v>379</v>
      </c>
    </row>
    <row r="32" spans="1:2">
      <c r="A32" t="s">
        <v>580</v>
      </c>
      <c r="B32" t="s">
        <v>571</v>
      </c>
    </row>
    <row r="33" spans="1:2">
      <c r="A33" t="s">
        <v>581</v>
      </c>
      <c r="B33" t="s">
        <v>582</v>
      </c>
    </row>
    <row r="34" spans="1:2">
      <c r="A34" t="s">
        <v>583</v>
      </c>
      <c r="B34" t="s">
        <v>460</v>
      </c>
    </row>
    <row r="35" spans="1:2">
      <c r="A35" t="s">
        <v>584</v>
      </c>
      <c r="B35" t="s">
        <v>460</v>
      </c>
    </row>
    <row r="36" spans="1:2">
      <c r="A36" t="s">
        <v>585</v>
      </c>
      <c r="B36" t="s">
        <v>810</v>
      </c>
    </row>
    <row r="37" spans="1:2">
      <c r="A37" t="s">
        <v>586</v>
      </c>
      <c r="B37" t="s">
        <v>369</v>
      </c>
    </row>
    <row r="38" spans="1:2">
      <c r="A38" t="s">
        <v>587</v>
      </c>
      <c r="B38" t="s">
        <v>384</v>
      </c>
    </row>
    <row r="39" spans="1:2">
      <c r="A39" t="s">
        <v>588</v>
      </c>
      <c r="B39" t="s">
        <v>589</v>
      </c>
    </row>
    <row r="40" spans="1:2">
      <c r="A40" t="s">
        <v>590</v>
      </c>
      <c r="B40" t="s">
        <v>366</v>
      </c>
    </row>
    <row r="41" spans="1:2">
      <c r="A41" t="s">
        <v>591</v>
      </c>
      <c r="B41" t="s">
        <v>368</v>
      </c>
    </row>
    <row r="42" spans="1:2">
      <c r="A42" t="s">
        <v>592</v>
      </c>
      <c r="B42" t="s">
        <v>468</v>
      </c>
    </row>
    <row r="43" spans="1:2">
      <c r="A43" t="s">
        <v>593</v>
      </c>
      <c r="B43" t="s">
        <v>594</v>
      </c>
    </row>
    <row r="44" spans="1:2">
      <c r="A44" t="s">
        <v>739</v>
      </c>
      <c r="B44" t="s">
        <v>390</v>
      </c>
    </row>
    <row r="45" spans="1:2">
      <c r="A45" t="s">
        <v>836</v>
      </c>
      <c r="B45" t="s">
        <v>377</v>
      </c>
    </row>
    <row r="46" spans="1:2">
      <c r="A46" t="s">
        <v>886</v>
      </c>
      <c r="B46" t="s">
        <v>872</v>
      </c>
    </row>
    <row r="47" spans="1:2">
      <c r="A47" t="s">
        <v>938</v>
      </c>
      <c r="B47" t="s">
        <v>939</v>
      </c>
    </row>
    <row r="48" spans="1:2">
      <c r="A48" t="s">
        <v>953</v>
      </c>
      <c r="B48" t="s">
        <v>812</v>
      </c>
    </row>
    <row r="49" spans="1:2">
      <c r="A49" t="s">
        <v>960</v>
      </c>
      <c r="B49" t="s">
        <v>364</v>
      </c>
    </row>
    <row r="50" spans="1:2">
      <c r="A50" t="s">
        <v>964</v>
      </c>
      <c r="B50" t="s">
        <v>346</v>
      </c>
    </row>
    <row r="51" spans="1:2">
      <c r="A51" t="s">
        <v>987</v>
      </c>
      <c r="B51" t="s">
        <v>414</v>
      </c>
    </row>
    <row r="52" spans="1:2">
      <c r="A52" t="s">
        <v>1088</v>
      </c>
      <c r="B52" t="s">
        <v>366</v>
      </c>
    </row>
    <row r="53" spans="1:2">
      <c r="A53" t="s">
        <v>1089</v>
      </c>
      <c r="B53" t="s">
        <v>430</v>
      </c>
    </row>
    <row r="54" spans="1:2">
      <c r="A54" t="s">
        <v>1090</v>
      </c>
      <c r="B54" t="s">
        <v>1091</v>
      </c>
    </row>
    <row r="55" spans="1:2">
      <c r="A55" t="s">
        <v>1092</v>
      </c>
      <c r="B55" t="s">
        <v>441</v>
      </c>
    </row>
    <row r="56" spans="1:2">
      <c r="A56" t="s">
        <v>1093</v>
      </c>
      <c r="B56" t="s">
        <v>441</v>
      </c>
    </row>
    <row r="57" spans="1:2">
      <c r="A57" t="s">
        <v>1094</v>
      </c>
      <c r="B57" t="s">
        <v>441</v>
      </c>
    </row>
    <row r="58" spans="1:2">
      <c r="A58" t="s">
        <v>1095</v>
      </c>
      <c r="B58" t="s">
        <v>1096</v>
      </c>
    </row>
    <row r="59" spans="1:2">
      <c r="A59" t="s">
        <v>1102</v>
      </c>
      <c r="B59" t="s">
        <v>401</v>
      </c>
    </row>
    <row r="60" spans="1:2">
      <c r="A60" t="s">
        <v>1106</v>
      </c>
      <c r="B60" t="s">
        <v>1107</v>
      </c>
    </row>
    <row r="61" spans="1:2">
      <c r="A61" t="s">
        <v>1108</v>
      </c>
      <c r="B61" t="s">
        <v>1109</v>
      </c>
    </row>
    <row r="62" spans="1:2">
      <c r="A62" t="s">
        <v>1110</v>
      </c>
      <c r="B62" t="s">
        <v>1111</v>
      </c>
    </row>
    <row r="63" spans="1:2">
      <c r="A63" t="s">
        <v>1112</v>
      </c>
      <c r="B63" t="s">
        <v>1113</v>
      </c>
    </row>
    <row r="64" spans="1:2">
      <c r="A64" t="s">
        <v>1114</v>
      </c>
      <c r="B64" t="s">
        <v>1115</v>
      </c>
    </row>
    <row r="65" spans="1:2">
      <c r="A65" t="s">
        <v>1127</v>
      </c>
      <c r="B65" t="s">
        <v>353</v>
      </c>
    </row>
    <row r="66" spans="1:2">
      <c r="A66" t="s">
        <v>1128</v>
      </c>
      <c r="B66" t="s">
        <v>362</v>
      </c>
    </row>
    <row r="67" spans="1:2">
      <c r="A67" t="s">
        <v>1129</v>
      </c>
      <c r="B67" t="s">
        <v>358</v>
      </c>
    </row>
    <row r="68" spans="1:2">
      <c r="A68" t="s">
        <v>1130</v>
      </c>
      <c r="B68" t="s">
        <v>389</v>
      </c>
    </row>
    <row r="69" spans="1:2">
      <c r="A69" t="s">
        <v>1138</v>
      </c>
      <c r="B69" t="s">
        <v>377</v>
      </c>
    </row>
    <row r="70" spans="1:2">
      <c r="A70" t="s">
        <v>1141</v>
      </c>
      <c r="B70" t="s">
        <v>405</v>
      </c>
    </row>
    <row r="71" spans="1:2">
      <c r="A71" t="s">
        <v>1142</v>
      </c>
      <c r="B71" t="s">
        <v>1113</v>
      </c>
    </row>
    <row r="72" spans="1:2">
      <c r="A72" t="s">
        <v>1143</v>
      </c>
      <c r="B72" t="s">
        <v>1113</v>
      </c>
    </row>
    <row r="73" spans="1:2">
      <c r="A73" t="s">
        <v>1150</v>
      </c>
      <c r="B73" t="s">
        <v>1151</v>
      </c>
    </row>
    <row r="74" spans="1:2">
      <c r="A74" t="s">
        <v>1152</v>
      </c>
      <c r="B74" t="s">
        <v>410</v>
      </c>
    </row>
    <row r="75" spans="1:2">
      <c r="A75" t="s">
        <v>1157</v>
      </c>
      <c r="B75" t="s">
        <v>1158</v>
      </c>
    </row>
    <row r="76" spans="1:2">
      <c r="A76" t="s">
        <v>1159</v>
      </c>
      <c r="B76" t="s">
        <v>1160</v>
      </c>
    </row>
    <row r="77" spans="1:2">
      <c r="A77" t="s">
        <v>1161</v>
      </c>
      <c r="B77" t="s">
        <v>1160</v>
      </c>
    </row>
    <row r="78" spans="1:2">
      <c r="A78" t="s">
        <v>1162</v>
      </c>
      <c r="B78" t="s">
        <v>1163</v>
      </c>
    </row>
    <row r="79" spans="1:2">
      <c r="A79" t="s">
        <v>1164</v>
      </c>
      <c r="B79" t="s">
        <v>1163</v>
      </c>
    </row>
    <row r="80" spans="1:2">
      <c r="A80" t="s">
        <v>1166</v>
      </c>
      <c r="B80" t="s">
        <v>562</v>
      </c>
    </row>
    <row r="81" spans="1:2">
      <c r="A81" t="s">
        <v>1167</v>
      </c>
      <c r="B81" t="s">
        <v>1168</v>
      </c>
    </row>
    <row r="82" spans="1:2">
      <c r="A82" t="s">
        <v>1169</v>
      </c>
      <c r="B82" t="s">
        <v>582</v>
      </c>
    </row>
    <row r="83" spans="1:2">
      <c r="A83" t="s">
        <v>1170</v>
      </c>
      <c r="B83" t="s">
        <v>1171</v>
      </c>
    </row>
    <row r="84" spans="1:2">
      <c r="A84" t="s">
        <v>1172</v>
      </c>
      <c r="B84" t="s">
        <v>1173</v>
      </c>
    </row>
    <row r="85" spans="1:2">
      <c r="A85" t="s">
        <v>1174</v>
      </c>
      <c r="B85" t="s">
        <v>1175</v>
      </c>
    </row>
    <row r="86" spans="1:2">
      <c r="A86" t="s">
        <v>1176</v>
      </c>
      <c r="B86" t="s">
        <v>1175</v>
      </c>
    </row>
    <row r="87" spans="1:2">
      <c r="A87" t="s">
        <v>1177</v>
      </c>
      <c r="B87" t="s">
        <v>1178</v>
      </c>
    </row>
    <row r="88" spans="1:2">
      <c r="A88" t="s">
        <v>1179</v>
      </c>
      <c r="B88" t="s">
        <v>1111</v>
      </c>
    </row>
    <row r="89" spans="1:2">
      <c r="A89" t="s">
        <v>1180</v>
      </c>
      <c r="B89" t="s">
        <v>366</v>
      </c>
    </row>
    <row r="90" spans="1:2">
      <c r="A90" t="s">
        <v>1181</v>
      </c>
      <c r="B90" t="s">
        <v>366</v>
      </c>
    </row>
    <row r="91" spans="1:2">
      <c r="A91" t="s">
        <v>1182</v>
      </c>
      <c r="B91" t="s">
        <v>366</v>
      </c>
    </row>
    <row r="92" spans="1:2">
      <c r="A92" t="s">
        <v>1183</v>
      </c>
      <c r="B92" t="s">
        <v>368</v>
      </c>
    </row>
    <row r="93" spans="1:2">
      <c r="A93" t="s">
        <v>1184</v>
      </c>
      <c r="B93" t="s">
        <v>368</v>
      </c>
    </row>
    <row r="94" spans="1:2">
      <c r="A94" t="s">
        <v>1185</v>
      </c>
      <c r="B94" t="s">
        <v>1186</v>
      </c>
    </row>
    <row r="95" spans="1:2">
      <c r="A95" t="s">
        <v>1187</v>
      </c>
      <c r="B95" t="s">
        <v>1186</v>
      </c>
    </row>
    <row r="96" spans="1:2">
      <c r="A96" t="s">
        <v>1188</v>
      </c>
      <c r="B96" t="s">
        <v>589</v>
      </c>
    </row>
    <row r="97" spans="1:2">
      <c r="A97" t="s">
        <v>1189</v>
      </c>
      <c r="B97" t="s">
        <v>468</v>
      </c>
    </row>
    <row r="98" spans="1:2">
      <c r="A98" t="s">
        <v>1190</v>
      </c>
      <c r="B98" t="s">
        <v>1191</v>
      </c>
    </row>
    <row r="99" spans="1:2">
      <c r="A99" t="s">
        <v>1192</v>
      </c>
      <c r="B99" t="s">
        <v>810</v>
      </c>
    </row>
    <row r="100" spans="1:2">
      <c r="A100" t="s">
        <v>1193</v>
      </c>
      <c r="B100" t="s">
        <v>1194</v>
      </c>
    </row>
    <row r="101" spans="1:2">
      <c r="A101" t="s">
        <v>1195</v>
      </c>
      <c r="B101" t="s">
        <v>1080</v>
      </c>
    </row>
    <row r="102" spans="1:2">
      <c r="A102" t="s">
        <v>1196</v>
      </c>
      <c r="B102" t="s">
        <v>594</v>
      </c>
    </row>
    <row r="103" spans="1:2">
      <c r="A103" t="s">
        <v>1197</v>
      </c>
      <c r="B103" t="s">
        <v>810</v>
      </c>
    </row>
    <row r="104" spans="1:2">
      <c r="A104" t="s">
        <v>1199</v>
      </c>
      <c r="B104" t="s">
        <v>1200</v>
      </c>
    </row>
    <row r="105" spans="1:2">
      <c r="A105" t="s">
        <v>1201</v>
      </c>
      <c r="B105" t="s">
        <v>389</v>
      </c>
    </row>
    <row r="106" spans="1:2">
      <c r="A106" t="s">
        <v>1202</v>
      </c>
      <c r="B106" t="s">
        <v>1203</v>
      </c>
    </row>
    <row r="107" spans="1:2">
      <c r="A107" t="s">
        <v>1204</v>
      </c>
      <c r="B107" t="s">
        <v>368</v>
      </c>
    </row>
    <row r="108" spans="1:2">
      <c r="A108" t="s">
        <v>1205</v>
      </c>
      <c r="B108" t="s">
        <v>1206</v>
      </c>
    </row>
    <row r="109" spans="1:2">
      <c r="A109" t="s">
        <v>1208</v>
      </c>
      <c r="B109" t="s">
        <v>389</v>
      </c>
    </row>
    <row r="110" spans="1:2">
      <c r="A110" t="s">
        <v>1210</v>
      </c>
      <c r="B110" t="s">
        <v>1211</v>
      </c>
    </row>
    <row r="111" spans="1:2">
      <c r="A111" t="s">
        <v>1223</v>
      </c>
      <c r="B111" t="s">
        <v>1224</v>
      </c>
    </row>
    <row r="112" spans="1:2">
      <c r="A112" t="s">
        <v>1232</v>
      </c>
      <c r="B112" t="s">
        <v>1233</v>
      </c>
    </row>
    <row r="113" spans="1:2">
      <c r="A113" t="s">
        <v>1234</v>
      </c>
      <c r="B113" t="s">
        <v>1235</v>
      </c>
    </row>
    <row r="114" spans="1:2">
      <c r="A114" t="s">
        <v>1236</v>
      </c>
      <c r="B114" t="s">
        <v>1237</v>
      </c>
    </row>
    <row r="115" spans="1:2">
      <c r="A115" t="s">
        <v>1238</v>
      </c>
      <c r="B115" t="s">
        <v>1239</v>
      </c>
    </row>
    <row r="116" spans="1:2">
      <c r="A116" t="s">
        <v>1245</v>
      </c>
      <c r="B116" t="s">
        <v>1246</v>
      </c>
    </row>
    <row r="117" spans="1:2">
      <c r="A117" t="s">
        <v>1253</v>
      </c>
      <c r="B117" t="s">
        <v>1254</v>
      </c>
    </row>
    <row r="118" spans="1:2">
      <c r="A118" t="s">
        <v>1255</v>
      </c>
      <c r="B118" t="s">
        <v>1256</v>
      </c>
    </row>
    <row r="119" spans="1:2">
      <c r="A119" t="s">
        <v>1257</v>
      </c>
      <c r="B119" t="s">
        <v>1258</v>
      </c>
    </row>
    <row r="120" spans="1:2">
      <c r="A120" t="s">
        <v>1259</v>
      </c>
      <c r="B120" t="s">
        <v>1260</v>
      </c>
    </row>
    <row r="121" spans="1:2">
      <c r="A121" t="s">
        <v>1277</v>
      </c>
      <c r="B121" t="s">
        <v>1086</v>
      </c>
    </row>
    <row r="122" spans="1:2">
      <c r="A122" t="s">
        <v>1278</v>
      </c>
      <c r="B122" t="s">
        <v>1279</v>
      </c>
    </row>
    <row r="123" spans="1:2">
      <c r="A123" t="s">
        <v>1281</v>
      </c>
      <c r="B123" t="s">
        <v>1282</v>
      </c>
    </row>
    <row r="124" spans="1:2">
      <c r="A124" t="s">
        <v>1283</v>
      </c>
      <c r="B124" t="s">
        <v>389</v>
      </c>
    </row>
    <row r="125" spans="1:2">
      <c r="A125" t="s">
        <v>1284</v>
      </c>
      <c r="B125" t="s">
        <v>389</v>
      </c>
    </row>
    <row r="126" spans="1:2">
      <c r="A126" t="s">
        <v>1285</v>
      </c>
      <c r="B126" t="s">
        <v>1286</v>
      </c>
    </row>
    <row r="127" spans="1:2">
      <c r="A127" t="s">
        <v>1287</v>
      </c>
      <c r="B127" t="s">
        <v>1286</v>
      </c>
    </row>
    <row r="128" spans="1:2">
      <c r="A128" t="s">
        <v>1288</v>
      </c>
      <c r="B128" t="s">
        <v>1233</v>
      </c>
    </row>
    <row r="129" spans="1:2">
      <c r="A129" t="s">
        <v>1289</v>
      </c>
      <c r="B129" t="s">
        <v>1290</v>
      </c>
    </row>
    <row r="130" spans="1:2">
      <c r="A130" t="s">
        <v>1291</v>
      </c>
      <c r="B130" t="s">
        <v>389</v>
      </c>
    </row>
    <row r="131" spans="1:2">
      <c r="A131" t="s">
        <v>1292</v>
      </c>
      <c r="B131" t="s">
        <v>589</v>
      </c>
    </row>
    <row r="132" spans="1:2">
      <c r="A132" t="s">
        <v>1293</v>
      </c>
      <c r="B132" t="s">
        <v>1241</v>
      </c>
    </row>
    <row r="133" spans="1:2">
      <c r="A133" t="s">
        <v>1294</v>
      </c>
      <c r="B133" t="s">
        <v>1241</v>
      </c>
    </row>
    <row r="134" spans="1:2">
      <c r="A134" t="s">
        <v>1295</v>
      </c>
      <c r="B134" t="s">
        <v>1296</v>
      </c>
    </row>
    <row r="135" spans="1:2">
      <c r="A135" t="s">
        <v>1297</v>
      </c>
      <c r="B135" t="s">
        <v>1173</v>
      </c>
    </row>
    <row r="136" spans="1:2">
      <c r="A136" t="s">
        <v>1298</v>
      </c>
      <c r="B136" t="s">
        <v>1191</v>
      </c>
    </row>
    <row r="137" spans="1:2">
      <c r="A137" t="s">
        <v>1299</v>
      </c>
      <c r="B137" t="s">
        <v>594</v>
      </c>
    </row>
    <row r="138" spans="1:2">
      <c r="A138" t="s">
        <v>1300</v>
      </c>
      <c r="B138" t="s">
        <v>1080</v>
      </c>
    </row>
    <row r="139" spans="1:2">
      <c r="A139" t="s">
        <v>1301</v>
      </c>
      <c r="B139" t="s">
        <v>1302</v>
      </c>
    </row>
    <row r="140" spans="1:2">
      <c r="A140" t="s">
        <v>1303</v>
      </c>
      <c r="B140" t="s">
        <v>1304</v>
      </c>
    </row>
    <row r="141" spans="1:2">
      <c r="A141" t="s">
        <v>1305</v>
      </c>
      <c r="B141" t="s">
        <v>1241</v>
      </c>
    </row>
    <row r="142" spans="1:2">
      <c r="A142" t="s">
        <v>1306</v>
      </c>
      <c r="B142" t="s">
        <v>1307</v>
      </c>
    </row>
    <row r="143" spans="1:2">
      <c r="A143" t="s">
        <v>1308</v>
      </c>
      <c r="B143" t="s">
        <v>1307</v>
      </c>
    </row>
    <row r="144" spans="1:2">
      <c r="A144" t="s">
        <v>1309</v>
      </c>
      <c r="B144" t="s">
        <v>468</v>
      </c>
    </row>
    <row r="145" spans="1:2">
      <c r="A145" t="s">
        <v>1310</v>
      </c>
      <c r="B145" t="s">
        <v>368</v>
      </c>
    </row>
    <row r="146" spans="1:2">
      <c r="A146" t="s">
        <v>1312</v>
      </c>
      <c r="B146" t="s">
        <v>468</v>
      </c>
    </row>
    <row r="147" spans="1:2">
      <c r="A147" t="s">
        <v>1314</v>
      </c>
      <c r="B147" t="s">
        <v>1115</v>
      </c>
    </row>
    <row r="148" spans="1:2">
      <c r="A148" t="s">
        <v>1315</v>
      </c>
      <c r="B148" t="s">
        <v>562</v>
      </c>
    </row>
    <row r="149" spans="1:2">
      <c r="A149" t="s">
        <v>1316</v>
      </c>
      <c r="B149" t="s">
        <v>366</v>
      </c>
    </row>
    <row r="150" spans="1:2">
      <c r="A150" t="s">
        <v>1317</v>
      </c>
      <c r="B150" t="s">
        <v>366</v>
      </c>
    </row>
    <row r="151" spans="1:2">
      <c r="A151" t="s">
        <v>1318</v>
      </c>
      <c r="B151" t="s">
        <v>366</v>
      </c>
    </row>
    <row r="152" spans="1:2">
      <c r="A152" t="s">
        <v>1319</v>
      </c>
      <c r="B152" t="s">
        <v>1320</v>
      </c>
    </row>
    <row r="153" spans="1:2">
      <c r="A153" t="s">
        <v>1321</v>
      </c>
      <c r="B153" t="s">
        <v>1322</v>
      </c>
    </row>
    <row r="154" spans="1:2">
      <c r="A154" t="s">
        <v>1323</v>
      </c>
      <c r="B154" t="s">
        <v>1324</v>
      </c>
    </row>
    <row r="155" spans="1:2">
      <c r="A155" t="s">
        <v>1325</v>
      </c>
      <c r="B155" t="s">
        <v>1248</v>
      </c>
    </row>
    <row r="156" spans="1:2">
      <c r="A156" t="s">
        <v>1332</v>
      </c>
      <c r="B156" t="s">
        <v>1333</v>
      </c>
    </row>
    <row r="157" spans="1:2">
      <c r="A157" t="s">
        <v>1334</v>
      </c>
      <c r="B157" t="s">
        <v>368</v>
      </c>
    </row>
    <row r="158" spans="1:2">
      <c r="A158" t="s">
        <v>1335</v>
      </c>
      <c r="B158" t="s">
        <v>368</v>
      </c>
    </row>
    <row r="159" spans="1:2">
      <c r="A159" t="s">
        <v>1336</v>
      </c>
      <c r="B159" t="s">
        <v>1337</v>
      </c>
    </row>
    <row r="160" spans="1:2">
      <c r="A160" t="s">
        <v>1338</v>
      </c>
      <c r="B160" t="s">
        <v>356</v>
      </c>
    </row>
    <row r="161" spans="1:2">
      <c r="A161" t="s">
        <v>1339</v>
      </c>
      <c r="B161" t="s">
        <v>1340</v>
      </c>
    </row>
    <row r="162" spans="1:2">
      <c r="A162" t="s">
        <v>1341</v>
      </c>
      <c r="B162" t="s">
        <v>1340</v>
      </c>
    </row>
    <row r="163" spans="1:2">
      <c r="A163" t="s">
        <v>1342</v>
      </c>
      <c r="B163" t="s">
        <v>1343</v>
      </c>
    </row>
    <row r="164" spans="1:2">
      <c r="A164" t="s">
        <v>1344</v>
      </c>
      <c r="B164" t="s">
        <v>772</v>
      </c>
    </row>
    <row r="165" spans="1:2">
      <c r="A165" t="s">
        <v>1354</v>
      </c>
      <c r="B165" t="s">
        <v>1355</v>
      </c>
    </row>
    <row r="166" spans="1:2">
      <c r="A166" t="s">
        <v>1356</v>
      </c>
      <c r="B166" t="s">
        <v>1206</v>
      </c>
    </row>
    <row r="167" spans="1:2">
      <c r="A167" t="s">
        <v>1360</v>
      </c>
      <c r="B167" t="s">
        <v>1361</v>
      </c>
    </row>
    <row r="168" spans="1:2">
      <c r="A168" t="s">
        <v>1362</v>
      </c>
      <c r="B168" t="s">
        <v>1363</v>
      </c>
    </row>
    <row r="169" spans="1:2">
      <c r="A169" t="s">
        <v>1364</v>
      </c>
      <c r="B169" t="s">
        <v>1365</v>
      </c>
    </row>
    <row r="170" spans="1:2">
      <c r="A170" t="s">
        <v>1366</v>
      </c>
      <c r="B170" t="s">
        <v>1163</v>
      </c>
    </row>
    <row r="171" spans="1:2">
      <c r="A171" t="s">
        <v>1367</v>
      </c>
      <c r="B171" t="s">
        <v>1368</v>
      </c>
    </row>
    <row r="172" spans="1:2">
      <c r="A172" t="s">
        <v>1369</v>
      </c>
      <c r="B172" t="s">
        <v>1370</v>
      </c>
    </row>
    <row r="173" spans="1:2">
      <c r="A173" t="s">
        <v>1371</v>
      </c>
      <c r="B173" t="s">
        <v>1372</v>
      </c>
    </row>
    <row r="174" spans="1:2">
      <c r="A174" t="s">
        <v>1373</v>
      </c>
      <c r="B174" t="s">
        <v>1372</v>
      </c>
    </row>
    <row r="175" spans="1:2">
      <c r="A175" t="s">
        <v>1374</v>
      </c>
      <c r="B175" t="s">
        <v>1372</v>
      </c>
    </row>
    <row r="176" spans="1:2">
      <c r="A176" t="s">
        <v>1376</v>
      </c>
      <c r="B176" t="s">
        <v>1262</v>
      </c>
    </row>
    <row r="177" spans="1:2">
      <c r="A177" t="s">
        <v>1377</v>
      </c>
      <c r="B177" t="s">
        <v>1378</v>
      </c>
    </row>
    <row r="178" spans="1:2">
      <c r="A178" t="s">
        <v>1379</v>
      </c>
      <c r="B178" t="s">
        <v>1380</v>
      </c>
    </row>
    <row r="179" spans="1:2">
      <c r="A179" t="s">
        <v>1382</v>
      </c>
      <c r="B179" t="s">
        <v>1307</v>
      </c>
    </row>
    <row r="180" spans="1:2">
      <c r="A180" t="s">
        <v>1387</v>
      </c>
      <c r="B180" t="s">
        <v>389</v>
      </c>
    </row>
    <row r="181" spans="1:2">
      <c r="A181" t="s">
        <v>1390</v>
      </c>
      <c r="B181" t="s">
        <v>389</v>
      </c>
    </row>
    <row r="182" spans="1:2">
      <c r="A182" t="s">
        <v>1391</v>
      </c>
      <c r="B182" t="s">
        <v>1392</v>
      </c>
    </row>
    <row r="183" spans="1:2">
      <c r="A183" t="s">
        <v>1395</v>
      </c>
      <c r="B183" t="s">
        <v>1396</v>
      </c>
    </row>
    <row r="184" spans="1:2">
      <c r="A184" t="s">
        <v>1397</v>
      </c>
      <c r="B184" t="s">
        <v>1398</v>
      </c>
    </row>
    <row r="185" spans="1:2">
      <c r="A185" t="s">
        <v>1399</v>
      </c>
      <c r="B185" t="s">
        <v>897</v>
      </c>
    </row>
    <row r="186" spans="1:2">
      <c r="A186" t="s">
        <v>1400</v>
      </c>
      <c r="B186" t="s">
        <v>897</v>
      </c>
    </row>
    <row r="187" spans="1:2">
      <c r="A187" t="s">
        <v>1401</v>
      </c>
      <c r="B187" t="s">
        <v>1402</v>
      </c>
    </row>
    <row r="188" spans="1:2">
      <c r="A188" t="s">
        <v>1403</v>
      </c>
      <c r="B188" t="s">
        <v>1398</v>
      </c>
    </row>
    <row r="189" spans="1:2">
      <c r="A189" t="s">
        <v>1404</v>
      </c>
      <c r="B189" t="s">
        <v>1405</v>
      </c>
    </row>
    <row r="190" spans="1:2">
      <c r="A190" t="s">
        <v>315</v>
      </c>
    </row>
  </sheetData>
  <phoneticPr fontId="77"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4" tint="-0.499984740745262"/>
  </sheetPr>
  <dimension ref="A1:DB1301"/>
  <sheetViews>
    <sheetView showGridLines="0" tabSelected="1" zoomScale="110" zoomScaleNormal="110" zoomScaleSheetLayoutView="70" workbookViewId="0">
      <pane xSplit="3" topLeftCell="AQ1" activePane="topRight" state="frozen"/>
      <selection pane="topRight" activeCell="BA7" sqref="BA7"/>
    </sheetView>
  </sheetViews>
  <sheetFormatPr baseColWidth="10" defaultColWidth="8.59765625" defaultRowHeight="30.75" customHeight="1" outlineLevelCol="2"/>
  <cols>
    <col min="1" max="1" width="10" style="99" customWidth="1"/>
    <col min="2" max="2" width="10" style="104" customWidth="1"/>
    <col min="3" max="3" width="37.59765625" style="99" customWidth="1"/>
    <col min="4" max="4" width="25.796875" style="99" customWidth="1"/>
    <col min="5" max="5" width="14.59765625" style="99" customWidth="1"/>
    <col min="6" max="6" width="18.59765625" style="99" customWidth="1"/>
    <col min="7" max="7" width="15.3984375" style="99" customWidth="1"/>
    <col min="8" max="8" width="12.3984375" style="99" customWidth="1" outlineLevel="1"/>
    <col min="9" max="9" width="27" style="99" customWidth="1" outlineLevel="1"/>
    <col min="10" max="10" width="13" style="99" customWidth="1" outlineLevel="1"/>
    <col min="11" max="11" width="19" style="99" customWidth="1" outlineLevel="1"/>
    <col min="12" max="12" width="5" style="99" customWidth="1" outlineLevel="1"/>
    <col min="13" max="13" width="5.59765625" style="99" customWidth="1" outlineLevel="1"/>
    <col min="14" max="14" width="14.3984375" style="99" customWidth="1" outlineLevel="1"/>
    <col min="15" max="15" width="21.59765625" style="104" customWidth="1"/>
    <col min="16" max="16" width="13.59765625" style="103" customWidth="1"/>
    <col min="17" max="18" width="11.59765625" style="99" customWidth="1" outlineLevel="1"/>
    <col min="19" max="19" width="15.59765625" style="99" customWidth="1" outlineLevel="1"/>
    <col min="20" max="20" width="13" style="99" customWidth="1" outlineLevel="1"/>
    <col min="21" max="22" width="13" style="99" customWidth="1" outlineLevel="2"/>
    <col min="23" max="23" width="14.59765625" style="99" customWidth="1" outlineLevel="1"/>
    <col min="24" max="24" width="14" style="99" customWidth="1" outlineLevel="1"/>
    <col min="25" max="25" width="10.59765625" style="99" customWidth="1" outlineLevel="2"/>
    <col min="26" max="28" width="9.59765625" style="99" customWidth="1" outlineLevel="2"/>
    <col min="29" max="29" width="9" style="100" customWidth="1" outlineLevel="1"/>
    <col min="30" max="30" width="28.59765625" style="101" customWidth="1" outlineLevel="1"/>
    <col min="31" max="31" width="29.59765625" style="99" customWidth="1" outlineLevel="1"/>
    <col min="32" max="32" width="32" style="99" bestFit="1" customWidth="1"/>
    <col min="33" max="33" width="28.3984375" style="99" customWidth="1" outlineLevel="1"/>
    <col min="34" max="34" width="24.59765625" style="99" customWidth="1" outlineLevel="1"/>
    <col min="35" max="35" width="15.59765625" style="99" customWidth="1" outlineLevel="1"/>
    <col min="36" max="36" width="19.3984375" style="99" customWidth="1" outlineLevel="1"/>
    <col min="37" max="37" width="18" style="99" customWidth="1" outlineLevel="1"/>
    <col min="38" max="38" width="14.59765625" style="99" customWidth="1" outlineLevel="1"/>
    <col min="39" max="50" width="9" style="99" customWidth="1" outlineLevel="2"/>
    <col min="51" max="51" width="13.3984375" style="99" customWidth="1" outlineLevel="1"/>
    <col min="52" max="52" width="27.19921875" style="99" customWidth="1"/>
    <col min="53" max="53" width="37.3984375" style="99" customWidth="1"/>
    <col min="54" max="54" width="9.59765625" style="99" customWidth="1"/>
    <col min="55" max="55" width="12.59765625" style="102" customWidth="1" outlineLevel="1"/>
    <col min="56" max="56" width="14" style="99" customWidth="1" outlineLevel="1"/>
    <col min="57" max="57" width="12" style="99" customWidth="1" outlineLevel="1"/>
    <col min="58" max="58" width="11.59765625" style="99" customWidth="1" outlineLevel="1"/>
    <col min="59" max="59" width="25" style="99" customWidth="1" outlineLevel="1"/>
    <col min="60" max="60" width="23.19921875" style="99" customWidth="1" outlineLevel="1"/>
    <col min="61" max="61" width="21" style="99" customWidth="1" outlineLevel="1"/>
    <col min="62" max="62" width="18" style="99" customWidth="1"/>
    <col min="63" max="63" width="6" style="99" customWidth="1"/>
    <col min="64" max="64" width="12" style="148" customWidth="1" outlineLevel="1"/>
    <col min="65" max="65" width="16.3984375" style="148" customWidth="1" outlineLevel="1"/>
    <col min="66" max="67" width="16" style="148" customWidth="1" outlineLevel="1"/>
    <col min="68" max="68" width="12.59765625" style="148" customWidth="1" outlineLevel="1"/>
    <col min="69" max="69" width="16.3984375" style="148" customWidth="1" outlineLevel="1"/>
    <col min="70" max="70" width="16.59765625" style="148" customWidth="1" outlineLevel="1"/>
    <col min="71" max="71" width="27.59765625" style="103" customWidth="1" outlineLevel="1"/>
    <col min="72" max="74" width="12" style="99" customWidth="1" outlineLevel="1"/>
    <col min="75" max="75" width="5.59765625" style="99" customWidth="1"/>
    <col min="76" max="76" width="14.3984375" style="99" customWidth="1" outlineLevel="1"/>
    <col min="77" max="77" width="53" style="99" customWidth="1" outlineLevel="1"/>
    <col min="78" max="78" width="14.59765625" style="99" customWidth="1" outlineLevel="1"/>
    <col min="79" max="79" width="3.59765625" style="99" customWidth="1"/>
    <col min="80" max="80" width="15" style="104" customWidth="1" outlineLevel="1"/>
    <col min="81" max="81" width="12.59765625" style="104" customWidth="1" outlineLevel="1"/>
    <col min="82" max="82" width="12" style="104" customWidth="1" outlineLevel="1"/>
    <col min="83" max="83" width="14" style="105" customWidth="1" outlineLevel="1"/>
    <col min="84" max="84" width="12" style="104" customWidth="1" outlineLevel="1"/>
    <col min="85" max="85" width="13" style="105" customWidth="1" outlineLevel="1"/>
    <col min="86" max="86" width="11.59765625" style="105" customWidth="1" outlineLevel="1"/>
    <col min="87" max="87" width="15.59765625" style="105" customWidth="1" outlineLevel="1"/>
    <col min="88" max="88" width="12.59765625" style="105" customWidth="1" outlineLevel="1"/>
    <col min="89" max="89" width="18" style="105" customWidth="1" outlineLevel="1"/>
    <col min="90" max="90" width="20" style="105" customWidth="1" outlineLevel="1"/>
    <col min="91" max="91" width="13.59765625" style="105" customWidth="1" outlineLevel="1"/>
    <col min="92" max="92" width="14.59765625" style="105" customWidth="1" outlineLevel="1" collapsed="1"/>
    <col min="93" max="93" width="18" style="105" customWidth="1" outlineLevel="1"/>
    <col min="94" max="94" width="3" style="105" customWidth="1"/>
    <col min="95" max="95" width="6" style="105" customWidth="1"/>
    <col min="96" max="96" width="19" style="105" customWidth="1"/>
    <col min="97" max="102" width="8.59765625" style="105" customWidth="1"/>
    <col min="103" max="107" width="8.59765625" style="105"/>
    <col min="108" max="108" width="53.59765625" style="105" customWidth="1"/>
    <col min="109" max="16383" width="8.59765625" style="105"/>
    <col min="16384" max="16384" width="9.3984375" style="105" customWidth="1"/>
  </cols>
  <sheetData>
    <row r="1" spans="1:106" ht="30.75" customHeight="1">
      <c r="A1" s="150" t="s">
        <v>595</v>
      </c>
      <c r="B1" s="158"/>
      <c r="E1" s="148">
        <f>SUMIF(O:O,F1,BO:BO)</f>
        <v>0</v>
      </c>
      <c r="F1" s="171" t="s">
        <v>596</v>
      </c>
      <c r="H1" s="175" t="s">
        <v>597</v>
      </c>
      <c r="I1" s="234" t="s">
        <v>598</v>
      </c>
      <c r="J1" s="314" t="s">
        <v>2215</v>
      </c>
      <c r="P1" s="99"/>
      <c r="BL1" s="99"/>
      <c r="BM1" s="99"/>
      <c r="BN1" s="99"/>
      <c r="BO1" s="99"/>
      <c r="BP1" s="99"/>
      <c r="BQ1" s="99"/>
      <c r="BR1" s="99"/>
    </row>
    <row r="2" spans="1:106" ht="30.75" customHeight="1">
      <c r="A2" s="150" t="s">
        <v>599</v>
      </c>
      <c r="B2" s="158"/>
      <c r="E2" s="148">
        <f>SUMIF(O:O,F2,BO:BO)</f>
        <v>0</v>
      </c>
      <c r="F2" s="159" t="s">
        <v>600</v>
      </c>
      <c r="H2" s="212" t="s">
        <v>601</v>
      </c>
      <c r="I2" s="260" t="s">
        <v>602</v>
      </c>
      <c r="J2" s="355" t="s">
        <v>2214</v>
      </c>
      <c r="O2" s="149" t="s">
        <v>596</v>
      </c>
      <c r="P2" s="99" t="s">
        <v>603</v>
      </c>
      <c r="AZ2" s="518"/>
      <c r="BL2" s="99"/>
      <c r="BM2" s="99"/>
      <c r="BN2" s="99"/>
      <c r="BO2" s="99"/>
      <c r="BP2" s="99"/>
      <c r="BQ2" s="99"/>
      <c r="BR2" s="99"/>
    </row>
    <row r="3" spans="1:106" ht="30.75" customHeight="1" thickBot="1">
      <c r="A3" s="150" t="s">
        <v>604</v>
      </c>
      <c r="B3" s="158"/>
      <c r="F3" s="172" t="s">
        <v>605</v>
      </c>
      <c r="P3" s="99"/>
      <c r="AZ3" s="99" t="s">
        <v>2400</v>
      </c>
      <c r="BA3" s="518"/>
      <c r="BL3" s="99"/>
      <c r="BM3" s="99"/>
      <c r="BN3" s="99"/>
      <c r="BO3" s="99"/>
      <c r="BP3" s="99"/>
      <c r="BQ3" s="99"/>
      <c r="BR3" s="99"/>
    </row>
    <row r="4" spans="1:106" s="104" customFormat="1" ht="30.5" customHeight="1" thickBot="1">
      <c r="A4" s="151" t="s">
        <v>557</v>
      </c>
      <c r="B4" s="206" t="s">
        <v>606</v>
      </c>
      <c r="C4" s="151" t="s">
        <v>558</v>
      </c>
      <c r="D4" s="151" t="s">
        <v>607</v>
      </c>
      <c r="E4" s="151" t="s">
        <v>608</v>
      </c>
      <c r="F4" s="151" t="s">
        <v>609</v>
      </c>
      <c r="G4" s="151" t="s">
        <v>610</v>
      </c>
      <c r="H4" s="151" t="s">
        <v>611</v>
      </c>
      <c r="I4" s="151" t="s">
        <v>612</v>
      </c>
      <c r="J4" s="151" t="s">
        <v>613</v>
      </c>
      <c r="K4" s="151" t="s">
        <v>614</v>
      </c>
      <c r="L4" s="151" t="s">
        <v>615</v>
      </c>
      <c r="M4" s="151" t="s">
        <v>616</v>
      </c>
      <c r="N4" s="151" t="s">
        <v>617</v>
      </c>
      <c r="O4" s="151" t="s">
        <v>618</v>
      </c>
      <c r="P4" s="152" t="s">
        <v>619</v>
      </c>
      <c r="Q4" s="151" t="s">
        <v>620</v>
      </c>
      <c r="R4" s="151" t="s">
        <v>621</v>
      </c>
      <c r="S4" s="151" t="s">
        <v>622</v>
      </c>
      <c r="T4" s="151" t="s">
        <v>623</v>
      </c>
      <c r="U4" s="151" t="s">
        <v>624</v>
      </c>
      <c r="V4" s="151" t="s">
        <v>625</v>
      </c>
      <c r="W4" s="151" t="s">
        <v>626</v>
      </c>
      <c r="X4" s="151" t="s">
        <v>343</v>
      </c>
      <c r="Y4" s="151" t="s">
        <v>627</v>
      </c>
      <c r="Z4" s="151" t="s">
        <v>628</v>
      </c>
      <c r="AA4" s="151" t="s">
        <v>629</v>
      </c>
      <c r="AB4" s="151" t="s">
        <v>630</v>
      </c>
      <c r="AC4" s="153" t="s">
        <v>631</v>
      </c>
      <c r="AD4" s="154" t="s">
        <v>632</v>
      </c>
      <c r="AE4" s="151" t="s">
        <v>633</v>
      </c>
      <c r="AF4" s="151" t="s">
        <v>634</v>
      </c>
      <c r="AG4" s="151" t="s">
        <v>635</v>
      </c>
      <c r="AH4" s="151" t="s">
        <v>636</v>
      </c>
      <c r="AI4" s="151" t="s">
        <v>637</v>
      </c>
      <c r="AJ4" s="151" t="s">
        <v>638</v>
      </c>
      <c r="AK4" s="151" t="s">
        <v>639</v>
      </c>
      <c r="AL4" s="151" t="s">
        <v>640</v>
      </c>
      <c r="AM4" s="151" t="s">
        <v>641</v>
      </c>
      <c r="AN4" s="151" t="s">
        <v>341</v>
      </c>
      <c r="AO4" s="151" t="s">
        <v>642</v>
      </c>
      <c r="AP4" s="151" t="s">
        <v>643</v>
      </c>
      <c r="AQ4" s="151" t="s">
        <v>644</v>
      </c>
      <c r="AR4" s="151" t="s">
        <v>645</v>
      </c>
      <c r="AS4" s="151" t="s">
        <v>646</v>
      </c>
      <c r="AT4" s="151" t="s">
        <v>647</v>
      </c>
      <c r="AU4" s="151" t="s">
        <v>648</v>
      </c>
      <c r="AV4" s="151" t="s">
        <v>649</v>
      </c>
      <c r="AW4" s="151" t="s">
        <v>650</v>
      </c>
      <c r="AX4" s="151" t="s">
        <v>651</v>
      </c>
      <c r="AY4" s="151" t="s">
        <v>652</v>
      </c>
      <c r="AZ4" s="151" t="s">
        <v>339</v>
      </c>
      <c r="BA4" s="151" t="s">
        <v>2403</v>
      </c>
      <c r="BB4" s="151" t="s">
        <v>653</v>
      </c>
      <c r="BC4" s="155" t="s">
        <v>654</v>
      </c>
      <c r="BD4" s="151" t="s">
        <v>655</v>
      </c>
      <c r="BE4" s="151" t="s">
        <v>656</v>
      </c>
      <c r="BF4" s="151" t="s">
        <v>657</v>
      </c>
      <c r="BG4" s="151" t="s">
        <v>658</v>
      </c>
      <c r="BH4" s="151" t="s">
        <v>659</v>
      </c>
      <c r="BI4" s="151" t="s">
        <v>660</v>
      </c>
      <c r="BJ4" s="151" t="s">
        <v>661</v>
      </c>
      <c r="BK4" s="151" t="s">
        <v>662</v>
      </c>
      <c r="BL4" s="151" t="s">
        <v>663</v>
      </c>
      <c r="BM4" s="151" t="s">
        <v>664</v>
      </c>
      <c r="BN4" s="151" t="s">
        <v>665</v>
      </c>
      <c r="BO4" s="151" t="s">
        <v>666</v>
      </c>
      <c r="BP4" s="151" t="s">
        <v>667</v>
      </c>
      <c r="BQ4" s="151" t="s">
        <v>668</v>
      </c>
      <c r="BR4" s="151" t="s">
        <v>669</v>
      </c>
      <c r="BS4" s="151" t="s">
        <v>670</v>
      </c>
      <c r="BT4" s="151" t="s">
        <v>671</v>
      </c>
      <c r="BU4" s="151" t="s">
        <v>672</v>
      </c>
      <c r="BV4" s="151" t="s">
        <v>673</v>
      </c>
      <c r="BW4" s="156" t="s">
        <v>674</v>
      </c>
      <c r="BX4" s="151" t="s">
        <v>675</v>
      </c>
      <c r="BY4" s="151" t="s">
        <v>676</v>
      </c>
      <c r="BZ4" s="151" t="s">
        <v>677</v>
      </c>
      <c r="CA4" s="151" t="s">
        <v>678</v>
      </c>
      <c r="CB4" s="157" t="s">
        <v>679</v>
      </c>
      <c r="CC4" s="157" t="s">
        <v>680</v>
      </c>
      <c r="CD4" s="157" t="s">
        <v>681</v>
      </c>
      <c r="CE4" s="157" t="s">
        <v>682</v>
      </c>
      <c r="CF4" s="157" t="s">
        <v>683</v>
      </c>
      <c r="CG4" s="157" t="s">
        <v>684</v>
      </c>
      <c r="CH4" s="157" t="s">
        <v>685</v>
      </c>
      <c r="CI4" s="157" t="s">
        <v>686</v>
      </c>
      <c r="CJ4" s="157" t="s">
        <v>687</v>
      </c>
      <c r="CK4" s="157" t="s">
        <v>688</v>
      </c>
      <c r="CL4" s="157" t="s">
        <v>689</v>
      </c>
      <c r="CM4" s="157" t="s">
        <v>690</v>
      </c>
      <c r="CN4" s="151" t="s">
        <v>691</v>
      </c>
      <c r="CO4" s="151" t="s">
        <v>692</v>
      </c>
      <c r="CP4" s="151" t="s">
        <v>693</v>
      </c>
      <c r="CQ4" s="151" t="s">
        <v>694</v>
      </c>
      <c r="CR4" s="151" t="s">
        <v>695</v>
      </c>
    </row>
    <row r="5" spans="1:106" ht="30.75" customHeight="1">
      <c r="A5" s="107" t="s">
        <v>696</v>
      </c>
      <c r="B5" s="207"/>
      <c r="C5" s="107" t="s">
        <v>2424</v>
      </c>
      <c r="D5" s="107"/>
      <c r="E5" s="107"/>
      <c r="F5" s="107"/>
      <c r="G5" s="107"/>
      <c r="H5" s="107"/>
      <c r="I5" s="107"/>
      <c r="J5" s="107"/>
      <c r="K5" s="107"/>
      <c r="L5" s="107"/>
      <c r="M5" s="107"/>
      <c r="N5" s="107"/>
      <c r="O5" s="117"/>
      <c r="P5" s="113"/>
      <c r="Q5" s="107"/>
      <c r="R5" s="107"/>
      <c r="S5" s="113"/>
      <c r="T5" s="107"/>
      <c r="U5" s="107"/>
      <c r="V5" s="106"/>
      <c r="W5" s="108"/>
      <c r="X5" s="107" t="s">
        <v>2404</v>
      </c>
      <c r="Y5" s="107"/>
      <c r="Z5" s="107"/>
      <c r="AA5" s="107"/>
      <c r="AB5" s="107"/>
      <c r="AC5" s="114"/>
      <c r="AD5" s="108"/>
      <c r="AE5" s="107" t="s">
        <v>2412</v>
      </c>
      <c r="AF5" s="107" t="s">
        <v>2413</v>
      </c>
      <c r="AG5" s="107" t="s">
        <v>2415</v>
      </c>
      <c r="AH5" s="107"/>
      <c r="AI5" s="107"/>
      <c r="AJ5" s="107"/>
      <c r="AK5" s="107"/>
      <c r="AL5" s="107"/>
      <c r="AM5" s="107"/>
      <c r="AN5" s="107"/>
      <c r="AO5" s="107"/>
      <c r="AP5" s="107"/>
      <c r="AQ5" s="107"/>
      <c r="AR5" s="107"/>
      <c r="AS5" s="107"/>
      <c r="AT5" s="107"/>
      <c r="AU5" s="107"/>
      <c r="AV5" s="107"/>
      <c r="AW5" s="107"/>
      <c r="AX5" s="107"/>
      <c r="AY5" s="107"/>
      <c r="AZ5" s="107" t="s">
        <v>2401</v>
      </c>
      <c r="BA5" s="107" t="s">
        <v>2430</v>
      </c>
      <c r="BB5" s="107"/>
      <c r="BC5" s="115"/>
      <c r="BD5" s="107"/>
      <c r="BE5" s="107"/>
      <c r="BF5" s="107"/>
      <c r="BG5" s="107"/>
      <c r="BH5" s="107"/>
      <c r="BI5" s="107"/>
      <c r="BJ5" s="107"/>
      <c r="BK5" s="107"/>
      <c r="BL5" s="120"/>
      <c r="BM5" s="193"/>
      <c r="BN5" s="116"/>
      <c r="BO5" s="116"/>
      <c r="BP5" s="116"/>
      <c r="BQ5" s="116"/>
      <c r="BR5" s="116"/>
      <c r="BS5" s="118"/>
      <c r="BT5" s="107"/>
      <c r="BU5" s="107"/>
      <c r="BV5" s="107"/>
      <c r="BW5" s="107"/>
      <c r="BX5" s="107"/>
      <c r="BY5" s="107"/>
      <c r="BZ5" s="107"/>
      <c r="CA5" s="107"/>
      <c r="CB5" s="117"/>
      <c r="CC5" s="117"/>
      <c r="CD5" s="117"/>
      <c r="CE5" s="112"/>
      <c r="CF5" s="117"/>
      <c r="CG5" s="112"/>
      <c r="CH5" s="112"/>
      <c r="CI5" s="112"/>
      <c r="CJ5" s="112"/>
      <c r="CK5" s="112"/>
      <c r="CL5" s="112"/>
      <c r="CM5" s="112"/>
      <c r="CN5" s="112"/>
      <c r="CO5" s="112"/>
      <c r="CP5" s="112"/>
      <c r="CQ5" s="112"/>
      <c r="CR5" s="112"/>
      <c r="CT5" s="112"/>
      <c r="CU5" s="112"/>
      <c r="CV5" s="112"/>
      <c r="CW5" s="112"/>
      <c r="CX5" s="112"/>
      <c r="CY5" s="112"/>
      <c r="CZ5" s="112"/>
      <c r="DA5" s="112"/>
      <c r="DB5" s="112"/>
    </row>
    <row r="6" spans="1:106" ht="30.75" customHeight="1">
      <c r="A6" s="107" t="s">
        <v>698</v>
      </c>
      <c r="B6" s="207"/>
      <c r="C6" s="107" t="s">
        <v>2424</v>
      </c>
      <c r="D6" s="107"/>
      <c r="E6" s="107"/>
      <c r="F6" s="107"/>
      <c r="G6" s="107"/>
      <c r="H6" s="107"/>
      <c r="I6" s="107"/>
      <c r="J6" s="107"/>
      <c r="K6" s="107"/>
      <c r="L6" s="107"/>
      <c r="M6" s="107"/>
      <c r="N6" s="107"/>
      <c r="O6" s="117"/>
      <c r="P6" s="113"/>
      <c r="Q6" s="107"/>
      <c r="R6" s="107"/>
      <c r="S6" s="113"/>
      <c r="T6" s="107"/>
      <c r="U6" s="107"/>
      <c r="V6" s="106"/>
      <c r="W6" s="108"/>
      <c r="X6" s="107" t="s">
        <v>2405</v>
      </c>
      <c r="Y6" s="107" t="s">
        <v>2406</v>
      </c>
      <c r="Z6" s="107"/>
      <c r="AA6" s="107"/>
      <c r="AB6" s="107"/>
      <c r="AC6" s="114"/>
      <c r="AD6" s="108"/>
      <c r="AE6" s="107" t="s">
        <v>2412</v>
      </c>
      <c r="AF6" s="107" t="s">
        <v>2414</v>
      </c>
      <c r="AG6" s="107" t="s">
        <v>2415</v>
      </c>
      <c r="AH6" s="107"/>
      <c r="AI6" s="107"/>
      <c r="AJ6" s="107"/>
      <c r="AK6" s="107"/>
      <c r="AL6" s="107"/>
      <c r="AM6" s="107"/>
      <c r="AN6" s="107"/>
      <c r="AO6" s="107"/>
      <c r="AP6" s="107"/>
      <c r="AQ6" s="107"/>
      <c r="AR6" s="107"/>
      <c r="AS6" s="107"/>
      <c r="AT6" s="107"/>
      <c r="AU6" s="107"/>
      <c r="AV6" s="107"/>
      <c r="AW6" s="107"/>
      <c r="AX6" s="107"/>
      <c r="AY6" s="107"/>
      <c r="AZ6" s="107" t="s">
        <v>2402</v>
      </c>
      <c r="BA6" s="107" t="s">
        <v>2431</v>
      </c>
      <c r="BB6" s="107"/>
      <c r="BC6" s="115"/>
      <c r="BD6" s="107"/>
      <c r="BE6" s="107"/>
      <c r="BF6" s="107"/>
      <c r="BG6" s="107"/>
      <c r="BH6" s="107"/>
      <c r="BI6" s="107"/>
      <c r="BJ6" s="107"/>
      <c r="BK6" s="107"/>
      <c r="BL6" s="120"/>
      <c r="BM6" s="193"/>
      <c r="BN6" s="116"/>
      <c r="BO6" s="116"/>
      <c r="BP6" s="116"/>
      <c r="BQ6" s="116"/>
      <c r="BR6" s="116"/>
      <c r="BS6" s="118"/>
      <c r="BT6" s="107"/>
      <c r="BU6" s="107"/>
      <c r="BV6" s="107"/>
      <c r="BW6" s="107"/>
      <c r="BX6" s="107"/>
      <c r="BY6" s="107"/>
      <c r="BZ6" s="107"/>
      <c r="CA6" s="107"/>
      <c r="CB6" s="117"/>
      <c r="CC6" s="117"/>
      <c r="CD6" s="117"/>
      <c r="CE6" s="112"/>
      <c r="CF6" s="117"/>
      <c r="CG6" s="112"/>
      <c r="CH6" s="112"/>
      <c r="CI6" s="112"/>
      <c r="CJ6" s="112"/>
      <c r="CK6" s="112"/>
      <c r="CL6" s="112"/>
      <c r="CM6" s="112"/>
      <c r="CN6" s="112"/>
      <c r="CO6" s="112"/>
      <c r="CP6" s="112"/>
      <c r="CQ6" s="112"/>
      <c r="CR6" s="112"/>
      <c r="CT6" s="112"/>
      <c r="CU6" s="112"/>
      <c r="CV6" s="112"/>
      <c r="CW6" s="112"/>
      <c r="CX6" s="112"/>
      <c r="CY6" s="112"/>
      <c r="CZ6" s="112"/>
      <c r="DA6" s="112"/>
      <c r="DB6" s="112"/>
    </row>
    <row r="7" spans="1:106" ht="30.75" customHeight="1">
      <c r="A7" s="107" t="s">
        <v>700</v>
      </c>
      <c r="B7" s="207"/>
      <c r="C7" s="107" t="s">
        <v>2425</v>
      </c>
      <c r="D7" s="107"/>
      <c r="E7" s="107"/>
      <c r="F7" s="107"/>
      <c r="G7" s="107"/>
      <c r="H7" s="107"/>
      <c r="I7" s="107"/>
      <c r="J7" s="107"/>
      <c r="K7" s="107"/>
      <c r="L7" s="107"/>
      <c r="M7" s="107"/>
      <c r="N7" s="107"/>
      <c r="O7" s="117"/>
      <c r="P7" s="113"/>
      <c r="Q7" s="107"/>
      <c r="R7" s="107"/>
      <c r="S7" s="113"/>
      <c r="T7" s="107"/>
      <c r="U7" s="107"/>
      <c r="V7" s="106"/>
      <c r="W7" s="108"/>
      <c r="X7" s="107" t="s">
        <v>2407</v>
      </c>
      <c r="Y7" s="107" t="s">
        <v>2408</v>
      </c>
      <c r="Z7" s="107"/>
      <c r="AA7" s="107"/>
      <c r="AB7" s="107"/>
      <c r="AC7" s="114"/>
      <c r="AD7" s="108"/>
      <c r="AE7" s="107" t="s">
        <v>2416</v>
      </c>
      <c r="AF7" s="107" t="s">
        <v>2417</v>
      </c>
      <c r="AG7" s="107" t="s">
        <v>2418</v>
      </c>
      <c r="AH7" s="107"/>
      <c r="AI7" s="107"/>
      <c r="AJ7" s="107"/>
      <c r="AK7" s="107"/>
      <c r="AL7" s="107"/>
      <c r="AM7" s="107"/>
      <c r="AN7" s="107"/>
      <c r="AO7" s="107"/>
      <c r="AP7" s="107"/>
      <c r="AQ7" s="107"/>
      <c r="AR7" s="107"/>
      <c r="AS7" s="107"/>
      <c r="AT7" s="107"/>
      <c r="AU7" s="107"/>
      <c r="AV7" s="107"/>
      <c r="AW7" s="107"/>
      <c r="AX7" s="107"/>
      <c r="AY7" s="107"/>
      <c r="AZ7" s="107" t="s">
        <v>699</v>
      </c>
      <c r="BA7" s="107" t="s">
        <v>2429</v>
      </c>
      <c r="BB7" s="107"/>
      <c r="BC7" s="115"/>
      <c r="BD7" s="107"/>
      <c r="BE7" s="107"/>
      <c r="BF7" s="107"/>
      <c r="BG7" s="107"/>
      <c r="BH7" s="107"/>
      <c r="BI7" s="107"/>
      <c r="BJ7" s="107"/>
      <c r="BK7" s="107"/>
      <c r="BL7" s="120"/>
      <c r="BM7" s="193"/>
      <c r="BN7" s="116"/>
      <c r="BO7" s="116"/>
      <c r="BP7" s="116"/>
      <c r="BQ7" s="116"/>
      <c r="BR7" s="116"/>
      <c r="BS7" s="118"/>
      <c r="BT7" s="107"/>
      <c r="BU7" s="107"/>
      <c r="BV7" s="107"/>
      <c r="BW7" s="107"/>
      <c r="BX7" s="107"/>
      <c r="BY7" s="107"/>
      <c r="BZ7" s="107"/>
      <c r="CA7" s="107"/>
      <c r="CB7" s="117"/>
      <c r="CC7" s="117"/>
      <c r="CD7" s="117"/>
      <c r="CE7" s="112"/>
      <c r="CF7" s="117"/>
      <c r="CG7" s="112"/>
      <c r="CH7" s="112"/>
      <c r="CI7" s="112"/>
      <c r="CJ7" s="112"/>
      <c r="CK7" s="112"/>
      <c r="CL7" s="112"/>
      <c r="CM7" s="112"/>
      <c r="CN7" s="112"/>
      <c r="CO7" s="112"/>
      <c r="CP7" s="112"/>
      <c r="CQ7" s="112"/>
      <c r="CR7" s="112"/>
      <c r="CT7" s="112"/>
      <c r="CU7" s="112"/>
      <c r="CV7" s="112"/>
      <c r="CW7" s="112"/>
      <c r="CX7" s="112"/>
      <c r="CY7" s="112"/>
      <c r="CZ7" s="112"/>
      <c r="DA7" s="112"/>
      <c r="DB7" s="112"/>
    </row>
    <row r="8" spans="1:106" ht="30.75" customHeight="1">
      <c r="A8" s="107" t="s">
        <v>702</v>
      </c>
      <c r="B8" s="207"/>
      <c r="C8" s="107" t="s">
        <v>2426</v>
      </c>
      <c r="D8" s="107"/>
      <c r="E8" s="107"/>
      <c r="F8" s="107"/>
      <c r="G8" s="107"/>
      <c r="H8" s="107"/>
      <c r="I8" s="107"/>
      <c r="J8" s="107"/>
      <c r="K8" s="107"/>
      <c r="L8" s="107"/>
      <c r="M8" s="107"/>
      <c r="N8" s="107"/>
      <c r="O8" s="117"/>
      <c r="P8" s="113"/>
      <c r="Q8" s="107"/>
      <c r="R8" s="107"/>
      <c r="S8" s="113"/>
      <c r="T8" s="107"/>
      <c r="U8" s="107"/>
      <c r="V8" s="106"/>
      <c r="W8" s="108"/>
      <c r="X8" s="107" t="s">
        <v>2409</v>
      </c>
      <c r="Y8" s="107" t="s">
        <v>2408</v>
      </c>
      <c r="Z8" s="107"/>
      <c r="AA8" s="107"/>
      <c r="AB8" s="107"/>
      <c r="AC8" s="114"/>
      <c r="AD8" s="108"/>
      <c r="AE8" s="107" t="s">
        <v>2419</v>
      </c>
      <c r="AF8" s="107" t="s">
        <v>2418</v>
      </c>
      <c r="AG8" s="107" t="s">
        <v>2420</v>
      </c>
      <c r="AH8" s="107"/>
      <c r="AI8" s="107"/>
      <c r="AJ8" s="107"/>
      <c r="AK8" s="107"/>
      <c r="AL8" s="107"/>
      <c r="AM8" s="107"/>
      <c r="AN8" s="107"/>
      <c r="AO8" s="107"/>
      <c r="AP8" s="107"/>
      <c r="AQ8" s="107"/>
      <c r="AR8" s="107"/>
      <c r="AS8" s="107"/>
      <c r="AT8" s="107"/>
      <c r="AU8" s="107"/>
      <c r="AV8" s="107"/>
      <c r="AW8" s="107"/>
      <c r="AX8" s="107"/>
      <c r="AY8" s="107"/>
      <c r="AZ8" s="107" t="s">
        <v>978</v>
      </c>
      <c r="BA8" s="107" t="s">
        <v>2429</v>
      </c>
      <c r="BB8" s="107"/>
      <c r="BC8" s="115"/>
      <c r="BD8" s="107"/>
      <c r="BE8" s="107"/>
      <c r="BF8" s="107"/>
      <c r="BG8" s="107"/>
      <c r="BH8" s="107"/>
      <c r="BI8" s="107"/>
      <c r="BJ8" s="107"/>
      <c r="BK8" s="107"/>
      <c r="BL8" s="120"/>
      <c r="BM8" s="193"/>
      <c r="BN8" s="116"/>
      <c r="BO8" s="116"/>
      <c r="BP8" s="116"/>
      <c r="BQ8" s="116"/>
      <c r="BR8" s="116"/>
      <c r="BS8" s="118"/>
      <c r="BT8" s="107"/>
      <c r="BU8" s="107"/>
      <c r="BV8" s="107"/>
      <c r="BW8" s="107"/>
      <c r="BX8" s="107"/>
      <c r="BY8" s="107"/>
      <c r="BZ8" s="107"/>
      <c r="CA8" s="107"/>
      <c r="CB8" s="117"/>
      <c r="CC8" s="117"/>
      <c r="CD8" s="117"/>
      <c r="CE8" s="112"/>
      <c r="CF8" s="117"/>
      <c r="CG8" s="112"/>
      <c r="CH8" s="112"/>
      <c r="CI8" s="112"/>
      <c r="CJ8" s="112"/>
      <c r="CK8" s="112"/>
      <c r="CL8" s="112"/>
      <c r="CM8" s="112"/>
      <c r="CN8" s="112"/>
      <c r="CO8" s="112"/>
      <c r="CP8" s="112"/>
      <c r="CQ8" s="112"/>
      <c r="CR8" s="112"/>
      <c r="CT8" s="112"/>
      <c r="CU8" s="112"/>
      <c r="CV8" s="112"/>
      <c r="CW8" s="112"/>
      <c r="CX8" s="112"/>
      <c r="CY8" s="112"/>
      <c r="CZ8" s="112"/>
      <c r="DA8" s="112"/>
      <c r="DB8" s="112"/>
    </row>
    <row r="9" spans="1:106" ht="30.75" customHeight="1">
      <c r="A9" s="107" t="s">
        <v>704</v>
      </c>
      <c r="B9" s="207"/>
      <c r="C9" s="107" t="s">
        <v>2427</v>
      </c>
      <c r="D9" s="107"/>
      <c r="E9" s="107"/>
      <c r="F9" s="107"/>
      <c r="G9" s="107"/>
      <c r="H9" s="107"/>
      <c r="I9" s="107"/>
      <c r="J9" s="107"/>
      <c r="K9" s="107"/>
      <c r="L9" s="107"/>
      <c r="M9" s="107"/>
      <c r="N9" s="107"/>
      <c r="O9" s="117"/>
      <c r="P9" s="113"/>
      <c r="Q9" s="107"/>
      <c r="R9" s="107"/>
      <c r="S9" s="113"/>
      <c r="T9" s="107"/>
      <c r="U9" s="107"/>
      <c r="V9" s="106"/>
      <c r="W9" s="108"/>
      <c r="X9" s="107" t="s">
        <v>2411</v>
      </c>
      <c r="Y9" s="107" t="s">
        <v>2410</v>
      </c>
      <c r="Z9" s="107"/>
      <c r="AA9" s="107"/>
      <c r="AB9" s="107"/>
      <c r="AC9" s="114"/>
      <c r="AD9" s="108"/>
      <c r="AE9" s="107" t="s">
        <v>2421</v>
      </c>
      <c r="AF9" s="107" t="s">
        <v>2422</v>
      </c>
      <c r="AG9" s="107" t="s">
        <v>2423</v>
      </c>
      <c r="AH9" s="107"/>
      <c r="AI9" s="107"/>
      <c r="AJ9" s="107"/>
      <c r="AK9" s="107"/>
      <c r="AL9" s="107"/>
      <c r="AM9" s="107"/>
      <c r="AN9" s="107"/>
      <c r="AO9" s="107"/>
      <c r="AP9" s="107"/>
      <c r="AQ9" s="107"/>
      <c r="AR9" s="107"/>
      <c r="AS9" s="107"/>
      <c r="AT9" s="107"/>
      <c r="AU9" s="107"/>
      <c r="AV9" s="107"/>
      <c r="AW9" s="107"/>
      <c r="AX9" s="107"/>
      <c r="AY9" s="107"/>
      <c r="AZ9" s="107" t="s">
        <v>1280</v>
      </c>
      <c r="BA9" s="107" t="s">
        <v>2429</v>
      </c>
      <c r="BB9" s="107"/>
      <c r="BC9" s="115"/>
      <c r="BD9" s="107"/>
      <c r="BE9" s="107"/>
      <c r="BF9" s="107"/>
      <c r="BG9" s="107"/>
      <c r="BH9" s="107"/>
      <c r="BI9" s="107"/>
      <c r="BJ9" s="107"/>
      <c r="BK9" s="107"/>
      <c r="BL9" s="120"/>
      <c r="BM9" s="193"/>
      <c r="BN9" s="116"/>
      <c r="BO9" s="116"/>
      <c r="BP9" s="116"/>
      <c r="BQ9" s="116"/>
      <c r="BR9" s="116"/>
      <c r="BS9" s="118"/>
      <c r="BT9" s="107"/>
      <c r="BU9" s="107"/>
      <c r="BV9" s="107"/>
      <c r="BW9" s="107"/>
      <c r="BX9" s="107"/>
      <c r="BY9" s="107"/>
      <c r="BZ9" s="107"/>
      <c r="CA9" s="107"/>
      <c r="CB9" s="117"/>
      <c r="CC9" s="117"/>
      <c r="CD9" s="117"/>
      <c r="CE9" s="112"/>
      <c r="CF9" s="117"/>
      <c r="CG9" s="112"/>
      <c r="CH9" s="112"/>
      <c r="CI9" s="112"/>
      <c r="CJ9" s="112"/>
      <c r="CK9" s="112"/>
      <c r="CL9" s="112"/>
      <c r="CM9" s="112"/>
      <c r="CN9" s="112"/>
      <c r="CO9" s="112"/>
      <c r="CP9" s="112"/>
      <c r="CQ9" s="112"/>
      <c r="CR9" s="112"/>
      <c r="CT9" s="112"/>
      <c r="CU9" s="112"/>
      <c r="CV9" s="112"/>
      <c r="CW9" s="112"/>
      <c r="CX9" s="112"/>
      <c r="CY9" s="112"/>
      <c r="CZ9" s="112"/>
      <c r="DA9" s="112"/>
      <c r="DB9" s="112"/>
    </row>
    <row r="10" spans="1:106" ht="30.75" customHeight="1">
      <c r="A10" s="107" t="s">
        <v>705</v>
      </c>
      <c r="B10" s="207"/>
      <c r="C10" s="107" t="s">
        <v>2428</v>
      </c>
      <c r="D10" s="107"/>
      <c r="E10" s="107"/>
      <c r="F10" s="107"/>
      <c r="G10" s="107"/>
      <c r="H10" s="107"/>
      <c r="I10" s="107"/>
      <c r="J10" s="107"/>
      <c r="K10" s="107"/>
      <c r="L10" s="107"/>
      <c r="M10" s="107"/>
      <c r="N10" s="107"/>
      <c r="O10" s="117"/>
      <c r="P10" s="113"/>
      <c r="Q10" s="107"/>
      <c r="R10" s="107"/>
      <c r="S10" s="113"/>
      <c r="T10" s="107"/>
      <c r="U10" s="107"/>
      <c r="V10" s="106"/>
      <c r="W10" s="108"/>
      <c r="X10" s="107"/>
      <c r="Y10" s="107"/>
      <c r="Z10" s="107"/>
      <c r="AA10" s="107"/>
      <c r="AB10" s="107"/>
      <c r="AC10" s="114"/>
      <c r="AD10" s="108"/>
      <c r="AE10" s="107"/>
      <c r="AF10" s="107"/>
      <c r="AG10" s="107"/>
      <c r="AH10" s="107"/>
      <c r="AI10" s="107"/>
      <c r="AJ10" s="107"/>
      <c r="AK10" s="107"/>
      <c r="AL10" s="107"/>
      <c r="AM10" s="107"/>
      <c r="AN10" s="107"/>
      <c r="AO10" s="107"/>
      <c r="AP10" s="107"/>
      <c r="AQ10" s="107"/>
      <c r="AR10" s="107"/>
      <c r="AS10" s="107"/>
      <c r="AT10" s="107"/>
      <c r="AU10" s="107"/>
      <c r="AV10" s="107"/>
      <c r="AW10" s="107"/>
      <c r="AX10" s="107"/>
      <c r="AY10" s="107"/>
      <c r="AZ10" s="107"/>
      <c r="BA10" s="107"/>
      <c r="BB10" s="107"/>
      <c r="BC10" s="115"/>
      <c r="BD10" s="107"/>
      <c r="BE10" s="107"/>
      <c r="BF10" s="107"/>
      <c r="BG10" s="107"/>
      <c r="BH10" s="107"/>
      <c r="BI10" s="107"/>
      <c r="BJ10" s="107"/>
      <c r="BK10" s="107"/>
      <c r="BL10" s="120"/>
      <c r="BM10" s="193"/>
      <c r="BN10" s="116"/>
      <c r="BO10" s="116"/>
      <c r="BP10" s="116"/>
      <c r="BQ10" s="116"/>
      <c r="BR10" s="116"/>
      <c r="BS10" s="118"/>
      <c r="BT10" s="107"/>
      <c r="BU10" s="107"/>
      <c r="BV10" s="107"/>
      <c r="BW10" s="107"/>
      <c r="BX10" s="107"/>
      <c r="BY10" s="107"/>
      <c r="BZ10" s="107"/>
      <c r="CA10" s="107"/>
      <c r="CB10" s="117"/>
      <c r="CC10" s="117"/>
      <c r="CD10" s="117"/>
      <c r="CE10" s="112"/>
      <c r="CF10" s="117"/>
      <c r="CG10" s="112"/>
      <c r="CH10" s="112"/>
      <c r="CI10" s="112"/>
      <c r="CJ10" s="112"/>
      <c r="CK10" s="112"/>
      <c r="CL10" s="112"/>
      <c r="CM10" s="112"/>
      <c r="CN10" s="112"/>
      <c r="CO10" s="112"/>
      <c r="CP10" s="112"/>
      <c r="CQ10" s="112"/>
      <c r="CR10" s="112"/>
      <c r="CT10" s="112"/>
      <c r="CU10" s="112"/>
      <c r="CV10" s="112"/>
      <c r="CW10" s="112"/>
      <c r="CX10" s="112"/>
      <c r="CY10" s="112"/>
      <c r="CZ10" s="112"/>
      <c r="DA10" s="112"/>
      <c r="DB10" s="112"/>
    </row>
    <row r="11" spans="1:106" ht="30.75" customHeight="1">
      <c r="A11" s="107" t="s">
        <v>706</v>
      </c>
      <c r="B11" s="207"/>
      <c r="C11" s="107"/>
      <c r="D11" s="107"/>
      <c r="E11" s="107"/>
      <c r="F11" s="107"/>
      <c r="G11" s="107"/>
      <c r="H11" s="107"/>
      <c r="I11" s="107"/>
      <c r="J11" s="107"/>
      <c r="K11" s="107"/>
      <c r="L11" s="107"/>
      <c r="M11" s="107"/>
      <c r="N11" s="107"/>
      <c r="O11" s="117"/>
      <c r="P11" s="113"/>
      <c r="Q11" s="107"/>
      <c r="R11" s="107"/>
      <c r="S11" s="113"/>
      <c r="T11" s="107"/>
      <c r="U11" s="107"/>
      <c r="V11" s="106"/>
      <c r="W11" s="108"/>
      <c r="X11" s="107"/>
      <c r="Y11" s="107"/>
      <c r="Z11" s="107"/>
      <c r="AA11" s="107"/>
      <c r="AB11" s="107"/>
      <c r="AC11" s="114"/>
      <c r="AD11" s="108"/>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15"/>
      <c r="BD11" s="107"/>
      <c r="BE11" s="107"/>
      <c r="BF11" s="107"/>
      <c r="BG11" s="107"/>
      <c r="BH11" s="107"/>
      <c r="BI11" s="107"/>
      <c r="BJ11" s="107"/>
      <c r="BK11" s="107"/>
      <c r="BL11" s="120"/>
      <c r="BM11" s="193"/>
      <c r="BN11" s="116"/>
      <c r="BO11" s="116"/>
      <c r="BP11" s="116"/>
      <c r="BQ11" s="116"/>
      <c r="BR11" s="116"/>
      <c r="BS11" s="118"/>
      <c r="BT11" s="107"/>
      <c r="BU11" s="107"/>
      <c r="BV11" s="107"/>
      <c r="BW11" s="107"/>
      <c r="BX11" s="107"/>
      <c r="BY11" s="107"/>
      <c r="BZ11" s="107"/>
      <c r="CA11" s="107"/>
      <c r="CB11" s="117"/>
      <c r="CC11" s="117"/>
      <c r="CD11" s="117"/>
      <c r="CE11" s="112"/>
      <c r="CF11" s="117"/>
      <c r="CG11" s="112"/>
      <c r="CH11" s="112"/>
      <c r="CI11" s="112"/>
      <c r="CJ11" s="112"/>
      <c r="CK11" s="112"/>
      <c r="CL11" s="112"/>
      <c r="CM11" s="112"/>
      <c r="CN11" s="112"/>
      <c r="CO11" s="112"/>
      <c r="CP11" s="112"/>
      <c r="CQ11" s="112"/>
      <c r="CR11" s="112"/>
      <c r="CT11" s="112"/>
      <c r="CU11" s="112"/>
      <c r="CV11" s="112"/>
      <c r="CW11" s="112"/>
      <c r="CX11" s="112"/>
      <c r="CY11" s="112"/>
      <c r="CZ11" s="112"/>
      <c r="DA11" s="112"/>
      <c r="DB11" s="112"/>
    </row>
    <row r="12" spans="1:106" ht="30.75" customHeight="1">
      <c r="A12" s="107" t="s">
        <v>707</v>
      </c>
      <c r="B12" s="207"/>
      <c r="C12" s="107"/>
      <c r="D12" s="107"/>
      <c r="E12" s="107"/>
      <c r="F12" s="107"/>
      <c r="G12" s="107"/>
      <c r="H12" s="107"/>
      <c r="I12" s="107"/>
      <c r="J12" s="107"/>
      <c r="K12" s="107"/>
      <c r="L12" s="107"/>
      <c r="M12" s="107"/>
      <c r="N12" s="107"/>
      <c r="O12" s="117"/>
      <c r="P12" s="113"/>
      <c r="Q12" s="107"/>
      <c r="R12" s="107"/>
      <c r="S12" s="113"/>
      <c r="T12" s="107"/>
      <c r="U12" s="107"/>
      <c r="V12" s="106"/>
      <c r="W12" s="108"/>
      <c r="X12" s="107"/>
      <c r="Y12" s="107"/>
      <c r="Z12" s="107"/>
      <c r="AA12" s="107"/>
      <c r="AB12" s="107"/>
      <c r="AC12" s="114"/>
      <c r="AD12" s="108"/>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15"/>
      <c r="BD12" s="107"/>
      <c r="BE12" s="107"/>
      <c r="BF12" s="107"/>
      <c r="BG12" s="107"/>
      <c r="BH12" s="107"/>
      <c r="BI12" s="107"/>
      <c r="BJ12" s="107"/>
      <c r="BK12" s="107"/>
      <c r="BL12" s="120"/>
      <c r="BM12" s="193"/>
      <c r="BN12" s="116"/>
      <c r="BO12" s="116"/>
      <c r="BP12" s="116"/>
      <c r="BQ12" s="116"/>
      <c r="BR12" s="116"/>
      <c r="BS12" s="118"/>
      <c r="BT12" s="107"/>
      <c r="BU12" s="107"/>
      <c r="BV12" s="107"/>
      <c r="BW12" s="107"/>
      <c r="BX12" s="107"/>
      <c r="BY12" s="107"/>
      <c r="BZ12" s="107"/>
      <c r="CA12" s="107"/>
      <c r="CB12" s="117"/>
      <c r="CC12" s="117"/>
      <c r="CD12" s="117"/>
      <c r="CE12" s="112"/>
      <c r="CF12" s="117"/>
      <c r="CG12" s="112"/>
      <c r="CH12" s="112"/>
      <c r="CI12" s="112"/>
      <c r="CJ12" s="112"/>
      <c r="CK12" s="112"/>
      <c r="CL12" s="112"/>
      <c r="CM12" s="112"/>
      <c r="CN12" s="112"/>
      <c r="CO12" s="112"/>
      <c r="CP12" s="112"/>
      <c r="CQ12" s="112"/>
      <c r="CR12" s="112"/>
      <c r="CT12" s="112"/>
      <c r="CU12" s="112"/>
      <c r="CV12" s="112"/>
      <c r="CW12" s="112"/>
      <c r="CX12" s="112"/>
      <c r="CY12" s="112"/>
      <c r="CZ12" s="112"/>
      <c r="DA12" s="112"/>
      <c r="DB12" s="112"/>
    </row>
    <row r="13" spans="1:106" ht="30.75" customHeight="1">
      <c r="A13" s="107" t="s">
        <v>708</v>
      </c>
      <c r="B13" s="207"/>
      <c r="C13" s="107"/>
      <c r="D13" s="107"/>
      <c r="E13" s="107"/>
      <c r="F13" s="107"/>
      <c r="G13" s="107"/>
      <c r="H13" s="107"/>
      <c r="I13" s="107"/>
      <c r="J13" s="107"/>
      <c r="K13" s="107"/>
      <c r="L13" s="107"/>
      <c r="M13" s="107"/>
      <c r="N13" s="107"/>
      <c r="O13" s="117"/>
      <c r="P13" s="113"/>
      <c r="Q13" s="107"/>
      <c r="R13" s="107"/>
      <c r="S13" s="113"/>
      <c r="T13" s="107"/>
      <c r="U13" s="107"/>
      <c r="V13" s="106"/>
      <c r="W13" s="108"/>
      <c r="X13" s="107"/>
      <c r="Y13" s="107"/>
      <c r="Z13" s="107"/>
      <c r="AA13" s="107"/>
      <c r="AB13" s="107"/>
      <c r="AC13" s="114"/>
      <c r="AD13" s="108"/>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15"/>
      <c r="BD13" s="107"/>
      <c r="BE13" s="107"/>
      <c r="BF13" s="107"/>
      <c r="BG13" s="107"/>
      <c r="BH13" s="107"/>
      <c r="BI13" s="107"/>
      <c r="BJ13" s="107"/>
      <c r="BK13" s="107"/>
      <c r="BL13" s="120"/>
      <c r="BM13" s="193"/>
      <c r="BN13" s="116"/>
      <c r="BO13" s="116"/>
      <c r="BP13" s="116"/>
      <c r="BQ13" s="116"/>
      <c r="BR13" s="116"/>
      <c r="BS13" s="118"/>
      <c r="BT13" s="107"/>
      <c r="BU13" s="107"/>
      <c r="BV13" s="107"/>
      <c r="BW13" s="107"/>
      <c r="BX13" s="107"/>
      <c r="BY13" s="107"/>
      <c r="BZ13" s="107"/>
      <c r="CA13" s="107"/>
      <c r="CB13" s="117"/>
      <c r="CC13" s="117"/>
      <c r="CD13" s="117"/>
      <c r="CE13" s="112"/>
      <c r="CF13" s="117"/>
      <c r="CG13" s="112"/>
      <c r="CH13" s="112"/>
      <c r="CI13" s="112"/>
      <c r="CJ13" s="112"/>
      <c r="CK13" s="112"/>
      <c r="CL13" s="112"/>
      <c r="CM13" s="112"/>
      <c r="CN13" s="112"/>
      <c r="CO13" s="112"/>
      <c r="CP13" s="112"/>
      <c r="CQ13" s="112"/>
      <c r="CR13" s="112"/>
      <c r="CT13" s="112"/>
      <c r="CU13" s="112"/>
      <c r="CV13" s="112"/>
      <c r="CW13" s="112"/>
      <c r="CX13" s="112"/>
      <c r="CY13" s="112"/>
      <c r="CZ13" s="112"/>
      <c r="DA13" s="112"/>
      <c r="DB13" s="112"/>
    </row>
    <row r="14" spans="1:106" ht="30.75" customHeight="1">
      <c r="A14" s="107" t="s">
        <v>709</v>
      </c>
      <c r="B14" s="207"/>
      <c r="C14" s="107"/>
      <c r="D14" s="107"/>
      <c r="E14" s="107"/>
      <c r="F14" s="107"/>
      <c r="G14" s="107"/>
      <c r="H14" s="107"/>
      <c r="I14" s="107"/>
      <c r="J14" s="107"/>
      <c r="K14" s="107"/>
      <c r="L14" s="107"/>
      <c r="M14" s="107"/>
      <c r="N14" s="107"/>
      <c r="O14" s="117"/>
      <c r="P14" s="113"/>
      <c r="Q14" s="107"/>
      <c r="R14" s="107"/>
      <c r="S14" s="113"/>
      <c r="T14" s="107"/>
      <c r="U14" s="107"/>
      <c r="V14" s="106"/>
      <c r="W14" s="108"/>
      <c r="X14" s="107"/>
      <c r="Y14" s="107"/>
      <c r="Z14" s="107"/>
      <c r="AA14" s="107"/>
      <c r="AB14" s="107"/>
      <c r="AC14" s="114"/>
      <c r="AD14" s="108"/>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15"/>
      <c r="BD14" s="107"/>
      <c r="BE14" s="107"/>
      <c r="BF14" s="107"/>
      <c r="BG14" s="107"/>
      <c r="BH14" s="107"/>
      <c r="BI14" s="107"/>
      <c r="BJ14" s="107"/>
      <c r="BK14" s="107"/>
      <c r="BL14" s="120"/>
      <c r="BM14" s="193"/>
      <c r="BN14" s="116"/>
      <c r="BO14" s="116"/>
      <c r="BP14" s="116"/>
      <c r="BQ14" s="116"/>
      <c r="BR14" s="116"/>
      <c r="BS14" s="118"/>
      <c r="BT14" s="107"/>
      <c r="BU14" s="107"/>
      <c r="BV14" s="107"/>
      <c r="BW14" s="107"/>
      <c r="BX14" s="107"/>
      <c r="BY14" s="107"/>
      <c r="BZ14" s="107"/>
      <c r="CA14" s="107"/>
      <c r="CB14" s="117"/>
      <c r="CC14" s="117"/>
      <c r="CD14" s="117"/>
      <c r="CE14" s="112"/>
      <c r="CF14" s="117"/>
      <c r="CG14" s="112"/>
      <c r="CH14" s="112"/>
      <c r="CI14" s="112"/>
      <c r="CJ14" s="112"/>
      <c r="CK14" s="112"/>
      <c r="CL14" s="112"/>
      <c r="CM14" s="112"/>
      <c r="CN14" s="112"/>
      <c r="CO14" s="112"/>
      <c r="CP14" s="112"/>
      <c r="CQ14" s="112"/>
      <c r="CR14" s="112"/>
      <c r="CT14" s="112"/>
      <c r="CU14" s="112"/>
      <c r="CV14" s="112"/>
      <c r="CW14" s="112"/>
      <c r="CX14" s="112"/>
      <c r="CY14" s="112"/>
      <c r="CZ14" s="112"/>
      <c r="DA14" s="112"/>
      <c r="DB14" s="112"/>
    </row>
    <row r="15" spans="1:106" ht="30.75" customHeight="1">
      <c r="A15" s="107" t="s">
        <v>710</v>
      </c>
      <c r="B15" s="207"/>
      <c r="C15" s="107"/>
      <c r="D15" s="107"/>
      <c r="E15" s="107"/>
      <c r="F15" s="107"/>
      <c r="G15" s="107"/>
      <c r="H15" s="107"/>
      <c r="I15" s="107"/>
      <c r="J15" s="107"/>
      <c r="K15" s="107"/>
      <c r="L15" s="107"/>
      <c r="M15" s="107"/>
      <c r="N15" s="107"/>
      <c r="O15" s="117"/>
      <c r="P15" s="113"/>
      <c r="Q15" s="107"/>
      <c r="R15" s="107"/>
      <c r="S15" s="113"/>
      <c r="T15" s="107"/>
      <c r="U15" s="107"/>
      <c r="V15" s="106"/>
      <c r="W15" s="108"/>
      <c r="X15" s="107"/>
      <c r="Y15" s="107"/>
      <c r="Z15" s="107"/>
      <c r="AA15" s="107"/>
      <c r="AB15" s="107"/>
      <c r="AC15" s="114"/>
      <c r="AD15" s="108"/>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15"/>
      <c r="BD15" s="107"/>
      <c r="BE15" s="107"/>
      <c r="BF15" s="107"/>
      <c r="BG15" s="107"/>
      <c r="BH15" s="107"/>
      <c r="BI15" s="107"/>
      <c r="BJ15" s="107"/>
      <c r="BK15" s="107"/>
      <c r="BL15" s="120"/>
      <c r="BM15" s="193"/>
      <c r="BN15" s="116"/>
      <c r="BO15" s="116"/>
      <c r="BP15" s="116"/>
      <c r="BQ15" s="116"/>
      <c r="BR15" s="116"/>
      <c r="BS15" s="118"/>
      <c r="BT15" s="107"/>
      <c r="BU15" s="107"/>
      <c r="BV15" s="107"/>
      <c r="BW15" s="107"/>
      <c r="BX15" s="107"/>
      <c r="BY15" s="107"/>
      <c r="BZ15" s="107"/>
      <c r="CA15" s="107"/>
      <c r="CB15" s="117"/>
      <c r="CC15" s="117"/>
      <c r="CD15" s="117"/>
      <c r="CE15" s="112"/>
      <c r="CF15" s="117"/>
      <c r="CG15" s="112"/>
      <c r="CH15" s="112"/>
      <c r="CI15" s="112"/>
      <c r="CJ15" s="112"/>
      <c r="CK15" s="112"/>
      <c r="CL15" s="112"/>
      <c r="CM15" s="112"/>
      <c r="CN15" s="112"/>
      <c r="CO15" s="112"/>
      <c r="CP15" s="112"/>
      <c r="CQ15" s="112"/>
      <c r="CR15" s="112"/>
      <c r="CT15" s="112"/>
      <c r="CU15" s="112"/>
      <c r="CV15" s="112"/>
      <c r="CW15" s="112"/>
      <c r="CX15" s="112"/>
      <c r="CY15" s="112"/>
      <c r="CZ15" s="112"/>
      <c r="DA15" s="112"/>
      <c r="DB15" s="112"/>
    </row>
    <row r="16" spans="1:106" ht="30.75" customHeight="1">
      <c r="A16" s="107" t="s">
        <v>711</v>
      </c>
      <c r="B16" s="207"/>
      <c r="C16" s="107"/>
      <c r="D16" s="107"/>
      <c r="E16" s="107"/>
      <c r="F16" s="107"/>
      <c r="G16" s="107"/>
      <c r="H16" s="107"/>
      <c r="I16" s="107"/>
      <c r="J16" s="107"/>
      <c r="K16" s="107"/>
      <c r="L16" s="107"/>
      <c r="M16" s="107"/>
      <c r="N16" s="107"/>
      <c r="O16" s="117"/>
      <c r="P16" s="113"/>
      <c r="Q16" s="107"/>
      <c r="R16" s="107"/>
      <c r="S16" s="113"/>
      <c r="T16" s="107"/>
      <c r="U16" s="107"/>
      <c r="V16" s="106"/>
      <c r="W16" s="108"/>
      <c r="X16" s="107"/>
      <c r="Y16" s="107"/>
      <c r="Z16" s="107"/>
      <c r="AA16" s="107"/>
      <c r="AB16" s="107"/>
      <c r="AC16" s="114"/>
      <c r="AD16" s="108"/>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15"/>
      <c r="BD16" s="107"/>
      <c r="BE16" s="107"/>
      <c r="BF16" s="107"/>
      <c r="BG16" s="107"/>
      <c r="BH16" s="107"/>
      <c r="BI16" s="107"/>
      <c r="BJ16" s="107"/>
      <c r="BK16" s="107"/>
      <c r="BL16" s="120"/>
      <c r="BM16" s="193"/>
      <c r="BN16" s="116"/>
      <c r="BO16" s="116"/>
      <c r="BP16" s="116"/>
      <c r="BQ16" s="116"/>
      <c r="BR16" s="116"/>
      <c r="BS16" s="118"/>
      <c r="BT16" s="107"/>
      <c r="BU16" s="107"/>
      <c r="BV16" s="107"/>
      <c r="BW16" s="107"/>
      <c r="BX16" s="107"/>
      <c r="BY16" s="107"/>
      <c r="BZ16" s="107"/>
      <c r="CA16" s="107"/>
      <c r="CB16" s="117"/>
      <c r="CC16" s="117"/>
      <c r="CD16" s="117"/>
      <c r="CE16" s="112"/>
      <c r="CF16" s="117"/>
      <c r="CG16" s="112"/>
      <c r="CH16" s="112"/>
      <c r="CI16" s="112"/>
      <c r="CJ16" s="112"/>
      <c r="CK16" s="112"/>
      <c r="CL16" s="112"/>
      <c r="CM16" s="112"/>
      <c r="CN16" s="112"/>
      <c r="CO16" s="112"/>
      <c r="CP16" s="112"/>
      <c r="CQ16" s="112"/>
      <c r="CR16" s="112"/>
      <c r="CT16" s="112"/>
      <c r="CU16" s="112"/>
      <c r="CV16" s="112"/>
      <c r="CW16" s="112"/>
      <c r="CX16" s="112"/>
      <c r="CY16" s="112"/>
      <c r="CZ16" s="112"/>
      <c r="DA16" s="112"/>
      <c r="DB16" s="112"/>
    </row>
    <row r="17" spans="1:106" ht="30.75" customHeight="1">
      <c r="A17" s="107" t="s">
        <v>712</v>
      </c>
      <c r="B17" s="207"/>
      <c r="C17" s="107"/>
      <c r="D17" s="107"/>
      <c r="E17" s="107"/>
      <c r="F17" s="107"/>
      <c r="G17" s="107"/>
      <c r="H17" s="107"/>
      <c r="I17" s="107"/>
      <c r="J17" s="107"/>
      <c r="K17" s="107"/>
      <c r="L17" s="107"/>
      <c r="M17" s="107"/>
      <c r="N17" s="107"/>
      <c r="O17" s="117"/>
      <c r="P17" s="113"/>
      <c r="Q17" s="107"/>
      <c r="R17" s="107"/>
      <c r="S17" s="113"/>
      <c r="T17" s="107"/>
      <c r="U17" s="107"/>
      <c r="V17" s="106"/>
      <c r="W17" s="108"/>
      <c r="X17" s="107"/>
      <c r="Y17" s="107"/>
      <c r="Z17" s="107"/>
      <c r="AA17" s="107"/>
      <c r="AB17" s="107"/>
      <c r="AC17" s="114"/>
      <c r="AD17" s="108"/>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15"/>
      <c r="BD17" s="107"/>
      <c r="BE17" s="107"/>
      <c r="BF17" s="107"/>
      <c r="BG17" s="107"/>
      <c r="BH17" s="107"/>
      <c r="BI17" s="107"/>
      <c r="BJ17" s="107"/>
      <c r="BK17" s="107"/>
      <c r="BL17" s="120"/>
      <c r="BM17" s="193"/>
      <c r="BN17" s="116"/>
      <c r="BO17" s="116"/>
      <c r="BP17" s="116"/>
      <c r="BQ17" s="116"/>
      <c r="BR17" s="116"/>
      <c r="BS17" s="118"/>
      <c r="BT17" s="107"/>
      <c r="BU17" s="107"/>
      <c r="BV17" s="107"/>
      <c r="BW17" s="107"/>
      <c r="BX17" s="107"/>
      <c r="BY17" s="107"/>
      <c r="BZ17" s="107"/>
      <c r="CA17" s="107"/>
      <c r="CB17" s="117"/>
      <c r="CC17" s="117"/>
      <c r="CD17" s="117"/>
      <c r="CE17" s="112"/>
      <c r="CF17" s="117"/>
      <c r="CG17" s="112"/>
      <c r="CH17" s="112"/>
      <c r="CI17" s="112"/>
      <c r="CJ17" s="112"/>
      <c r="CK17" s="112"/>
      <c r="CL17" s="112"/>
      <c r="CM17" s="112"/>
      <c r="CN17" s="112"/>
      <c r="CO17" s="112"/>
      <c r="CP17" s="112"/>
      <c r="CQ17" s="112"/>
      <c r="CR17" s="112"/>
      <c r="CT17" s="112"/>
      <c r="CU17" s="112"/>
      <c r="CV17" s="112"/>
      <c r="CW17" s="112"/>
      <c r="CX17" s="112"/>
      <c r="CY17" s="112"/>
      <c r="CZ17" s="112"/>
      <c r="DA17" s="112"/>
      <c r="DB17" s="112"/>
    </row>
    <row r="18" spans="1:106" ht="30.75" customHeight="1">
      <c r="A18" s="107" t="s">
        <v>713</v>
      </c>
      <c r="B18" s="207"/>
      <c r="C18" s="107"/>
      <c r="D18" s="107"/>
      <c r="E18" s="107"/>
      <c r="F18" s="107"/>
      <c r="G18" s="107"/>
      <c r="H18" s="107"/>
      <c r="I18" s="107"/>
      <c r="J18" s="107"/>
      <c r="K18" s="107"/>
      <c r="L18" s="107"/>
      <c r="M18" s="107"/>
      <c r="N18" s="107"/>
      <c r="O18" s="117"/>
      <c r="P18" s="113"/>
      <c r="Q18" s="107"/>
      <c r="R18" s="107"/>
      <c r="S18" s="113"/>
      <c r="T18" s="107"/>
      <c r="U18" s="107"/>
      <c r="V18" s="106"/>
      <c r="W18" s="108"/>
      <c r="X18" s="107"/>
      <c r="Y18" s="107"/>
      <c r="Z18" s="107"/>
      <c r="AA18" s="107"/>
      <c r="AB18" s="107"/>
      <c r="AC18" s="114"/>
      <c r="AD18" s="108"/>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15"/>
      <c r="BD18" s="107"/>
      <c r="BE18" s="107"/>
      <c r="BF18" s="107"/>
      <c r="BG18" s="107"/>
      <c r="BH18" s="107"/>
      <c r="BI18" s="107"/>
      <c r="BJ18" s="107"/>
      <c r="BK18" s="107"/>
      <c r="BL18" s="120"/>
      <c r="BM18" s="193"/>
      <c r="BN18" s="116"/>
      <c r="BO18" s="116"/>
      <c r="BP18" s="116"/>
      <c r="BQ18" s="116"/>
      <c r="BR18" s="116"/>
      <c r="BS18" s="118"/>
      <c r="BT18" s="107"/>
      <c r="BU18" s="107"/>
      <c r="BV18" s="107"/>
      <c r="BW18" s="107"/>
      <c r="BX18" s="107"/>
      <c r="BY18" s="107"/>
      <c r="BZ18" s="107"/>
      <c r="CA18" s="107"/>
      <c r="CB18" s="117"/>
      <c r="CC18" s="117"/>
      <c r="CD18" s="117"/>
      <c r="CE18" s="112"/>
      <c r="CF18" s="117"/>
      <c r="CG18" s="112"/>
      <c r="CH18" s="112"/>
      <c r="CI18" s="112"/>
      <c r="CJ18" s="112"/>
      <c r="CK18" s="112"/>
      <c r="CL18" s="112"/>
      <c r="CM18" s="112"/>
      <c r="CN18" s="112"/>
      <c r="CO18" s="112"/>
      <c r="CP18" s="112"/>
      <c r="CQ18" s="112"/>
      <c r="CR18" s="112"/>
      <c r="CT18" s="112"/>
      <c r="CU18" s="112"/>
      <c r="CV18" s="112"/>
      <c r="CW18" s="112"/>
      <c r="CX18" s="112"/>
      <c r="CY18" s="112"/>
      <c r="CZ18" s="112"/>
      <c r="DA18" s="112"/>
      <c r="DB18" s="112"/>
    </row>
    <row r="19" spans="1:106" ht="30.75" customHeight="1">
      <c r="A19" s="107" t="s">
        <v>714</v>
      </c>
      <c r="B19" s="207"/>
      <c r="C19" s="107"/>
      <c r="D19" s="107"/>
      <c r="E19" s="107"/>
      <c r="F19" s="107"/>
      <c r="G19" s="107"/>
      <c r="H19" s="107"/>
      <c r="I19" s="107"/>
      <c r="J19" s="107"/>
      <c r="K19" s="107"/>
      <c r="L19" s="107"/>
      <c r="M19" s="107"/>
      <c r="N19" s="107"/>
      <c r="O19" s="117"/>
      <c r="P19" s="113"/>
      <c r="Q19" s="107"/>
      <c r="R19" s="107"/>
      <c r="S19" s="113"/>
      <c r="T19" s="107"/>
      <c r="U19" s="107"/>
      <c r="V19" s="106"/>
      <c r="W19" s="108"/>
      <c r="X19" s="107"/>
      <c r="Y19" s="107"/>
      <c r="Z19" s="107"/>
      <c r="AA19" s="107"/>
      <c r="AB19" s="107"/>
      <c r="AC19" s="114"/>
      <c r="AD19" s="108"/>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15"/>
      <c r="BD19" s="107"/>
      <c r="BE19" s="107"/>
      <c r="BF19" s="107"/>
      <c r="BG19" s="107"/>
      <c r="BH19" s="107"/>
      <c r="BI19" s="107"/>
      <c r="BJ19" s="107"/>
      <c r="BK19" s="107"/>
      <c r="BL19" s="120"/>
      <c r="BM19" s="193"/>
      <c r="BN19" s="116"/>
      <c r="BO19" s="116"/>
      <c r="BP19" s="116"/>
      <c r="BQ19" s="116"/>
      <c r="BR19" s="116"/>
      <c r="BS19" s="118"/>
      <c r="BT19" s="107"/>
      <c r="BU19" s="107"/>
      <c r="BV19" s="107"/>
      <c r="BW19" s="107"/>
      <c r="BX19" s="107"/>
      <c r="BY19" s="107"/>
      <c r="BZ19" s="107"/>
      <c r="CA19" s="107"/>
      <c r="CB19" s="117"/>
      <c r="CC19" s="117"/>
      <c r="CD19" s="117"/>
      <c r="CE19" s="112"/>
      <c r="CF19" s="117"/>
      <c r="CG19" s="112"/>
      <c r="CH19" s="112"/>
      <c r="CI19" s="112"/>
      <c r="CJ19" s="112"/>
      <c r="CK19" s="112"/>
      <c r="CL19" s="112"/>
      <c r="CM19" s="112"/>
      <c r="CN19" s="112"/>
      <c r="CO19" s="112"/>
      <c r="CP19" s="112"/>
      <c r="CQ19" s="112"/>
      <c r="CR19" s="112"/>
      <c r="CT19" s="112"/>
      <c r="CU19" s="112"/>
      <c r="CV19" s="112"/>
      <c r="CW19" s="112"/>
      <c r="CX19" s="112"/>
      <c r="CY19" s="112"/>
      <c r="CZ19" s="112"/>
      <c r="DA19" s="112"/>
      <c r="DB19" s="112"/>
    </row>
    <row r="20" spans="1:106" ht="30.75" customHeight="1">
      <c r="A20" s="107" t="s">
        <v>715</v>
      </c>
      <c r="B20" s="207"/>
      <c r="C20" s="107"/>
      <c r="D20" s="107"/>
      <c r="F20" s="107"/>
      <c r="G20" s="107"/>
      <c r="I20" s="107"/>
      <c r="J20" s="107"/>
      <c r="K20" s="107"/>
      <c r="L20" s="107"/>
      <c r="M20" s="107"/>
      <c r="N20" s="107"/>
      <c r="O20" s="117"/>
      <c r="P20" s="113"/>
      <c r="Q20" s="107"/>
      <c r="R20" s="107"/>
      <c r="S20" s="113"/>
      <c r="T20" s="107"/>
      <c r="U20" s="107"/>
      <c r="V20" s="106"/>
      <c r="W20" s="108"/>
      <c r="X20" s="107"/>
      <c r="Y20" s="107"/>
      <c r="Z20" s="107"/>
      <c r="AA20" s="107"/>
      <c r="AB20" s="107"/>
      <c r="AC20" s="114"/>
      <c r="AD20" s="108"/>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15"/>
      <c r="BD20" s="107"/>
      <c r="BE20" s="107"/>
      <c r="BF20" s="107"/>
      <c r="BG20" s="107"/>
      <c r="BH20" s="107"/>
      <c r="BI20" s="107"/>
      <c r="BJ20" s="107"/>
      <c r="BK20" s="107"/>
      <c r="BL20" s="120"/>
      <c r="BM20" s="193"/>
      <c r="BN20" s="116"/>
      <c r="BO20" s="116"/>
      <c r="BP20" s="116"/>
      <c r="BQ20" s="116"/>
      <c r="BR20" s="116"/>
      <c r="BS20" s="118"/>
      <c r="BT20" s="107"/>
      <c r="BU20" s="107"/>
      <c r="BV20" s="107"/>
      <c r="BW20" s="107"/>
      <c r="BX20" s="107"/>
      <c r="BY20" s="107"/>
      <c r="BZ20" s="107"/>
      <c r="CA20" s="107"/>
      <c r="CB20" s="117"/>
      <c r="CC20" s="117"/>
      <c r="CD20" s="117"/>
      <c r="CE20" s="112"/>
      <c r="CF20" s="117"/>
      <c r="CG20" s="112"/>
      <c r="CH20" s="112"/>
      <c r="CI20" s="112"/>
      <c r="CJ20" s="112"/>
      <c r="CK20" s="112"/>
      <c r="CL20" s="112"/>
      <c r="CM20" s="112"/>
      <c r="CN20" s="112"/>
      <c r="CO20" s="112"/>
      <c r="CP20" s="112"/>
      <c r="CQ20" s="112"/>
      <c r="CR20" s="112"/>
      <c r="CT20" s="112"/>
      <c r="CU20" s="112"/>
      <c r="CV20" s="112"/>
      <c r="CW20" s="112"/>
      <c r="CX20" s="112"/>
      <c r="CY20" s="112"/>
      <c r="CZ20" s="112"/>
      <c r="DA20" s="112"/>
      <c r="DB20" s="112"/>
    </row>
    <row r="21" spans="1:106" ht="30.75" customHeight="1">
      <c r="A21" s="107" t="s">
        <v>716</v>
      </c>
      <c r="B21" s="207"/>
      <c r="C21" s="107"/>
      <c r="D21" s="107"/>
      <c r="E21" s="178"/>
      <c r="F21" s="107"/>
      <c r="G21" s="107"/>
      <c r="H21" s="178"/>
      <c r="I21" s="107"/>
      <c r="J21" s="107"/>
      <c r="K21" s="107"/>
      <c r="L21" s="107"/>
      <c r="M21" s="107"/>
      <c r="N21" s="107"/>
      <c r="O21" s="117"/>
      <c r="P21" s="113"/>
      <c r="Q21" s="107"/>
      <c r="R21" s="107"/>
      <c r="S21" s="113"/>
      <c r="T21" s="107"/>
      <c r="U21" s="107"/>
      <c r="V21" s="106"/>
      <c r="W21" s="108"/>
      <c r="X21" s="107"/>
      <c r="Y21" s="107"/>
      <c r="Z21" s="107"/>
      <c r="AA21" s="107"/>
      <c r="AB21" s="107"/>
      <c r="AC21" s="114"/>
      <c r="AD21" s="108"/>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15"/>
      <c r="BD21" s="107"/>
      <c r="BE21" s="107"/>
      <c r="BF21" s="107"/>
      <c r="BG21" s="107"/>
      <c r="BH21" s="107"/>
      <c r="BI21" s="107"/>
      <c r="BJ21" s="107"/>
      <c r="BK21" s="107"/>
      <c r="BL21" s="120"/>
      <c r="BM21" s="193"/>
      <c r="BN21" s="116"/>
      <c r="BO21" s="116"/>
      <c r="BP21" s="116"/>
      <c r="BQ21" s="116"/>
      <c r="BR21" s="116"/>
      <c r="BS21" s="118"/>
      <c r="BT21" s="107"/>
      <c r="BU21" s="107"/>
      <c r="BV21" s="107"/>
      <c r="BW21" s="107"/>
      <c r="BX21" s="107"/>
      <c r="BY21" s="107"/>
      <c r="BZ21" s="107"/>
      <c r="CA21" s="107"/>
      <c r="CB21" s="117"/>
      <c r="CC21" s="117"/>
      <c r="CD21" s="117"/>
      <c r="CE21" s="112"/>
      <c r="CF21" s="117"/>
      <c r="CG21" s="112"/>
      <c r="CH21" s="112"/>
      <c r="CI21" s="112"/>
      <c r="CJ21" s="112"/>
      <c r="CK21" s="112"/>
      <c r="CL21" s="112"/>
      <c r="CM21" s="112"/>
      <c r="CN21" s="112"/>
      <c r="CO21" s="112"/>
      <c r="CP21" s="112"/>
      <c r="CQ21" s="112"/>
      <c r="CR21" s="112"/>
      <c r="CT21" s="112"/>
      <c r="CU21" s="112"/>
      <c r="CV21" s="112"/>
      <c r="CW21" s="112"/>
      <c r="CX21" s="112"/>
      <c r="CY21" s="112"/>
      <c r="CZ21" s="112"/>
      <c r="DA21" s="112"/>
      <c r="DB21" s="112"/>
    </row>
    <row r="22" spans="1:106" ht="30.75" customHeight="1">
      <c r="A22" s="107" t="s">
        <v>718</v>
      </c>
      <c r="B22" s="207"/>
      <c r="C22" s="107"/>
      <c r="D22" s="107"/>
      <c r="E22" s="107"/>
      <c r="F22" s="107"/>
      <c r="G22" s="107"/>
      <c r="H22" s="107"/>
      <c r="I22" s="107"/>
      <c r="J22" s="107"/>
      <c r="K22" s="107"/>
      <c r="L22" s="107"/>
      <c r="M22" s="107"/>
      <c r="N22" s="107"/>
      <c r="O22" s="117"/>
      <c r="P22" s="113"/>
      <c r="Q22" s="107"/>
      <c r="R22" s="107"/>
      <c r="S22" s="113"/>
      <c r="T22" s="107"/>
      <c r="U22" s="107"/>
      <c r="V22" s="106"/>
      <c r="W22" s="108"/>
      <c r="X22" s="107"/>
      <c r="Y22" s="107"/>
      <c r="Z22" s="107"/>
      <c r="AA22" s="107"/>
      <c r="AB22" s="107"/>
      <c r="AC22" s="114"/>
      <c r="AD22" s="108"/>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32"/>
      <c r="BA22" s="107"/>
      <c r="BB22" s="107"/>
      <c r="BC22" s="115"/>
      <c r="BD22" s="107"/>
      <c r="BE22" s="107"/>
      <c r="BF22" s="107"/>
      <c r="BG22" s="107"/>
      <c r="BH22" s="107"/>
      <c r="BI22" s="107"/>
      <c r="BJ22" s="107"/>
      <c r="BK22" s="107"/>
      <c r="BL22" s="120"/>
      <c r="BM22" s="193"/>
      <c r="BN22" s="116"/>
      <c r="BO22" s="116"/>
      <c r="BP22" s="116"/>
      <c r="BQ22" s="116"/>
      <c r="BR22" s="116"/>
      <c r="BS22" s="118"/>
      <c r="BT22" s="107"/>
      <c r="BU22" s="107"/>
      <c r="BV22" s="107"/>
      <c r="BW22" s="107"/>
      <c r="BX22" s="107"/>
      <c r="BY22" s="107"/>
      <c r="BZ22" s="107"/>
      <c r="CA22" s="107"/>
      <c r="CB22" s="117"/>
      <c r="CC22" s="117"/>
      <c r="CD22" s="117"/>
      <c r="CE22" s="112"/>
      <c r="CF22" s="117"/>
      <c r="CG22" s="112"/>
      <c r="CH22" s="112"/>
      <c r="CI22" s="112"/>
      <c r="CJ22" s="112"/>
      <c r="CK22" s="112"/>
      <c r="CL22" s="112"/>
      <c r="CM22" s="112"/>
      <c r="CN22" s="112"/>
      <c r="CO22" s="112"/>
      <c r="CP22" s="112"/>
      <c r="CQ22" s="112"/>
      <c r="CR22" s="112"/>
      <c r="CT22" s="112"/>
      <c r="CU22" s="112"/>
      <c r="CV22" s="112"/>
      <c r="CW22" s="112"/>
      <c r="CX22" s="112"/>
      <c r="CY22" s="112"/>
      <c r="CZ22" s="112"/>
      <c r="DA22" s="112"/>
      <c r="DB22" s="112"/>
    </row>
    <row r="23" spans="1:106" ht="30.75" customHeight="1">
      <c r="A23" s="107" t="s">
        <v>720</v>
      </c>
      <c r="B23" s="207"/>
      <c r="C23" s="107"/>
      <c r="D23" s="107"/>
      <c r="E23" s="107"/>
      <c r="F23" s="107"/>
      <c r="G23" s="107"/>
      <c r="H23" s="107"/>
      <c r="I23" s="107"/>
      <c r="J23" s="107"/>
      <c r="K23" s="107"/>
      <c r="L23" s="107"/>
      <c r="M23" s="107"/>
      <c r="N23" s="107"/>
      <c r="O23" s="117"/>
      <c r="P23" s="113"/>
      <c r="Q23" s="107"/>
      <c r="R23" s="107"/>
      <c r="S23" s="113"/>
      <c r="T23" s="107"/>
      <c r="U23" s="107"/>
      <c r="V23" s="106"/>
      <c r="W23" s="108"/>
      <c r="X23" s="107"/>
      <c r="Y23" s="107"/>
      <c r="Z23" s="107"/>
      <c r="AA23" s="107"/>
      <c r="AB23" s="107"/>
      <c r="AC23" s="114"/>
      <c r="AD23" s="108"/>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15"/>
      <c r="BD23" s="107"/>
      <c r="BE23" s="107"/>
      <c r="BF23" s="107"/>
      <c r="BG23" s="107"/>
      <c r="BH23" s="107"/>
      <c r="BI23" s="107"/>
      <c r="BJ23" s="107"/>
      <c r="BK23" s="107"/>
      <c r="BL23" s="120"/>
      <c r="BM23" s="193"/>
      <c r="BN23" s="116"/>
      <c r="BO23" s="116"/>
      <c r="BP23" s="116"/>
      <c r="BQ23" s="116"/>
      <c r="BR23" s="116"/>
      <c r="BS23" s="118"/>
      <c r="BT23" s="107"/>
      <c r="BU23" s="107"/>
      <c r="BV23" s="107"/>
      <c r="BW23" s="107"/>
      <c r="BX23" s="107"/>
      <c r="BY23" s="107"/>
      <c r="BZ23" s="107"/>
      <c r="CA23" s="107"/>
      <c r="CB23" s="117"/>
      <c r="CC23" s="117"/>
      <c r="CD23" s="117"/>
      <c r="CE23" s="112"/>
      <c r="CF23" s="117"/>
      <c r="CG23" s="112"/>
      <c r="CH23" s="112"/>
      <c r="CI23" s="112"/>
      <c r="CJ23" s="112"/>
      <c r="CK23" s="112"/>
      <c r="CL23" s="112"/>
      <c r="CM23" s="112"/>
      <c r="CN23" s="112"/>
      <c r="CO23" s="112"/>
      <c r="CP23" s="112"/>
      <c r="CQ23" s="112"/>
      <c r="CR23" s="112"/>
      <c r="CT23" s="112"/>
      <c r="CU23" s="112"/>
      <c r="CV23" s="112"/>
      <c r="CW23" s="112"/>
      <c r="CX23" s="112"/>
      <c r="CY23" s="112"/>
      <c r="CZ23" s="112"/>
      <c r="DA23" s="112"/>
      <c r="DB23" s="112"/>
    </row>
    <row r="24" spans="1:106" ht="30.75" customHeight="1">
      <c r="A24" s="107" t="s">
        <v>721</v>
      </c>
      <c r="B24" s="207"/>
      <c r="C24" s="107"/>
      <c r="D24" s="107"/>
      <c r="E24" s="107"/>
      <c r="F24" s="107"/>
      <c r="G24" s="107"/>
      <c r="H24" s="107"/>
      <c r="I24" s="107"/>
      <c r="J24" s="107"/>
      <c r="K24" s="107"/>
      <c r="L24" s="107"/>
      <c r="M24" s="107"/>
      <c r="N24" s="107"/>
      <c r="O24" s="117"/>
      <c r="P24" s="113"/>
      <c r="Q24" s="107"/>
      <c r="R24" s="107"/>
      <c r="S24" s="113"/>
      <c r="T24" s="107"/>
      <c r="U24" s="107"/>
      <c r="V24" s="106"/>
      <c r="W24" s="108"/>
      <c r="X24" s="107"/>
      <c r="Y24" s="107"/>
      <c r="Z24" s="107"/>
      <c r="AA24" s="107"/>
      <c r="AB24" s="107"/>
      <c r="AC24" s="114"/>
      <c r="AD24" s="108"/>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15"/>
      <c r="BD24" s="107"/>
      <c r="BE24" s="107"/>
      <c r="BF24" s="107"/>
      <c r="BG24" s="107"/>
      <c r="BH24" s="107"/>
      <c r="BI24" s="107"/>
      <c r="BJ24" s="107"/>
      <c r="BK24" s="107"/>
      <c r="BL24" s="120"/>
      <c r="BM24" s="193"/>
      <c r="BN24" s="116"/>
      <c r="BO24" s="116"/>
      <c r="BP24" s="116"/>
      <c r="BQ24" s="116"/>
      <c r="BR24" s="116"/>
      <c r="BS24" s="118"/>
      <c r="BT24" s="107"/>
      <c r="BU24" s="107"/>
      <c r="BV24" s="107"/>
      <c r="BW24" s="107"/>
      <c r="BX24" s="107"/>
      <c r="BY24" s="107"/>
      <c r="BZ24" s="107"/>
      <c r="CA24" s="107"/>
      <c r="CB24" s="117"/>
      <c r="CC24" s="117"/>
      <c r="CD24" s="117"/>
      <c r="CE24" s="112"/>
      <c r="CF24" s="117"/>
      <c r="CG24" s="112"/>
      <c r="CH24" s="112"/>
      <c r="CI24" s="112"/>
      <c r="CJ24" s="112"/>
      <c r="CK24" s="112"/>
      <c r="CL24" s="112"/>
      <c r="CM24" s="112"/>
      <c r="CN24" s="112"/>
      <c r="CO24" s="112"/>
      <c r="CP24" s="112"/>
      <c r="CQ24" s="112"/>
      <c r="CR24" s="112"/>
      <c r="CT24" s="112"/>
      <c r="CU24" s="112"/>
      <c r="CV24" s="112"/>
      <c r="CW24" s="112"/>
      <c r="CX24" s="112"/>
      <c r="CY24" s="112"/>
      <c r="CZ24" s="112"/>
      <c r="DA24" s="112"/>
      <c r="DB24" s="112"/>
    </row>
    <row r="25" spans="1:106" ht="30.75" customHeight="1">
      <c r="A25" s="107" t="s">
        <v>722</v>
      </c>
      <c r="B25" s="207"/>
      <c r="C25" s="107"/>
      <c r="D25" s="107"/>
      <c r="E25" s="107"/>
      <c r="F25" s="107"/>
      <c r="G25" s="107"/>
      <c r="H25" s="107"/>
      <c r="I25" s="107"/>
      <c r="J25" s="107"/>
      <c r="K25" s="107"/>
      <c r="L25" s="107"/>
      <c r="M25" s="107"/>
      <c r="N25" s="107"/>
      <c r="O25" s="117"/>
      <c r="P25" s="113"/>
      <c r="Q25" s="107"/>
      <c r="R25" s="107"/>
      <c r="S25" s="113"/>
      <c r="T25" s="107"/>
      <c r="U25" s="107"/>
      <c r="V25" s="106"/>
      <c r="W25" s="108"/>
      <c r="X25" s="107"/>
      <c r="Y25" s="107"/>
      <c r="Z25" s="107"/>
      <c r="AA25" s="107"/>
      <c r="AB25" s="107"/>
      <c r="AC25" s="114"/>
      <c r="AD25" s="108"/>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15"/>
      <c r="BD25" s="107"/>
      <c r="BE25" s="107"/>
      <c r="BF25" s="107"/>
      <c r="BG25" s="107"/>
      <c r="BH25" s="107"/>
      <c r="BI25" s="107"/>
      <c r="BJ25" s="107"/>
      <c r="BK25" s="107"/>
      <c r="BL25" s="120"/>
      <c r="BM25" s="193"/>
      <c r="BN25" s="116"/>
      <c r="BO25" s="116"/>
      <c r="BP25" s="116"/>
      <c r="BQ25" s="116"/>
      <c r="BR25" s="116"/>
      <c r="BS25" s="118"/>
      <c r="BT25" s="107"/>
      <c r="BU25" s="107"/>
      <c r="BV25" s="107"/>
      <c r="BW25" s="107"/>
      <c r="BX25" s="107"/>
      <c r="BY25" s="107"/>
      <c r="BZ25" s="107"/>
      <c r="CA25" s="107"/>
      <c r="CB25" s="117"/>
      <c r="CC25" s="117"/>
      <c r="CD25" s="117"/>
      <c r="CE25" s="112"/>
      <c r="CF25" s="117"/>
      <c r="CG25" s="112"/>
      <c r="CH25" s="112"/>
      <c r="CI25" s="112"/>
      <c r="CJ25" s="112"/>
      <c r="CK25" s="112"/>
      <c r="CL25" s="112"/>
      <c r="CM25" s="112"/>
      <c r="CN25" s="112"/>
      <c r="CO25" s="112"/>
      <c r="CP25" s="112"/>
      <c r="CQ25" s="112"/>
      <c r="CR25" s="112"/>
      <c r="CT25" s="112"/>
      <c r="CU25" s="112"/>
      <c r="CV25" s="112"/>
      <c r="CW25" s="112"/>
      <c r="CX25" s="112"/>
      <c r="CY25" s="112"/>
      <c r="CZ25" s="112"/>
      <c r="DA25" s="112"/>
      <c r="DB25" s="112"/>
    </row>
    <row r="26" spans="1:106" ht="30.75" customHeight="1">
      <c r="A26" s="107" t="s">
        <v>723</v>
      </c>
      <c r="B26" s="207"/>
      <c r="C26" s="107"/>
      <c r="D26" s="107"/>
      <c r="E26" s="107"/>
      <c r="F26" s="107"/>
      <c r="G26" s="107"/>
      <c r="H26" s="107"/>
      <c r="I26" s="107"/>
      <c r="J26" s="107"/>
      <c r="K26" s="107"/>
      <c r="L26" s="107"/>
      <c r="M26" s="107"/>
      <c r="N26" s="107"/>
      <c r="O26" s="117"/>
      <c r="P26" s="113"/>
      <c r="Q26" s="107"/>
      <c r="R26" s="107"/>
      <c r="S26" s="113"/>
      <c r="T26" s="107"/>
      <c r="U26" s="107"/>
      <c r="V26" s="106"/>
      <c r="W26" s="108"/>
      <c r="X26" s="107"/>
      <c r="Y26" s="107"/>
      <c r="Z26" s="107"/>
      <c r="AA26" s="107"/>
      <c r="AB26" s="107"/>
      <c r="AC26" s="114"/>
      <c r="AD26" s="108"/>
      <c r="AE26" s="107"/>
      <c r="AF26" s="107"/>
      <c r="AG26" s="107"/>
      <c r="AH26" s="107"/>
      <c r="AI26" s="107"/>
      <c r="AJ26" s="107"/>
      <c r="AK26" s="107"/>
      <c r="AL26" s="107"/>
      <c r="AM26" s="107"/>
      <c r="AN26" s="107"/>
      <c r="AO26" s="107"/>
      <c r="AP26" s="107"/>
      <c r="AQ26" s="107"/>
      <c r="AR26" s="107"/>
      <c r="AS26" s="107"/>
      <c r="AT26" s="107"/>
      <c r="AU26" s="107"/>
      <c r="AV26" s="107"/>
      <c r="AW26" s="107"/>
      <c r="AX26" s="107"/>
      <c r="AY26" s="107"/>
      <c r="AZ26" s="107"/>
      <c r="BA26" s="107"/>
      <c r="BB26" s="107"/>
      <c r="BC26" s="115"/>
      <c r="BD26" s="107"/>
      <c r="BE26" s="107"/>
      <c r="BF26" s="107"/>
      <c r="BG26" s="107"/>
      <c r="BH26" s="107"/>
      <c r="BI26" s="107"/>
      <c r="BJ26" s="107"/>
      <c r="BK26" s="107"/>
      <c r="BL26" s="120"/>
      <c r="BM26" s="193"/>
      <c r="BN26" s="116"/>
      <c r="BO26" s="116"/>
      <c r="BP26" s="116"/>
      <c r="BQ26" s="116"/>
      <c r="BR26" s="116"/>
      <c r="BS26" s="118"/>
      <c r="BT26" s="107"/>
      <c r="BU26" s="107"/>
      <c r="BV26" s="107"/>
      <c r="BW26" s="107"/>
      <c r="BX26" s="107"/>
      <c r="BY26" s="107"/>
      <c r="BZ26" s="107"/>
      <c r="CA26" s="107"/>
      <c r="CB26" s="117"/>
      <c r="CC26" s="117"/>
      <c r="CD26" s="117"/>
      <c r="CE26" s="112"/>
      <c r="CF26" s="117"/>
      <c r="CG26" s="112"/>
      <c r="CH26" s="112"/>
      <c r="CI26" s="112"/>
      <c r="CJ26" s="112"/>
      <c r="CK26" s="112"/>
      <c r="CL26" s="112"/>
      <c r="CM26" s="112"/>
      <c r="CN26" s="112"/>
      <c r="CO26" s="112"/>
      <c r="CP26" s="112"/>
      <c r="CQ26" s="112"/>
      <c r="CR26" s="112"/>
      <c r="CT26" s="112"/>
      <c r="CU26" s="112"/>
      <c r="CV26" s="112"/>
      <c r="CW26" s="112"/>
      <c r="CX26" s="112"/>
      <c r="CY26" s="112"/>
      <c r="CZ26" s="112"/>
      <c r="DA26" s="112"/>
      <c r="DB26" s="112"/>
    </row>
    <row r="27" spans="1:106" ht="30.75" customHeight="1">
      <c r="A27" s="107" t="s">
        <v>724</v>
      </c>
      <c r="B27" s="207"/>
      <c r="C27" s="107"/>
      <c r="D27" s="107"/>
      <c r="E27" s="107"/>
      <c r="F27" s="107"/>
      <c r="G27" s="107"/>
      <c r="H27" s="107"/>
      <c r="I27" s="107"/>
      <c r="J27" s="107"/>
      <c r="K27" s="107"/>
      <c r="L27" s="107"/>
      <c r="M27" s="107"/>
      <c r="N27" s="107"/>
      <c r="O27" s="117"/>
      <c r="P27" s="113"/>
      <c r="Q27" s="107"/>
      <c r="R27" s="107"/>
      <c r="S27" s="113"/>
      <c r="T27" s="107"/>
      <c r="U27" s="107"/>
      <c r="V27" s="106"/>
      <c r="W27" s="108"/>
      <c r="X27" s="107"/>
      <c r="Y27" s="107"/>
      <c r="Z27" s="107"/>
      <c r="AA27" s="107"/>
      <c r="AB27" s="107"/>
      <c r="AC27" s="114"/>
      <c r="AD27" s="108"/>
      <c r="AE27" s="107"/>
      <c r="AF27" s="107"/>
      <c r="AG27" s="107"/>
      <c r="AH27" s="107"/>
      <c r="AI27" s="107"/>
      <c r="AJ27" s="107"/>
      <c r="AK27" s="107"/>
      <c r="AL27" s="107"/>
      <c r="AM27" s="107"/>
      <c r="AN27" s="107"/>
      <c r="AO27" s="107"/>
      <c r="AP27" s="107"/>
      <c r="AQ27" s="107"/>
      <c r="AR27" s="107"/>
      <c r="AS27" s="107"/>
      <c r="AT27" s="107"/>
      <c r="AU27" s="107"/>
      <c r="AV27" s="107"/>
      <c r="AW27" s="107"/>
      <c r="AX27" s="107"/>
      <c r="AY27" s="107"/>
      <c r="AZ27" s="107"/>
      <c r="BA27" s="107"/>
      <c r="BB27" s="107"/>
      <c r="BC27" s="115"/>
      <c r="BD27" s="107"/>
      <c r="BE27" s="107"/>
      <c r="BF27" s="107"/>
      <c r="BG27" s="107"/>
      <c r="BH27" s="107"/>
      <c r="BI27" s="107"/>
      <c r="BJ27" s="107"/>
      <c r="BK27" s="107"/>
      <c r="BL27" s="120"/>
      <c r="BM27" s="193"/>
      <c r="BN27" s="116"/>
      <c r="BO27" s="116"/>
      <c r="BP27" s="116"/>
      <c r="BQ27" s="116"/>
      <c r="BR27" s="116"/>
      <c r="BS27" s="118"/>
      <c r="BT27" s="107"/>
      <c r="BU27" s="107"/>
      <c r="BV27" s="107"/>
      <c r="BW27" s="107"/>
      <c r="BX27" s="107"/>
      <c r="BY27" s="107"/>
      <c r="BZ27" s="107"/>
      <c r="CA27" s="107"/>
      <c r="CB27" s="117"/>
      <c r="CC27" s="117"/>
      <c r="CD27" s="117"/>
      <c r="CE27" s="112"/>
      <c r="CF27" s="117"/>
      <c r="CG27" s="112"/>
      <c r="CH27" s="112"/>
      <c r="CI27" s="112"/>
      <c r="CJ27" s="112"/>
      <c r="CK27" s="112"/>
      <c r="CL27" s="112"/>
      <c r="CM27" s="112"/>
      <c r="CN27" s="112"/>
      <c r="CO27" s="112"/>
      <c r="CP27" s="112"/>
      <c r="CQ27" s="112"/>
      <c r="CR27" s="112"/>
      <c r="CT27" s="112"/>
      <c r="CU27" s="112"/>
      <c r="CV27" s="112"/>
      <c r="CW27" s="112"/>
      <c r="CX27" s="112"/>
      <c r="CY27" s="112"/>
      <c r="CZ27" s="112"/>
      <c r="DA27" s="112"/>
      <c r="DB27" s="112"/>
    </row>
    <row r="28" spans="1:106" ht="30.75" customHeight="1">
      <c r="A28" s="107" t="s">
        <v>725</v>
      </c>
      <c r="B28" s="207"/>
      <c r="C28" s="107"/>
      <c r="D28" s="107"/>
      <c r="E28" s="107"/>
      <c r="F28" s="107"/>
      <c r="G28" s="107"/>
      <c r="H28" s="107"/>
      <c r="I28" s="107"/>
      <c r="J28" s="107"/>
      <c r="K28" s="107"/>
      <c r="L28" s="107"/>
      <c r="M28" s="107"/>
      <c r="N28" s="107"/>
      <c r="O28" s="117"/>
      <c r="P28" s="113"/>
      <c r="Q28" s="107"/>
      <c r="R28" s="107"/>
      <c r="S28" s="111"/>
      <c r="T28" s="107"/>
      <c r="U28" s="107"/>
      <c r="V28" s="106"/>
      <c r="W28" s="108"/>
      <c r="X28" s="107"/>
      <c r="Y28" s="107"/>
      <c r="Z28" s="107"/>
      <c r="AA28" s="107"/>
      <c r="AB28" s="107"/>
      <c r="AC28" s="114"/>
      <c r="AD28" s="108"/>
      <c r="AE28" s="107"/>
      <c r="AF28" s="107"/>
      <c r="AG28" s="107"/>
      <c r="AH28" s="107"/>
      <c r="AI28" s="107"/>
      <c r="AJ28" s="107"/>
      <c r="AK28" s="107"/>
      <c r="AL28" s="107"/>
      <c r="AM28" s="107"/>
      <c r="AN28" s="107"/>
      <c r="AO28" s="107"/>
      <c r="AP28" s="107"/>
      <c r="AQ28" s="107"/>
      <c r="AR28" s="107"/>
      <c r="AS28" s="107"/>
      <c r="AT28" s="107"/>
      <c r="AU28" s="107"/>
      <c r="AV28" s="107"/>
      <c r="AW28" s="107"/>
      <c r="AX28" s="107"/>
      <c r="AY28" s="107"/>
      <c r="AZ28" s="107"/>
      <c r="BA28" s="107"/>
      <c r="BB28" s="107"/>
      <c r="BC28" s="115"/>
      <c r="BD28" s="107"/>
      <c r="BE28" s="107"/>
      <c r="BF28" s="107"/>
      <c r="BG28" s="107"/>
      <c r="BH28" s="107"/>
      <c r="BI28" s="107"/>
      <c r="BJ28" s="107"/>
      <c r="BK28" s="107"/>
      <c r="BL28" s="120"/>
      <c r="BM28" s="193"/>
      <c r="BN28" s="116"/>
      <c r="BO28" s="116"/>
      <c r="BP28" s="116"/>
      <c r="BQ28" s="116"/>
      <c r="BR28" s="116"/>
      <c r="BS28" s="118"/>
      <c r="BT28" s="107"/>
      <c r="BU28" s="107"/>
      <c r="BV28" s="107"/>
      <c r="BW28" s="107"/>
      <c r="BX28" s="107"/>
      <c r="BY28" s="107"/>
      <c r="BZ28" s="107"/>
      <c r="CA28" s="107"/>
      <c r="CB28" s="117"/>
      <c r="CC28" s="117"/>
      <c r="CD28" s="117"/>
      <c r="CE28" s="112"/>
      <c r="CF28" s="117"/>
      <c r="CG28" s="112"/>
      <c r="CH28" s="112"/>
      <c r="CI28" s="112"/>
      <c r="CJ28" s="112"/>
      <c r="CK28" s="112"/>
      <c r="CL28" s="112"/>
      <c r="CM28" s="112"/>
      <c r="CN28" s="112"/>
      <c r="CO28" s="112"/>
      <c r="CP28" s="112"/>
      <c r="CQ28" s="112"/>
      <c r="CR28" s="112"/>
      <c r="CT28" s="112"/>
      <c r="CU28" s="112"/>
      <c r="CV28" s="112"/>
      <c r="CW28" s="112"/>
      <c r="CX28" s="112"/>
      <c r="CY28" s="112"/>
      <c r="CZ28" s="112"/>
      <c r="DA28" s="112"/>
      <c r="DB28" s="112"/>
    </row>
    <row r="29" spans="1:106" ht="30.75" customHeight="1">
      <c r="A29" s="107" t="s">
        <v>727</v>
      </c>
      <c r="B29" s="207"/>
      <c r="C29" s="107"/>
      <c r="D29" s="107"/>
      <c r="E29" s="107"/>
      <c r="F29" s="107"/>
      <c r="G29" s="107"/>
      <c r="H29" s="107"/>
      <c r="I29" s="107"/>
      <c r="J29" s="107"/>
      <c r="K29" s="107"/>
      <c r="L29" s="107"/>
      <c r="M29" s="107"/>
      <c r="N29" s="107"/>
      <c r="O29" s="117"/>
      <c r="P29" s="113"/>
      <c r="Q29" s="107"/>
      <c r="R29" s="107"/>
      <c r="S29" s="111"/>
      <c r="T29" s="107"/>
      <c r="U29" s="107"/>
      <c r="V29" s="106"/>
      <c r="W29" s="108"/>
      <c r="X29" s="107"/>
      <c r="Y29" s="107"/>
      <c r="Z29" s="107"/>
      <c r="AA29" s="107"/>
      <c r="AB29" s="107"/>
      <c r="AC29" s="114"/>
      <c r="AD29" s="108"/>
      <c r="AE29" s="107"/>
      <c r="AF29" s="107"/>
      <c r="AG29" s="107"/>
      <c r="AH29" s="107"/>
      <c r="AI29" s="107"/>
      <c r="AJ29" s="107"/>
      <c r="AK29" s="107"/>
      <c r="AL29" s="107"/>
      <c r="AM29" s="107"/>
      <c r="AN29" s="107"/>
      <c r="AO29" s="107"/>
      <c r="AP29" s="107"/>
      <c r="AQ29" s="107"/>
      <c r="AR29" s="107"/>
      <c r="AS29" s="107"/>
      <c r="AT29" s="107"/>
      <c r="AU29" s="107"/>
      <c r="AV29" s="107"/>
      <c r="AW29" s="107"/>
      <c r="AX29" s="107"/>
      <c r="AY29" s="107"/>
      <c r="AZ29" s="107"/>
      <c r="BA29" s="107"/>
      <c r="BB29" s="107"/>
      <c r="BC29" s="115"/>
      <c r="BD29" s="107"/>
      <c r="BE29" s="107"/>
      <c r="BF29" s="107"/>
      <c r="BG29" s="107"/>
      <c r="BH29" s="107"/>
      <c r="BI29" s="107"/>
      <c r="BJ29" s="107"/>
      <c r="BK29" s="107"/>
      <c r="BL29" s="120"/>
      <c r="BM29" s="193"/>
      <c r="BN29" s="116"/>
      <c r="BO29" s="116"/>
      <c r="BP29" s="116"/>
      <c r="BQ29" s="116"/>
      <c r="BR29" s="116"/>
      <c r="BS29" s="118"/>
      <c r="BT29" s="107"/>
      <c r="BU29" s="107"/>
      <c r="BV29" s="107"/>
      <c r="BW29" s="107"/>
      <c r="BX29" s="107"/>
      <c r="BY29" s="107"/>
      <c r="BZ29" s="107"/>
      <c r="CA29" s="107"/>
      <c r="CB29" s="117"/>
      <c r="CC29" s="117"/>
      <c r="CD29" s="117"/>
      <c r="CE29" s="112"/>
      <c r="CF29" s="117"/>
      <c r="CG29" s="112"/>
      <c r="CH29" s="112"/>
      <c r="CI29" s="112"/>
      <c r="CJ29" s="112"/>
      <c r="CK29" s="112"/>
      <c r="CL29" s="112"/>
      <c r="CM29" s="112"/>
      <c r="CN29" s="112"/>
      <c r="CO29" s="112"/>
      <c r="CP29" s="112"/>
      <c r="CQ29" s="112"/>
      <c r="CR29" s="112"/>
      <c r="CT29" s="112"/>
      <c r="CU29" s="112"/>
      <c r="CV29" s="112"/>
      <c r="CW29" s="112"/>
      <c r="CX29" s="112"/>
      <c r="CY29" s="112"/>
      <c r="CZ29" s="112"/>
      <c r="DA29" s="112"/>
      <c r="DB29" s="112"/>
    </row>
    <row r="30" spans="1:106" ht="30.75" customHeight="1">
      <c r="A30" s="107" t="s">
        <v>728</v>
      </c>
      <c r="B30" s="207"/>
      <c r="C30" s="107"/>
      <c r="D30" s="107"/>
      <c r="E30" s="107"/>
      <c r="F30" s="107"/>
      <c r="G30" s="107"/>
      <c r="H30" s="107"/>
      <c r="I30" s="107"/>
      <c r="J30" s="107"/>
      <c r="K30" s="107"/>
      <c r="L30" s="107"/>
      <c r="M30" s="107"/>
      <c r="N30" s="107"/>
      <c r="O30" s="117"/>
      <c r="P30" s="113"/>
      <c r="Q30" s="107"/>
      <c r="R30" s="107"/>
      <c r="S30" s="111"/>
      <c r="T30" s="107"/>
      <c r="U30" s="107"/>
      <c r="V30" s="106"/>
      <c r="W30" s="108"/>
      <c r="X30" s="107"/>
      <c r="Y30" s="107"/>
      <c r="Z30" s="107"/>
      <c r="AA30" s="107"/>
      <c r="AB30" s="107"/>
      <c r="AC30" s="114"/>
      <c r="AD30" s="108"/>
      <c r="AE30" s="107"/>
      <c r="AF30" s="107"/>
      <c r="AG30" s="107"/>
      <c r="AH30" s="107"/>
      <c r="AI30" s="107"/>
      <c r="AJ30" s="107"/>
      <c r="AK30" s="107"/>
      <c r="AL30" s="107"/>
      <c r="AM30" s="107"/>
      <c r="AN30" s="107"/>
      <c r="AO30" s="107"/>
      <c r="AP30" s="107"/>
      <c r="AQ30" s="107"/>
      <c r="AR30" s="107"/>
      <c r="AS30" s="107"/>
      <c r="AT30" s="107"/>
      <c r="AU30" s="107"/>
      <c r="AV30" s="107"/>
      <c r="AW30" s="107"/>
      <c r="AX30" s="107"/>
      <c r="AY30" s="107"/>
      <c r="AZ30" s="107"/>
      <c r="BA30" s="107"/>
      <c r="BB30" s="107"/>
      <c r="BC30" s="115"/>
      <c r="BD30" s="107"/>
      <c r="BE30" s="107"/>
      <c r="BF30" s="107"/>
      <c r="BG30" s="107"/>
      <c r="BH30" s="107"/>
      <c r="BI30" s="107"/>
      <c r="BJ30" s="107"/>
      <c r="BK30" s="107"/>
      <c r="BL30" s="120"/>
      <c r="BM30" s="193"/>
      <c r="BN30" s="116"/>
      <c r="BO30" s="116"/>
      <c r="BP30" s="116"/>
      <c r="BQ30" s="116"/>
      <c r="BR30" s="116"/>
      <c r="BS30" s="118"/>
      <c r="BT30" s="107"/>
      <c r="BU30" s="107"/>
      <c r="BV30" s="107"/>
      <c r="BW30" s="107"/>
      <c r="BX30" s="107"/>
      <c r="BY30" s="107"/>
      <c r="BZ30" s="107"/>
      <c r="CA30" s="107"/>
      <c r="CB30" s="117"/>
      <c r="CC30" s="117"/>
      <c r="CD30" s="117"/>
      <c r="CE30" s="112"/>
      <c r="CF30" s="117"/>
      <c r="CG30" s="112"/>
      <c r="CH30" s="112"/>
      <c r="CI30" s="112"/>
      <c r="CJ30" s="112"/>
      <c r="CK30" s="112"/>
      <c r="CL30" s="112"/>
      <c r="CM30" s="112"/>
      <c r="CN30" s="112"/>
      <c r="CO30" s="112"/>
      <c r="CP30" s="112"/>
      <c r="CQ30" s="112"/>
      <c r="CR30" s="112"/>
      <c r="CT30" s="112"/>
      <c r="CU30" s="112"/>
      <c r="CV30" s="112"/>
      <c r="CW30" s="112"/>
      <c r="CX30" s="112"/>
      <c r="CY30" s="112"/>
      <c r="CZ30" s="112"/>
      <c r="DA30" s="112"/>
      <c r="DB30" s="112"/>
    </row>
    <row r="31" spans="1:106" ht="30.75" customHeight="1">
      <c r="A31" s="107" t="s">
        <v>729</v>
      </c>
      <c r="B31" s="207"/>
      <c r="C31" s="107"/>
      <c r="D31" s="107"/>
      <c r="E31" s="107"/>
      <c r="F31" s="107"/>
      <c r="G31" s="107"/>
      <c r="H31" s="107"/>
      <c r="I31" s="107"/>
      <c r="J31" s="107"/>
      <c r="K31" s="107"/>
      <c r="L31" s="107"/>
      <c r="M31" s="107"/>
      <c r="N31" s="107"/>
      <c r="O31" s="117"/>
      <c r="P31" s="113"/>
      <c r="Q31" s="107"/>
      <c r="R31" s="107"/>
      <c r="S31" s="111"/>
      <c r="T31" s="107"/>
      <c r="U31" s="107"/>
      <c r="V31" s="106"/>
      <c r="W31" s="108"/>
      <c r="X31" s="107"/>
      <c r="Y31" s="107"/>
      <c r="Z31" s="107"/>
      <c r="AA31" s="107"/>
      <c r="AB31" s="107"/>
      <c r="AC31" s="114"/>
      <c r="AD31" s="108"/>
      <c r="AE31" s="107"/>
      <c r="AF31" s="107"/>
      <c r="AG31" s="107"/>
      <c r="AH31" s="107"/>
      <c r="AI31" s="107"/>
      <c r="AJ31" s="107"/>
      <c r="AK31" s="107"/>
      <c r="AL31" s="107"/>
      <c r="AM31" s="107"/>
      <c r="AN31" s="107"/>
      <c r="AO31" s="107"/>
      <c r="AP31" s="107"/>
      <c r="AQ31" s="107"/>
      <c r="AR31" s="107"/>
      <c r="AS31" s="107"/>
      <c r="AT31" s="107"/>
      <c r="AU31" s="107"/>
      <c r="AV31" s="107"/>
      <c r="AW31" s="107"/>
      <c r="AX31" s="107"/>
      <c r="AY31" s="107"/>
      <c r="AZ31" s="107"/>
      <c r="BA31" s="107"/>
      <c r="BB31" s="107"/>
      <c r="BC31" s="115"/>
      <c r="BD31" s="107"/>
      <c r="BE31" s="107"/>
      <c r="BF31" s="107"/>
      <c r="BG31" s="107"/>
      <c r="BH31" s="107"/>
      <c r="BI31" s="107"/>
      <c r="BJ31" s="107"/>
      <c r="BK31" s="107"/>
      <c r="BL31" s="120"/>
      <c r="BM31" s="193"/>
      <c r="BN31" s="116"/>
      <c r="BO31" s="116"/>
      <c r="BP31" s="116"/>
      <c r="BQ31" s="116"/>
      <c r="BR31" s="116"/>
      <c r="BS31" s="118"/>
      <c r="BT31" s="107"/>
      <c r="BU31" s="107"/>
      <c r="BV31" s="107"/>
      <c r="BW31" s="107"/>
      <c r="BX31" s="107"/>
      <c r="BY31" s="107"/>
      <c r="BZ31" s="107"/>
      <c r="CA31" s="107"/>
      <c r="CB31" s="117"/>
      <c r="CC31" s="117"/>
      <c r="CD31" s="117"/>
      <c r="CE31" s="112"/>
      <c r="CF31" s="117"/>
      <c r="CG31" s="112"/>
      <c r="CH31" s="112"/>
      <c r="CI31" s="112"/>
      <c r="CJ31" s="112"/>
      <c r="CK31" s="112"/>
      <c r="CL31" s="112"/>
      <c r="CM31" s="112"/>
      <c r="CN31" s="112"/>
      <c r="CO31" s="112"/>
      <c r="CP31" s="112"/>
      <c r="CQ31" s="112"/>
      <c r="CR31" s="112"/>
      <c r="CT31" s="112"/>
      <c r="CU31" s="112"/>
      <c r="CV31" s="112"/>
      <c r="CW31" s="112"/>
      <c r="CX31" s="112"/>
      <c r="CY31" s="112"/>
      <c r="CZ31" s="112"/>
      <c r="DA31" s="112"/>
      <c r="DB31" s="112"/>
    </row>
    <row r="32" spans="1:106" ht="30.75" customHeight="1">
      <c r="A32" s="107" t="s">
        <v>730</v>
      </c>
      <c r="B32" s="207"/>
      <c r="C32" s="107"/>
      <c r="D32" s="107"/>
      <c r="E32" s="107"/>
      <c r="F32" s="107"/>
      <c r="G32" s="107"/>
      <c r="H32" s="107"/>
      <c r="I32" s="107"/>
      <c r="J32" s="107"/>
      <c r="K32" s="107"/>
      <c r="L32" s="107"/>
      <c r="M32" s="107"/>
      <c r="N32" s="107"/>
      <c r="O32" s="117"/>
      <c r="P32" s="113"/>
      <c r="Q32" s="107"/>
      <c r="R32" s="107"/>
      <c r="S32" s="111"/>
      <c r="T32" s="107"/>
      <c r="U32" s="107"/>
      <c r="V32" s="106"/>
      <c r="W32" s="108"/>
      <c r="X32" s="107"/>
      <c r="Y32" s="107"/>
      <c r="Z32" s="107"/>
      <c r="AA32" s="107"/>
      <c r="AB32" s="107"/>
      <c r="AC32" s="114"/>
      <c r="AD32" s="108"/>
      <c r="AE32" s="107"/>
      <c r="AF32" s="107"/>
      <c r="AG32" s="107"/>
      <c r="AH32" s="107"/>
      <c r="AI32" s="107"/>
      <c r="AJ32" s="107"/>
      <c r="AK32" s="107"/>
      <c r="AL32" s="107"/>
      <c r="AM32" s="107"/>
      <c r="AN32" s="107"/>
      <c r="AO32" s="107"/>
      <c r="AP32" s="107"/>
      <c r="AQ32" s="107"/>
      <c r="AR32" s="107"/>
      <c r="AS32" s="107"/>
      <c r="AT32" s="107"/>
      <c r="AU32" s="107"/>
      <c r="AV32" s="107"/>
      <c r="AW32" s="107"/>
      <c r="AX32" s="107"/>
      <c r="AY32" s="107"/>
      <c r="AZ32" s="107"/>
      <c r="BA32" s="107"/>
      <c r="BB32" s="107"/>
      <c r="BC32" s="115"/>
      <c r="BD32" s="107"/>
      <c r="BE32" s="107"/>
      <c r="BF32" s="107"/>
      <c r="BG32" s="107"/>
      <c r="BH32" s="107"/>
      <c r="BI32" s="107"/>
      <c r="BJ32" s="107"/>
      <c r="BK32" s="107"/>
      <c r="BL32" s="120"/>
      <c r="BM32" s="193"/>
      <c r="BN32" s="116"/>
      <c r="BO32" s="116"/>
      <c r="BP32" s="116"/>
      <c r="BQ32" s="116"/>
      <c r="BR32" s="116"/>
      <c r="BS32" s="118"/>
      <c r="BT32" s="107"/>
      <c r="BU32" s="107"/>
      <c r="BV32" s="107"/>
      <c r="BW32" s="107"/>
      <c r="BX32" s="107"/>
      <c r="BY32" s="107"/>
      <c r="BZ32" s="107"/>
      <c r="CA32" s="107"/>
      <c r="CB32" s="117"/>
      <c r="CC32" s="117"/>
      <c r="CD32" s="117"/>
      <c r="CE32" s="112"/>
      <c r="CF32" s="117"/>
      <c r="CG32" s="112"/>
      <c r="CH32" s="112"/>
      <c r="CI32" s="112"/>
      <c r="CJ32" s="112"/>
      <c r="CK32" s="112"/>
      <c r="CL32" s="112"/>
      <c r="CM32" s="112"/>
      <c r="CN32" s="112"/>
      <c r="CO32" s="112"/>
      <c r="CP32" s="112"/>
      <c r="CQ32" s="112"/>
      <c r="CR32" s="112"/>
      <c r="CT32" s="112"/>
      <c r="CU32" s="112"/>
      <c r="CV32" s="112"/>
      <c r="CW32" s="112"/>
      <c r="CX32" s="112"/>
      <c r="CY32" s="112"/>
      <c r="CZ32" s="112"/>
      <c r="DA32" s="112"/>
      <c r="DB32" s="112"/>
    </row>
    <row r="33" spans="1:106" ht="30.75" customHeight="1">
      <c r="A33" s="107" t="s">
        <v>731</v>
      </c>
      <c r="B33" s="207"/>
      <c r="C33" s="107"/>
      <c r="D33" s="107"/>
      <c r="E33" s="107"/>
      <c r="F33" s="107"/>
      <c r="G33" s="107"/>
      <c r="H33" s="107"/>
      <c r="I33" s="107"/>
      <c r="J33" s="107"/>
      <c r="K33" s="107"/>
      <c r="L33" s="107"/>
      <c r="M33" s="107"/>
      <c r="N33" s="107"/>
      <c r="O33" s="117"/>
      <c r="P33" s="113"/>
      <c r="Q33" s="107"/>
      <c r="R33" s="107"/>
      <c r="S33" s="111"/>
      <c r="T33" s="107"/>
      <c r="U33" s="107"/>
      <c r="V33" s="106"/>
      <c r="W33" s="108"/>
      <c r="X33" s="107"/>
      <c r="Y33" s="107"/>
      <c r="Z33" s="107"/>
      <c r="AA33" s="107"/>
      <c r="AB33" s="107"/>
      <c r="AC33" s="114"/>
      <c r="AD33" s="108"/>
      <c r="AE33" s="107"/>
      <c r="AF33" s="107"/>
      <c r="AG33" s="107"/>
      <c r="AH33" s="107"/>
      <c r="AI33" s="107"/>
      <c r="AJ33" s="107"/>
      <c r="AK33" s="107"/>
      <c r="AL33" s="107"/>
      <c r="AM33" s="107"/>
      <c r="AN33" s="107"/>
      <c r="AO33" s="107"/>
      <c r="AP33" s="107"/>
      <c r="AQ33" s="107"/>
      <c r="AR33" s="107"/>
      <c r="AS33" s="107"/>
      <c r="AT33" s="107"/>
      <c r="AU33" s="107"/>
      <c r="AV33" s="107"/>
      <c r="AW33" s="107"/>
      <c r="AX33" s="107"/>
      <c r="AY33" s="107"/>
      <c r="AZ33" s="107"/>
      <c r="BA33" s="107"/>
      <c r="BB33" s="107"/>
      <c r="BC33" s="115"/>
      <c r="BD33" s="107"/>
      <c r="BE33" s="107"/>
      <c r="BF33" s="107"/>
      <c r="BG33" s="107"/>
      <c r="BH33" s="107"/>
      <c r="BI33" s="107"/>
      <c r="BJ33" s="107"/>
      <c r="BK33" s="107"/>
      <c r="BL33" s="120"/>
      <c r="BM33" s="193"/>
      <c r="BN33" s="116"/>
      <c r="BO33" s="116"/>
      <c r="BP33" s="116"/>
      <c r="BQ33" s="116"/>
      <c r="BR33" s="116"/>
      <c r="BS33" s="118"/>
      <c r="BT33" s="107"/>
      <c r="BU33" s="107"/>
      <c r="BV33" s="107"/>
      <c r="BW33" s="107"/>
      <c r="BX33" s="107"/>
      <c r="BY33" s="107"/>
      <c r="BZ33" s="107"/>
      <c r="CA33" s="107"/>
      <c r="CB33" s="117"/>
      <c r="CC33" s="117"/>
      <c r="CD33" s="117"/>
      <c r="CE33" s="112"/>
      <c r="CF33" s="117"/>
      <c r="CG33" s="112"/>
      <c r="CH33" s="112"/>
      <c r="CI33" s="112"/>
      <c r="CJ33" s="112"/>
      <c r="CK33" s="112"/>
      <c r="CL33" s="112"/>
      <c r="CM33" s="112"/>
      <c r="CN33" s="112"/>
      <c r="CO33" s="112"/>
      <c r="CP33" s="112"/>
      <c r="CQ33" s="112"/>
      <c r="CR33" s="112"/>
      <c r="CT33" s="112"/>
      <c r="CU33" s="112"/>
      <c r="CV33" s="112"/>
      <c r="CW33" s="112"/>
      <c r="CX33" s="112"/>
      <c r="CY33" s="112"/>
      <c r="CZ33" s="112"/>
      <c r="DA33" s="112"/>
      <c r="DB33" s="112"/>
    </row>
    <row r="34" spans="1:106" ht="30.75" customHeight="1">
      <c r="A34" s="107" t="s">
        <v>732</v>
      </c>
      <c r="B34" s="207"/>
      <c r="C34" s="107"/>
      <c r="D34" s="107"/>
      <c r="E34" s="107"/>
      <c r="F34" s="107"/>
      <c r="G34" s="107"/>
      <c r="H34" s="107"/>
      <c r="I34" s="107"/>
      <c r="J34" s="107"/>
      <c r="K34" s="107"/>
      <c r="L34" s="107"/>
      <c r="M34" s="107"/>
      <c r="N34" s="107"/>
      <c r="O34" s="117"/>
      <c r="P34" s="113"/>
      <c r="Q34" s="107"/>
      <c r="R34" s="107"/>
      <c r="S34" s="111"/>
      <c r="T34" s="107"/>
      <c r="U34" s="107"/>
      <c r="V34" s="106"/>
      <c r="W34" s="108"/>
      <c r="X34" s="107"/>
      <c r="Y34" s="107"/>
      <c r="Z34" s="107"/>
      <c r="AA34" s="107"/>
      <c r="AB34" s="107"/>
      <c r="AC34" s="114"/>
      <c r="AD34" s="108"/>
      <c r="AE34" s="107"/>
      <c r="AF34" s="107"/>
      <c r="AG34" s="107"/>
      <c r="AH34" s="107"/>
      <c r="AI34" s="107"/>
      <c r="AJ34" s="107"/>
      <c r="AK34" s="107"/>
      <c r="AL34" s="107"/>
      <c r="AM34" s="107"/>
      <c r="AN34" s="107"/>
      <c r="AO34" s="107"/>
      <c r="AP34" s="107"/>
      <c r="AQ34" s="107"/>
      <c r="AR34" s="107"/>
      <c r="AS34" s="107"/>
      <c r="AT34" s="107"/>
      <c r="AU34" s="107"/>
      <c r="AV34" s="107"/>
      <c r="AW34" s="107"/>
      <c r="AX34" s="107"/>
      <c r="AY34" s="107"/>
      <c r="AZ34" s="107"/>
      <c r="BA34" s="107"/>
      <c r="BB34" s="107"/>
      <c r="BC34" s="115"/>
      <c r="BD34" s="107"/>
      <c r="BE34" s="107"/>
      <c r="BF34" s="107"/>
      <c r="BG34" s="107"/>
      <c r="BH34" s="107"/>
      <c r="BI34" s="107"/>
      <c r="BJ34" s="107"/>
      <c r="BK34" s="107"/>
      <c r="BL34" s="120"/>
      <c r="BM34" s="193"/>
      <c r="BN34" s="116"/>
      <c r="BO34" s="116"/>
      <c r="BP34" s="116"/>
      <c r="BQ34" s="116"/>
      <c r="BR34" s="116"/>
      <c r="BS34" s="118"/>
      <c r="BT34" s="107"/>
      <c r="BU34" s="107"/>
      <c r="BV34" s="107"/>
      <c r="BW34" s="107"/>
      <c r="BX34" s="107"/>
      <c r="BY34" s="107"/>
      <c r="BZ34" s="107"/>
      <c r="CA34" s="107"/>
      <c r="CB34" s="117"/>
      <c r="CC34" s="117"/>
      <c r="CD34" s="117"/>
      <c r="CE34" s="112"/>
      <c r="CF34" s="117"/>
      <c r="CG34" s="112"/>
      <c r="CH34" s="112"/>
      <c r="CI34" s="112"/>
      <c r="CJ34" s="112"/>
      <c r="CK34" s="112"/>
      <c r="CL34" s="112"/>
      <c r="CM34" s="112"/>
      <c r="CN34" s="112"/>
      <c r="CO34" s="112"/>
      <c r="CP34" s="112"/>
      <c r="CQ34" s="112"/>
      <c r="CR34" s="112"/>
      <c r="CT34" s="112"/>
      <c r="CU34" s="112"/>
      <c r="CV34" s="112"/>
      <c r="CW34" s="112"/>
      <c r="CX34" s="112"/>
      <c r="CY34" s="112"/>
      <c r="CZ34" s="112"/>
      <c r="DA34" s="112"/>
      <c r="DB34" s="112"/>
    </row>
    <row r="35" spans="1:106" ht="30.75" customHeight="1">
      <c r="A35" s="107" t="s">
        <v>733</v>
      </c>
      <c r="B35" s="207"/>
      <c r="C35" s="107"/>
      <c r="D35" s="107"/>
      <c r="E35" s="107"/>
      <c r="F35" s="107"/>
      <c r="G35" s="107"/>
      <c r="H35" s="107"/>
      <c r="I35" s="107"/>
      <c r="J35" s="107"/>
      <c r="K35" s="107"/>
      <c r="L35" s="107"/>
      <c r="M35" s="107"/>
      <c r="N35" s="107"/>
      <c r="O35" s="117"/>
      <c r="P35" s="113"/>
      <c r="Q35" s="107"/>
      <c r="R35" s="107"/>
      <c r="S35" s="111"/>
      <c r="T35" s="107"/>
      <c r="U35" s="107"/>
      <c r="V35" s="106"/>
      <c r="W35" s="108"/>
      <c r="X35" s="107"/>
      <c r="Y35" s="107"/>
      <c r="Z35" s="107"/>
      <c r="AA35" s="107"/>
      <c r="AB35" s="107"/>
      <c r="AC35" s="114"/>
      <c r="AD35" s="108"/>
      <c r="AE35" s="107"/>
      <c r="AF35" s="107"/>
      <c r="AG35" s="107"/>
      <c r="AH35" s="107"/>
      <c r="AI35" s="107"/>
      <c r="AJ35" s="107"/>
      <c r="AK35" s="107"/>
      <c r="AL35" s="107"/>
      <c r="AM35" s="107"/>
      <c r="AN35" s="107"/>
      <c r="AO35" s="107"/>
      <c r="AP35" s="107"/>
      <c r="AQ35" s="107"/>
      <c r="AR35" s="107"/>
      <c r="AS35" s="107"/>
      <c r="AT35" s="107"/>
      <c r="AU35" s="107"/>
      <c r="AV35" s="107"/>
      <c r="AW35" s="107"/>
      <c r="AX35" s="107"/>
      <c r="AY35" s="107"/>
      <c r="AZ35" s="107"/>
      <c r="BA35" s="107"/>
      <c r="BB35" s="107"/>
      <c r="BC35" s="115"/>
      <c r="BD35" s="107"/>
      <c r="BE35" s="107"/>
      <c r="BF35" s="107"/>
      <c r="BG35" s="107"/>
      <c r="BH35" s="107"/>
      <c r="BI35" s="107"/>
      <c r="BJ35" s="107"/>
      <c r="BK35" s="107"/>
      <c r="BL35" s="120"/>
      <c r="BM35" s="193"/>
      <c r="BN35" s="116"/>
      <c r="BO35" s="116"/>
      <c r="BP35" s="116"/>
      <c r="BQ35" s="116"/>
      <c r="BR35" s="116"/>
      <c r="BS35" s="118"/>
      <c r="BT35" s="107"/>
      <c r="BU35" s="107"/>
      <c r="BV35" s="107"/>
      <c r="BW35" s="107"/>
      <c r="BX35" s="107"/>
      <c r="BY35" s="107"/>
      <c r="BZ35" s="107"/>
      <c r="CA35" s="107"/>
      <c r="CB35" s="117"/>
      <c r="CC35" s="117"/>
      <c r="CD35" s="117"/>
      <c r="CE35" s="112"/>
      <c r="CF35" s="117"/>
      <c r="CG35" s="112"/>
      <c r="CH35" s="112"/>
      <c r="CI35" s="112"/>
      <c r="CJ35" s="112"/>
      <c r="CK35" s="112"/>
      <c r="CL35" s="112"/>
      <c r="CM35" s="112"/>
      <c r="CN35" s="112"/>
      <c r="CO35" s="112"/>
      <c r="CP35" s="112"/>
      <c r="CQ35" s="112"/>
      <c r="CR35" s="112"/>
      <c r="CT35" s="112"/>
      <c r="CU35" s="112"/>
      <c r="CV35" s="112"/>
      <c r="CW35" s="112"/>
      <c r="CX35" s="112"/>
      <c r="CY35" s="112"/>
      <c r="CZ35" s="112"/>
      <c r="DA35" s="112"/>
      <c r="DB35" s="112"/>
    </row>
    <row r="36" spans="1:106" ht="30.75" customHeight="1">
      <c r="A36" s="107" t="s">
        <v>734</v>
      </c>
      <c r="B36" s="207"/>
      <c r="C36" s="107"/>
      <c r="D36" s="107"/>
      <c r="E36" s="107"/>
      <c r="F36" s="107"/>
      <c r="G36" s="107"/>
      <c r="H36" s="107"/>
      <c r="I36" s="107"/>
      <c r="J36" s="107"/>
      <c r="K36" s="107"/>
      <c r="L36" s="107"/>
      <c r="M36" s="107"/>
      <c r="N36" s="107"/>
      <c r="O36" s="117"/>
      <c r="P36" s="113"/>
      <c r="Q36" s="107"/>
      <c r="R36" s="107"/>
      <c r="S36" s="111"/>
      <c r="T36" s="107"/>
      <c r="U36" s="107"/>
      <c r="V36" s="106"/>
      <c r="W36" s="108"/>
      <c r="X36" s="107"/>
      <c r="Y36" s="107"/>
      <c r="Z36" s="107"/>
      <c r="AA36" s="107"/>
      <c r="AB36" s="107"/>
      <c r="AC36" s="114"/>
      <c r="AD36" s="108"/>
      <c r="AE36" s="107"/>
      <c r="AF36" s="107"/>
      <c r="AG36" s="107"/>
      <c r="AH36" s="107"/>
      <c r="AI36" s="107"/>
      <c r="AJ36" s="107"/>
      <c r="AK36" s="107"/>
      <c r="AL36" s="107"/>
      <c r="AM36" s="107"/>
      <c r="AN36" s="107"/>
      <c r="AO36" s="107"/>
      <c r="AP36" s="107"/>
      <c r="AQ36" s="107"/>
      <c r="AR36" s="107"/>
      <c r="AS36" s="107"/>
      <c r="AT36" s="107"/>
      <c r="AU36" s="107"/>
      <c r="AV36" s="107"/>
      <c r="AW36" s="107"/>
      <c r="AX36" s="107"/>
      <c r="AY36" s="107"/>
      <c r="AZ36" s="107"/>
      <c r="BA36" s="107"/>
      <c r="BB36" s="107"/>
      <c r="BC36" s="115"/>
      <c r="BD36" s="107"/>
      <c r="BE36" s="107"/>
      <c r="BF36" s="107"/>
      <c r="BG36" s="107"/>
      <c r="BH36" s="107"/>
      <c r="BI36" s="107"/>
      <c r="BJ36" s="107"/>
      <c r="BK36" s="107"/>
      <c r="BL36" s="120"/>
      <c r="BM36" s="193"/>
      <c r="BN36" s="116"/>
      <c r="BO36" s="116"/>
      <c r="BP36" s="116"/>
      <c r="BQ36" s="116"/>
      <c r="BR36" s="116"/>
      <c r="BS36" s="118"/>
      <c r="BT36" s="107"/>
      <c r="BU36" s="107"/>
      <c r="BV36" s="107"/>
      <c r="BW36" s="107"/>
      <c r="BX36" s="107"/>
      <c r="BY36" s="107"/>
      <c r="BZ36" s="107"/>
      <c r="CA36" s="107"/>
      <c r="CB36" s="117"/>
      <c r="CC36" s="117"/>
      <c r="CD36" s="117"/>
      <c r="CE36" s="112"/>
      <c r="CF36" s="117"/>
      <c r="CG36" s="112"/>
      <c r="CH36" s="112"/>
      <c r="CI36" s="112"/>
      <c r="CJ36" s="112"/>
      <c r="CK36" s="112"/>
      <c r="CL36" s="112"/>
      <c r="CM36" s="112"/>
      <c r="CN36" s="112"/>
      <c r="CO36" s="112"/>
      <c r="CP36" s="112"/>
      <c r="CQ36" s="112"/>
      <c r="CR36" s="112"/>
      <c r="CT36" s="112"/>
      <c r="CU36" s="112"/>
      <c r="CV36" s="112"/>
      <c r="CW36" s="112"/>
      <c r="CX36" s="112"/>
      <c r="CY36" s="112"/>
      <c r="CZ36" s="112"/>
      <c r="DA36" s="112"/>
      <c r="DB36" s="112"/>
    </row>
    <row r="37" spans="1:106" ht="30.75" customHeight="1">
      <c r="A37" s="107" t="s">
        <v>735</v>
      </c>
      <c r="B37" s="207"/>
      <c r="C37" s="107"/>
      <c r="D37" s="107"/>
      <c r="E37" s="107"/>
      <c r="F37" s="107"/>
      <c r="G37" s="107"/>
      <c r="H37" s="107"/>
      <c r="I37" s="107"/>
      <c r="J37" s="107"/>
      <c r="K37" s="107"/>
      <c r="L37" s="107"/>
      <c r="M37" s="107"/>
      <c r="N37" s="107"/>
      <c r="O37" s="117"/>
      <c r="P37" s="113"/>
      <c r="Q37" s="107"/>
      <c r="R37" s="107"/>
      <c r="S37" s="111"/>
      <c r="T37" s="107"/>
      <c r="U37" s="107"/>
      <c r="V37" s="106"/>
      <c r="W37" s="108"/>
      <c r="X37" s="107"/>
      <c r="Y37" s="107"/>
      <c r="Z37" s="107"/>
      <c r="AA37" s="107"/>
      <c r="AB37" s="107"/>
      <c r="AC37" s="114"/>
      <c r="AD37" s="108"/>
      <c r="AE37" s="107"/>
      <c r="AF37" s="107"/>
      <c r="AG37" s="107"/>
      <c r="AH37" s="107"/>
      <c r="AI37" s="107"/>
      <c r="AJ37" s="107"/>
      <c r="AK37" s="107"/>
      <c r="AL37" s="107"/>
      <c r="AM37" s="107"/>
      <c r="AN37" s="107"/>
      <c r="AO37" s="107"/>
      <c r="AP37" s="107"/>
      <c r="AQ37" s="107"/>
      <c r="AR37" s="107"/>
      <c r="AS37" s="107"/>
      <c r="AT37" s="107"/>
      <c r="AU37" s="107"/>
      <c r="AV37" s="107"/>
      <c r="AW37" s="107"/>
      <c r="AX37" s="107"/>
      <c r="AY37" s="107"/>
      <c r="AZ37" s="107"/>
      <c r="BA37" s="107"/>
      <c r="BB37" s="107"/>
      <c r="BC37" s="115"/>
      <c r="BD37" s="107"/>
      <c r="BE37" s="107"/>
      <c r="BF37" s="107"/>
      <c r="BG37" s="107"/>
      <c r="BH37" s="107"/>
      <c r="BI37" s="107"/>
      <c r="BJ37" s="107"/>
      <c r="BK37" s="107"/>
      <c r="BL37" s="120"/>
      <c r="BM37" s="193"/>
      <c r="BN37" s="116"/>
      <c r="BO37" s="116"/>
      <c r="BP37" s="116"/>
      <c r="BQ37" s="116"/>
      <c r="BR37" s="116"/>
      <c r="BS37" s="118"/>
      <c r="BT37" s="107"/>
      <c r="BU37" s="107"/>
      <c r="BV37" s="107"/>
      <c r="BW37" s="107"/>
      <c r="BX37" s="107"/>
      <c r="BY37" s="107"/>
      <c r="BZ37" s="107"/>
      <c r="CA37" s="107"/>
      <c r="CB37" s="117"/>
      <c r="CC37" s="117"/>
      <c r="CD37" s="117"/>
      <c r="CE37" s="112"/>
      <c r="CF37" s="117"/>
      <c r="CG37" s="112"/>
      <c r="CH37" s="112"/>
      <c r="CI37" s="112"/>
      <c r="CJ37" s="112"/>
      <c r="CK37" s="112"/>
      <c r="CL37" s="112"/>
      <c r="CM37" s="112"/>
      <c r="CN37" s="112"/>
      <c r="CO37" s="112"/>
      <c r="CP37" s="112"/>
      <c r="CQ37" s="112"/>
      <c r="CR37" s="112"/>
      <c r="CT37" s="112"/>
      <c r="CU37" s="112"/>
      <c r="CV37" s="112"/>
      <c r="CW37" s="112"/>
      <c r="CX37" s="112"/>
      <c r="CY37" s="112"/>
      <c r="CZ37" s="112"/>
      <c r="DA37" s="112"/>
      <c r="DB37" s="112"/>
    </row>
    <row r="38" spans="1:106" ht="30.75" customHeight="1">
      <c r="A38" s="107" t="s">
        <v>736</v>
      </c>
      <c r="B38" s="207"/>
      <c r="C38" s="107"/>
      <c r="D38" s="107"/>
      <c r="E38" s="107"/>
      <c r="F38" s="107"/>
      <c r="G38" s="107"/>
      <c r="H38" s="107"/>
      <c r="I38" s="107"/>
      <c r="J38" s="107"/>
      <c r="K38" s="107"/>
      <c r="L38" s="107"/>
      <c r="M38" s="107"/>
      <c r="N38" s="107"/>
      <c r="O38" s="117"/>
      <c r="P38" s="113"/>
      <c r="Q38" s="107"/>
      <c r="R38" s="107"/>
      <c r="S38" s="111"/>
      <c r="T38" s="107"/>
      <c r="U38" s="107"/>
      <c r="V38" s="106"/>
      <c r="W38" s="108"/>
      <c r="X38" s="107"/>
      <c r="Y38" s="107"/>
      <c r="Z38" s="107"/>
      <c r="AA38" s="107"/>
      <c r="AB38" s="107"/>
      <c r="AC38" s="114"/>
      <c r="AD38" s="108"/>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15"/>
      <c r="BD38" s="107"/>
      <c r="BE38" s="107"/>
      <c r="BF38" s="107"/>
      <c r="BG38" s="107"/>
      <c r="BH38" s="107"/>
      <c r="BI38" s="107"/>
      <c r="BJ38" s="107"/>
      <c r="BK38" s="107"/>
      <c r="BL38" s="120"/>
      <c r="BM38" s="193"/>
      <c r="BN38" s="116"/>
      <c r="BO38" s="116"/>
      <c r="BP38" s="116"/>
      <c r="BQ38" s="116"/>
      <c r="BR38" s="116"/>
      <c r="BS38" s="118"/>
      <c r="BT38" s="107"/>
      <c r="BU38" s="107"/>
      <c r="BV38" s="107"/>
      <c r="BW38" s="107"/>
      <c r="BX38" s="107"/>
      <c r="BY38" s="107"/>
      <c r="BZ38" s="107"/>
      <c r="CA38" s="107"/>
      <c r="CB38" s="117"/>
      <c r="CC38" s="117"/>
      <c r="CD38" s="117"/>
      <c r="CE38" s="112"/>
      <c r="CF38" s="117"/>
      <c r="CG38" s="112"/>
      <c r="CH38" s="112"/>
      <c r="CI38" s="112"/>
      <c r="CJ38" s="112"/>
      <c r="CK38" s="112"/>
      <c r="CL38" s="112"/>
      <c r="CM38" s="112"/>
      <c r="CN38" s="112"/>
      <c r="CO38" s="112"/>
      <c r="CP38" s="112"/>
      <c r="CQ38" s="112"/>
      <c r="CR38" s="112"/>
      <c r="CT38" s="112"/>
      <c r="CU38" s="112"/>
      <c r="CV38" s="112"/>
      <c r="CW38" s="112"/>
      <c r="CX38" s="112"/>
      <c r="CY38" s="112"/>
      <c r="CZ38" s="112"/>
      <c r="DA38" s="112"/>
      <c r="DB38" s="112"/>
    </row>
    <row r="39" spans="1:106" ht="30.75" customHeight="1">
      <c r="A39" s="107" t="s">
        <v>737</v>
      </c>
      <c r="B39" s="207"/>
      <c r="C39" s="107"/>
      <c r="D39" s="107"/>
      <c r="E39" s="107"/>
      <c r="F39" s="107"/>
      <c r="G39" s="107"/>
      <c r="H39" s="107"/>
      <c r="I39" s="107"/>
      <c r="J39" s="107"/>
      <c r="K39" s="107"/>
      <c r="L39" s="107"/>
      <c r="M39" s="107"/>
      <c r="N39" s="107"/>
      <c r="O39" s="117"/>
      <c r="P39" s="113"/>
      <c r="Q39" s="107"/>
      <c r="R39" s="107"/>
      <c r="S39" s="111"/>
      <c r="T39" s="107"/>
      <c r="U39" s="107"/>
      <c r="V39" s="106"/>
      <c r="W39" s="108"/>
      <c r="X39" s="107"/>
      <c r="Y39" s="107"/>
      <c r="Z39" s="107"/>
      <c r="AA39" s="107"/>
      <c r="AB39" s="107"/>
      <c r="AC39" s="114"/>
      <c r="AD39" s="108"/>
      <c r="AE39" s="107"/>
      <c r="AF39" s="107"/>
      <c r="AG39" s="107"/>
      <c r="AH39" s="107"/>
      <c r="AI39" s="107"/>
      <c r="AJ39" s="107"/>
      <c r="AK39" s="107"/>
      <c r="AL39" s="107"/>
      <c r="AM39" s="107"/>
      <c r="AN39" s="107"/>
      <c r="AO39" s="107"/>
      <c r="AP39" s="107"/>
      <c r="AQ39" s="107"/>
      <c r="AR39" s="107"/>
      <c r="AS39" s="107"/>
      <c r="AT39" s="107"/>
      <c r="AU39" s="107"/>
      <c r="AV39" s="107"/>
      <c r="AW39" s="107"/>
      <c r="AX39" s="107"/>
      <c r="AY39" s="107"/>
      <c r="AZ39" s="107"/>
      <c r="BA39" s="107"/>
      <c r="BB39" s="107"/>
      <c r="BC39" s="115"/>
      <c r="BD39" s="107"/>
      <c r="BE39" s="107"/>
      <c r="BF39" s="107"/>
      <c r="BG39" s="107"/>
      <c r="BH39" s="107"/>
      <c r="BI39" s="107"/>
      <c r="BJ39" s="107"/>
      <c r="BK39" s="107"/>
      <c r="BL39" s="120"/>
      <c r="BM39" s="193"/>
      <c r="BN39" s="116"/>
      <c r="BO39" s="116"/>
      <c r="BP39" s="116"/>
      <c r="BQ39" s="116"/>
      <c r="BR39" s="116"/>
      <c r="BS39" s="118"/>
      <c r="BT39" s="107"/>
      <c r="BU39" s="107"/>
      <c r="BV39" s="107"/>
      <c r="BW39" s="107"/>
      <c r="BX39" s="107"/>
      <c r="BY39" s="107"/>
      <c r="BZ39" s="107"/>
      <c r="CA39" s="107"/>
      <c r="CB39" s="117"/>
      <c r="CC39" s="117"/>
      <c r="CD39" s="117"/>
      <c r="CE39" s="112"/>
      <c r="CF39" s="117"/>
      <c r="CG39" s="112"/>
      <c r="CH39" s="112"/>
      <c r="CI39" s="112"/>
      <c r="CJ39" s="112"/>
      <c r="CK39" s="112"/>
      <c r="CL39" s="112"/>
      <c r="CM39" s="112"/>
      <c r="CN39" s="112"/>
      <c r="CO39" s="112"/>
      <c r="CP39" s="112"/>
      <c r="CQ39" s="112"/>
      <c r="CR39" s="112"/>
      <c r="CT39" s="112"/>
      <c r="CU39" s="112"/>
      <c r="CV39" s="112"/>
      <c r="CW39" s="112"/>
      <c r="CX39" s="112"/>
      <c r="CY39" s="112"/>
      <c r="CZ39" s="112"/>
      <c r="DA39" s="112"/>
      <c r="DB39" s="112"/>
    </row>
    <row r="40" spans="1:106" ht="30.75" customHeight="1">
      <c r="A40" s="107" t="s">
        <v>738</v>
      </c>
      <c r="B40" s="207"/>
      <c r="C40" s="107"/>
      <c r="D40" s="107"/>
      <c r="E40" s="107"/>
      <c r="F40" s="107"/>
      <c r="G40" s="107"/>
      <c r="H40" s="107"/>
      <c r="I40" s="107"/>
      <c r="J40" s="107"/>
      <c r="K40" s="107"/>
      <c r="L40" s="107"/>
      <c r="M40" s="107"/>
      <c r="N40" s="107"/>
      <c r="O40" s="117"/>
      <c r="P40" s="113"/>
      <c r="Q40" s="107"/>
      <c r="R40" s="107"/>
      <c r="S40" s="111"/>
      <c r="T40" s="107"/>
      <c r="U40" s="107"/>
      <c r="V40" s="106"/>
      <c r="W40" s="108"/>
      <c r="X40" s="107"/>
      <c r="Y40" s="107"/>
      <c r="Z40" s="107"/>
      <c r="AA40" s="107"/>
      <c r="AB40" s="107"/>
      <c r="AC40" s="114"/>
      <c r="AD40" s="108"/>
      <c r="AE40" s="107"/>
      <c r="AF40" s="107"/>
      <c r="AG40" s="107"/>
      <c r="AH40" s="107"/>
      <c r="AI40" s="107"/>
      <c r="AJ40" s="107"/>
      <c r="AK40" s="107"/>
      <c r="AL40" s="107"/>
      <c r="AM40" s="107"/>
      <c r="AN40" s="107"/>
      <c r="AO40" s="107"/>
      <c r="AP40" s="107"/>
      <c r="AQ40" s="107"/>
      <c r="AR40" s="107"/>
      <c r="AS40" s="107"/>
      <c r="AT40" s="107"/>
      <c r="AU40" s="107"/>
      <c r="AV40" s="107"/>
      <c r="AW40" s="107"/>
      <c r="AX40" s="107"/>
      <c r="AY40" s="107"/>
      <c r="AZ40" s="107"/>
      <c r="BA40" s="107"/>
      <c r="BB40" s="107"/>
      <c r="BC40" s="115"/>
      <c r="BD40" s="107"/>
      <c r="BE40" s="107"/>
      <c r="BF40" s="107"/>
      <c r="BG40" s="107"/>
      <c r="BH40" s="107"/>
      <c r="BI40" s="107"/>
      <c r="BJ40" s="107"/>
      <c r="BK40" s="107"/>
      <c r="BL40" s="120"/>
      <c r="BM40" s="193"/>
      <c r="BN40" s="116"/>
      <c r="BO40" s="116"/>
      <c r="BP40" s="116"/>
      <c r="BQ40" s="116"/>
      <c r="BR40" s="116"/>
      <c r="BS40" s="118"/>
      <c r="BT40" s="107"/>
      <c r="BU40" s="107"/>
      <c r="BV40" s="107"/>
      <c r="BW40" s="107"/>
      <c r="BX40" s="107"/>
      <c r="BY40" s="107"/>
      <c r="BZ40" s="107"/>
      <c r="CA40" s="107"/>
      <c r="CB40" s="117"/>
      <c r="CC40" s="117"/>
      <c r="CD40" s="117"/>
      <c r="CE40" s="112"/>
      <c r="CF40" s="117"/>
      <c r="CG40" s="112"/>
      <c r="CH40" s="112"/>
      <c r="CI40" s="112"/>
      <c r="CJ40" s="112"/>
      <c r="CK40" s="112"/>
      <c r="CL40" s="112"/>
      <c r="CM40" s="112"/>
      <c r="CN40" s="112"/>
      <c r="CO40" s="112"/>
      <c r="CP40" s="112"/>
      <c r="CQ40" s="112"/>
      <c r="CR40" s="112"/>
      <c r="CT40" s="112"/>
      <c r="CU40" s="112"/>
      <c r="CV40" s="112"/>
      <c r="CW40" s="112"/>
      <c r="CX40" s="112"/>
      <c r="CY40" s="112"/>
      <c r="CZ40" s="112"/>
      <c r="DA40" s="112"/>
      <c r="DB40" s="112"/>
    </row>
    <row r="41" spans="1:106" ht="30.75" customHeight="1">
      <c r="A41" s="107" t="s">
        <v>739</v>
      </c>
      <c r="B41" s="207"/>
      <c r="C41" s="107"/>
      <c r="D41" s="107"/>
      <c r="E41" s="107"/>
      <c r="F41" s="107"/>
      <c r="G41" s="107"/>
      <c r="H41" s="107"/>
      <c r="I41" s="107"/>
      <c r="J41" s="107"/>
      <c r="K41" s="107"/>
      <c r="L41" s="107"/>
      <c r="M41" s="107"/>
      <c r="N41" s="107"/>
      <c r="O41" s="117"/>
      <c r="P41" s="113"/>
      <c r="Q41" s="107"/>
      <c r="R41" s="107"/>
      <c r="S41" s="111"/>
      <c r="T41" s="107"/>
      <c r="U41" s="107"/>
      <c r="V41" s="106"/>
      <c r="W41" s="111"/>
      <c r="X41" s="107"/>
      <c r="Y41" s="107"/>
      <c r="Z41" s="107"/>
      <c r="AA41" s="107"/>
      <c r="AB41" s="107"/>
      <c r="AC41" s="114"/>
      <c r="AD41" s="108"/>
      <c r="AE41" s="107"/>
      <c r="AF41" s="107"/>
      <c r="AG41" s="107"/>
      <c r="AH41" s="107"/>
      <c r="AI41" s="107"/>
      <c r="AJ41" s="107"/>
      <c r="AK41" s="107"/>
      <c r="AL41" s="107"/>
      <c r="AM41" s="107"/>
      <c r="AN41" s="107"/>
      <c r="AO41" s="107"/>
      <c r="AP41" s="107"/>
      <c r="AQ41" s="107"/>
      <c r="AR41" s="107"/>
      <c r="AS41" s="107"/>
      <c r="AT41" s="107"/>
      <c r="AU41" s="107"/>
      <c r="AV41" s="107"/>
      <c r="AW41" s="107"/>
      <c r="AX41" s="107"/>
      <c r="AY41" s="107"/>
      <c r="AZ41" s="107"/>
      <c r="BA41" s="107"/>
      <c r="BB41" s="107"/>
      <c r="BC41" s="115"/>
      <c r="BD41" s="107"/>
      <c r="BE41" s="107"/>
      <c r="BF41" s="107"/>
      <c r="BG41" s="107"/>
      <c r="BH41" s="107"/>
      <c r="BI41" s="107"/>
      <c r="BJ41" s="107"/>
      <c r="BK41" s="107"/>
      <c r="BL41" s="120"/>
      <c r="BM41" s="193"/>
      <c r="BN41" s="116"/>
      <c r="BO41" s="116"/>
      <c r="BP41" s="116"/>
      <c r="BQ41" s="116"/>
      <c r="BR41" s="116"/>
      <c r="BS41" s="118"/>
      <c r="BT41" s="107"/>
      <c r="BU41" s="107"/>
      <c r="BV41" s="107"/>
      <c r="BW41" s="107"/>
      <c r="BX41" s="107"/>
      <c r="BY41" s="107"/>
      <c r="BZ41" s="107"/>
      <c r="CA41" s="107"/>
      <c r="CB41" s="117"/>
      <c r="CC41" s="117"/>
      <c r="CD41" s="117"/>
      <c r="CE41" s="112"/>
      <c r="CF41" s="117"/>
      <c r="CG41" s="112"/>
      <c r="CH41" s="112"/>
      <c r="CI41" s="112"/>
      <c r="CJ41" s="112"/>
      <c r="CK41" s="112"/>
      <c r="CL41" s="112"/>
      <c r="CM41" s="112"/>
      <c r="CN41" s="112"/>
      <c r="CO41" s="112"/>
      <c r="CP41" s="112"/>
      <c r="CQ41" s="112"/>
      <c r="CR41" s="112"/>
      <c r="CT41" s="112"/>
      <c r="CU41" s="112"/>
      <c r="CV41" s="112"/>
      <c r="CW41" s="112"/>
      <c r="CX41" s="112"/>
      <c r="CY41" s="112"/>
      <c r="CZ41" s="112"/>
      <c r="DA41" s="112"/>
      <c r="DB41" s="112"/>
    </row>
    <row r="42" spans="1:106" ht="30.75" customHeight="1">
      <c r="A42" s="107" t="s">
        <v>741</v>
      </c>
      <c r="B42" s="207"/>
      <c r="C42" s="107"/>
      <c r="D42" s="107"/>
      <c r="E42" s="107"/>
      <c r="F42" s="107"/>
      <c r="G42" s="107"/>
      <c r="H42" s="107"/>
      <c r="I42" s="119"/>
      <c r="J42" s="107"/>
      <c r="K42" s="107"/>
      <c r="L42" s="107"/>
      <c r="M42" s="107"/>
      <c r="N42" s="107"/>
      <c r="O42" s="117"/>
      <c r="P42" s="113"/>
      <c r="Q42" s="107"/>
      <c r="R42" s="107"/>
      <c r="S42" s="111"/>
      <c r="T42" s="107"/>
      <c r="U42" s="107"/>
      <c r="V42" s="106"/>
      <c r="W42" s="108"/>
      <c r="X42" s="107"/>
      <c r="Y42" s="107"/>
      <c r="Z42" s="107"/>
      <c r="AA42" s="107"/>
      <c r="AB42" s="107"/>
      <c r="AC42" s="114"/>
      <c r="AD42" s="108"/>
      <c r="AE42" s="107"/>
      <c r="AF42" s="107"/>
      <c r="AG42" s="107"/>
      <c r="AH42" s="107"/>
      <c r="AI42" s="107"/>
      <c r="AJ42" s="107"/>
      <c r="AK42" s="107"/>
      <c r="AL42" s="107"/>
      <c r="AM42" s="107"/>
      <c r="AN42" s="107"/>
      <c r="AO42" s="107"/>
      <c r="AP42" s="107"/>
      <c r="AQ42" s="107"/>
      <c r="AR42" s="107"/>
      <c r="AS42" s="107"/>
      <c r="AT42" s="107"/>
      <c r="AU42" s="107"/>
      <c r="AV42" s="107"/>
      <c r="AW42" s="107"/>
      <c r="AX42" s="107"/>
      <c r="AY42" s="107"/>
      <c r="AZ42" s="107"/>
      <c r="BA42" s="107"/>
      <c r="BB42" s="107"/>
      <c r="BC42" s="115"/>
      <c r="BD42" s="107"/>
      <c r="BE42" s="107"/>
      <c r="BF42" s="107"/>
      <c r="BG42" s="107"/>
      <c r="BH42" s="107"/>
      <c r="BI42" s="107"/>
      <c r="BJ42" s="107"/>
      <c r="BK42" s="107"/>
      <c r="BL42" s="120"/>
      <c r="BM42" s="193"/>
      <c r="BN42" s="116"/>
      <c r="BO42" s="116"/>
      <c r="BP42" s="116"/>
      <c r="BQ42" s="116"/>
      <c r="BR42" s="116"/>
      <c r="BS42" s="118"/>
      <c r="BT42" s="107"/>
      <c r="BU42" s="107"/>
      <c r="BV42" s="107"/>
      <c r="BW42" s="107"/>
      <c r="BX42" s="107"/>
      <c r="BY42" s="107"/>
      <c r="BZ42" s="107"/>
      <c r="CA42" s="107"/>
      <c r="CB42" s="117"/>
      <c r="CC42" s="117"/>
      <c r="CD42" s="117"/>
      <c r="CE42" s="112"/>
      <c r="CF42" s="117"/>
      <c r="CG42" s="112"/>
      <c r="CH42" s="112"/>
      <c r="CI42" s="112"/>
      <c r="CJ42" s="112"/>
      <c r="CK42" s="112"/>
      <c r="CL42" s="112"/>
      <c r="CM42" s="112"/>
      <c r="CN42" s="112"/>
      <c r="CO42" s="112"/>
      <c r="CP42" s="112"/>
      <c r="CQ42" s="112"/>
      <c r="CR42" s="112"/>
      <c r="CT42" s="112"/>
      <c r="CU42" s="112"/>
      <c r="CV42" s="112"/>
      <c r="CW42" s="112"/>
      <c r="CX42" s="112"/>
      <c r="CY42" s="112"/>
      <c r="CZ42" s="112"/>
      <c r="DA42" s="112"/>
      <c r="DB42" s="112"/>
    </row>
    <row r="43" spans="1:106" ht="30.75" customHeight="1">
      <c r="A43" s="107" t="s">
        <v>742</v>
      </c>
      <c r="B43" s="207"/>
      <c r="C43" s="107"/>
      <c r="D43" s="107"/>
      <c r="E43" s="107"/>
      <c r="F43" s="107"/>
      <c r="G43" s="107"/>
      <c r="H43" s="107"/>
      <c r="I43" s="107"/>
      <c r="J43" s="107"/>
      <c r="K43" s="107"/>
      <c r="L43" s="107"/>
      <c r="M43" s="107"/>
      <c r="N43" s="107"/>
      <c r="O43" s="117"/>
      <c r="P43" s="113"/>
      <c r="Q43" s="107"/>
      <c r="R43" s="107"/>
      <c r="S43" s="111"/>
      <c r="T43" s="107"/>
      <c r="U43" s="107"/>
      <c r="V43" s="106"/>
      <c r="W43" s="108"/>
      <c r="X43" s="107"/>
      <c r="Y43" s="107"/>
      <c r="Z43" s="107"/>
      <c r="AA43" s="107"/>
      <c r="AB43" s="107"/>
      <c r="AC43" s="114"/>
      <c r="AD43" s="108"/>
      <c r="AE43" s="107"/>
      <c r="AF43" s="107"/>
      <c r="AG43" s="107"/>
      <c r="AH43" s="107"/>
      <c r="AI43" s="107"/>
      <c r="AJ43" s="107"/>
      <c r="AK43" s="107"/>
      <c r="AL43" s="107"/>
      <c r="AM43" s="107"/>
      <c r="AN43" s="107"/>
      <c r="AO43" s="107"/>
      <c r="AP43" s="107"/>
      <c r="AQ43" s="107"/>
      <c r="AR43" s="107"/>
      <c r="AS43" s="107"/>
      <c r="AT43" s="107"/>
      <c r="AU43" s="107"/>
      <c r="AV43" s="107"/>
      <c r="AW43" s="107"/>
      <c r="AX43" s="107"/>
      <c r="AY43" s="107"/>
      <c r="AZ43" s="107"/>
      <c r="BA43" s="107"/>
      <c r="BB43" s="107"/>
      <c r="BC43" s="115"/>
      <c r="BD43" s="107"/>
      <c r="BE43" s="107"/>
      <c r="BF43" s="107"/>
      <c r="BG43" s="107"/>
      <c r="BH43" s="107"/>
      <c r="BI43" s="107"/>
      <c r="BJ43" s="107"/>
      <c r="BK43" s="107"/>
      <c r="BL43" s="120"/>
      <c r="BM43" s="193"/>
      <c r="BN43" s="116"/>
      <c r="BO43" s="116"/>
      <c r="BP43" s="116"/>
      <c r="BQ43" s="116"/>
      <c r="BR43" s="116"/>
      <c r="BS43" s="118"/>
      <c r="BT43" s="107"/>
      <c r="BU43" s="107"/>
      <c r="BV43" s="107"/>
      <c r="BW43" s="107"/>
      <c r="BX43" s="107"/>
      <c r="BY43" s="107"/>
      <c r="BZ43" s="107"/>
      <c r="CA43" s="107"/>
      <c r="CB43" s="117"/>
      <c r="CC43" s="117"/>
      <c r="CD43" s="117"/>
      <c r="CE43" s="112"/>
      <c r="CF43" s="117"/>
      <c r="CG43" s="112"/>
      <c r="CH43" s="112"/>
      <c r="CI43" s="112"/>
      <c r="CJ43" s="112"/>
      <c r="CK43" s="112"/>
      <c r="CL43" s="112"/>
      <c r="CM43" s="112"/>
      <c r="CN43" s="112"/>
      <c r="CO43" s="112"/>
      <c r="CP43" s="112"/>
      <c r="CQ43" s="112"/>
      <c r="CR43" s="112"/>
      <c r="CT43" s="112"/>
      <c r="CU43" s="112"/>
      <c r="CV43" s="112"/>
      <c r="CW43" s="112"/>
      <c r="CX43" s="112"/>
      <c r="CY43" s="112"/>
      <c r="CZ43" s="112"/>
      <c r="DA43" s="112"/>
      <c r="DB43" s="112"/>
    </row>
    <row r="44" spans="1:106" ht="30.75" customHeight="1">
      <c r="A44" s="107" t="s">
        <v>744</v>
      </c>
      <c r="B44" s="207"/>
      <c r="C44" s="107"/>
      <c r="D44" s="107"/>
      <c r="E44" s="107"/>
      <c r="F44" s="107"/>
      <c r="G44" s="107"/>
      <c r="H44" s="107"/>
      <c r="I44" s="107"/>
      <c r="J44" s="107"/>
      <c r="K44" s="107"/>
      <c r="L44" s="107"/>
      <c r="M44" s="107"/>
      <c r="N44" s="107"/>
      <c r="O44" s="117"/>
      <c r="P44" s="113"/>
      <c r="Q44" s="107"/>
      <c r="R44" s="107"/>
      <c r="S44" s="111"/>
      <c r="T44" s="107"/>
      <c r="U44" s="107"/>
      <c r="V44" s="106"/>
      <c r="W44" s="108"/>
      <c r="X44" s="107"/>
      <c r="Y44" s="107"/>
      <c r="Z44" s="107"/>
      <c r="AA44" s="107"/>
      <c r="AB44" s="107"/>
      <c r="AC44" s="114"/>
      <c r="AD44" s="108"/>
      <c r="AE44" s="107"/>
      <c r="AF44" s="107"/>
      <c r="AG44" s="107"/>
      <c r="AH44" s="107"/>
      <c r="AI44" s="107"/>
      <c r="AJ44" s="107"/>
      <c r="AK44" s="107"/>
      <c r="AL44" s="107"/>
      <c r="AM44" s="107"/>
      <c r="AN44" s="107"/>
      <c r="AO44" s="107"/>
      <c r="AP44" s="107"/>
      <c r="AQ44" s="107"/>
      <c r="AR44" s="107"/>
      <c r="AS44" s="107"/>
      <c r="AT44" s="107"/>
      <c r="AU44" s="107"/>
      <c r="AV44" s="107"/>
      <c r="AW44" s="107"/>
      <c r="AX44" s="107"/>
      <c r="AY44" s="107"/>
      <c r="AZ44" s="107"/>
      <c r="BA44" s="107"/>
      <c r="BB44" s="107"/>
      <c r="BC44" s="115"/>
      <c r="BD44" s="107"/>
      <c r="BE44" s="107"/>
      <c r="BF44" s="107"/>
      <c r="BG44" s="107"/>
      <c r="BH44" s="107"/>
      <c r="BI44" s="107"/>
      <c r="BJ44" s="107"/>
      <c r="BK44" s="107"/>
      <c r="BL44" s="120"/>
      <c r="BM44" s="193"/>
      <c r="BN44" s="116"/>
      <c r="BO44" s="116"/>
      <c r="BP44" s="116"/>
      <c r="BQ44" s="116"/>
      <c r="BR44" s="116"/>
      <c r="BS44" s="118"/>
      <c r="BT44" s="107"/>
      <c r="BU44" s="107"/>
      <c r="BV44" s="107"/>
      <c r="BW44" s="107"/>
      <c r="BX44" s="107"/>
      <c r="BY44" s="107"/>
      <c r="BZ44" s="107"/>
      <c r="CA44" s="107"/>
      <c r="CB44" s="117"/>
      <c r="CC44" s="117"/>
      <c r="CD44" s="117"/>
      <c r="CE44" s="112"/>
      <c r="CF44" s="117"/>
      <c r="CG44" s="112"/>
      <c r="CH44" s="112"/>
      <c r="CI44" s="112"/>
      <c r="CJ44" s="112"/>
      <c r="CK44" s="112"/>
      <c r="CL44" s="112"/>
      <c r="CM44" s="112"/>
      <c r="CN44" s="112"/>
      <c r="CO44" s="112"/>
      <c r="CP44" s="112"/>
      <c r="CQ44" s="112"/>
      <c r="CR44" s="112"/>
      <c r="CT44" s="112"/>
      <c r="CU44" s="112"/>
      <c r="CV44" s="112"/>
      <c r="CW44" s="112"/>
      <c r="CX44" s="112"/>
      <c r="CY44" s="112"/>
      <c r="CZ44" s="112"/>
      <c r="DA44" s="112"/>
      <c r="DB44" s="112"/>
    </row>
    <row r="45" spans="1:106" ht="30.75" customHeight="1">
      <c r="A45" s="107" t="s">
        <v>746</v>
      </c>
      <c r="B45" s="207"/>
      <c r="C45" s="107"/>
      <c r="D45" s="107"/>
      <c r="E45" s="107"/>
      <c r="F45" s="107"/>
      <c r="G45" s="107"/>
      <c r="H45" s="107"/>
      <c r="I45" s="107"/>
      <c r="J45" s="107"/>
      <c r="K45" s="107"/>
      <c r="L45" s="107"/>
      <c r="M45" s="107"/>
      <c r="N45" s="107"/>
      <c r="O45" s="117"/>
      <c r="P45" s="113"/>
      <c r="Q45" s="107"/>
      <c r="R45" s="107"/>
      <c r="S45" s="111"/>
      <c r="T45" s="107"/>
      <c r="U45" s="107"/>
      <c r="V45" s="106"/>
      <c r="W45" s="108"/>
      <c r="X45" s="107"/>
      <c r="Y45" s="107"/>
      <c r="Z45" s="107"/>
      <c r="AA45" s="107"/>
      <c r="AB45" s="107"/>
      <c r="AC45" s="114"/>
      <c r="AD45" s="108"/>
      <c r="AE45" s="107"/>
      <c r="AF45" s="107"/>
      <c r="AG45" s="107"/>
      <c r="AH45" s="107"/>
      <c r="AI45" s="107"/>
      <c r="AJ45" s="107"/>
      <c r="AK45" s="107"/>
      <c r="AL45" s="107"/>
      <c r="AM45" s="107"/>
      <c r="AN45" s="107"/>
      <c r="AO45" s="107"/>
      <c r="AP45" s="107"/>
      <c r="AQ45" s="107"/>
      <c r="AR45" s="107"/>
      <c r="AS45" s="107"/>
      <c r="AT45" s="107"/>
      <c r="AU45" s="107"/>
      <c r="AV45" s="107"/>
      <c r="AW45" s="107"/>
      <c r="AX45" s="107"/>
      <c r="AY45" s="107"/>
      <c r="AZ45" s="107"/>
      <c r="BA45" s="107"/>
      <c r="BB45" s="107"/>
      <c r="BC45" s="115"/>
      <c r="BD45" s="107"/>
      <c r="BE45" s="107"/>
      <c r="BF45" s="107"/>
      <c r="BG45" s="107"/>
      <c r="BH45" s="107"/>
      <c r="BI45" s="107"/>
      <c r="BJ45" s="107"/>
      <c r="BK45" s="107"/>
      <c r="BL45" s="120"/>
      <c r="BM45" s="193"/>
      <c r="BN45" s="116"/>
      <c r="BO45" s="116"/>
      <c r="BP45" s="116"/>
      <c r="BQ45" s="116"/>
      <c r="BR45" s="116"/>
      <c r="BS45" s="118"/>
      <c r="BT45" s="107"/>
      <c r="BU45" s="107"/>
      <c r="BV45" s="107"/>
      <c r="BW45" s="107"/>
      <c r="BX45" s="107"/>
      <c r="BY45" s="107"/>
      <c r="BZ45" s="107"/>
      <c r="CA45" s="107"/>
      <c r="CB45" s="117"/>
      <c r="CC45" s="117"/>
      <c r="CD45" s="117"/>
      <c r="CE45" s="112"/>
      <c r="CF45" s="117"/>
      <c r="CG45" s="112"/>
      <c r="CH45" s="112"/>
      <c r="CI45" s="112"/>
      <c r="CJ45" s="112"/>
      <c r="CK45" s="112"/>
      <c r="CL45" s="112"/>
      <c r="CM45" s="112"/>
      <c r="CN45" s="112"/>
      <c r="CO45" s="112"/>
      <c r="CP45" s="112"/>
      <c r="CQ45" s="112"/>
      <c r="CR45" s="112"/>
      <c r="CT45" s="112"/>
      <c r="CU45" s="112"/>
      <c r="CV45" s="112"/>
      <c r="CW45" s="112"/>
      <c r="CX45" s="112"/>
      <c r="CY45" s="112"/>
      <c r="CZ45" s="112"/>
      <c r="DA45" s="112"/>
      <c r="DB45" s="112"/>
    </row>
    <row r="46" spans="1:106" ht="30.75" customHeight="1">
      <c r="A46" s="107" t="s">
        <v>747</v>
      </c>
      <c r="B46" s="207"/>
      <c r="C46" s="107"/>
      <c r="D46" s="107"/>
      <c r="E46" s="107"/>
      <c r="F46" s="107"/>
      <c r="G46" s="107"/>
      <c r="H46" s="107"/>
      <c r="I46" s="107"/>
      <c r="J46" s="107"/>
      <c r="K46" s="107"/>
      <c r="L46" s="107"/>
      <c r="M46" s="107"/>
      <c r="N46" s="107"/>
      <c r="O46" s="117"/>
      <c r="P46" s="113"/>
      <c r="Q46" s="107"/>
      <c r="R46" s="107"/>
      <c r="S46" s="111"/>
      <c r="T46" s="107"/>
      <c r="U46" s="107"/>
      <c r="V46" s="106"/>
      <c r="W46" s="108"/>
      <c r="X46" s="107"/>
      <c r="Y46" s="107"/>
      <c r="Z46" s="107"/>
      <c r="AA46" s="107"/>
      <c r="AB46" s="107"/>
      <c r="AC46" s="114"/>
      <c r="AD46" s="108"/>
      <c r="AE46" s="107"/>
      <c r="AF46" s="107"/>
      <c r="AG46" s="107"/>
      <c r="AH46" s="107"/>
      <c r="AI46" s="107"/>
      <c r="AJ46" s="107"/>
      <c r="AK46" s="107"/>
      <c r="AL46" s="107"/>
      <c r="AM46" s="107"/>
      <c r="AN46" s="107"/>
      <c r="AO46" s="107"/>
      <c r="AP46" s="107"/>
      <c r="AQ46" s="107"/>
      <c r="AR46" s="107"/>
      <c r="AS46" s="107"/>
      <c r="AT46" s="107"/>
      <c r="AU46" s="107"/>
      <c r="AV46" s="107"/>
      <c r="AW46" s="107"/>
      <c r="AX46" s="107"/>
      <c r="AY46" s="107"/>
      <c r="AZ46" s="107"/>
      <c r="BA46" s="107"/>
      <c r="BB46" s="107"/>
      <c r="BC46" s="115"/>
      <c r="BD46" s="107"/>
      <c r="BE46" s="107"/>
      <c r="BF46" s="107"/>
      <c r="BG46" s="107"/>
      <c r="BH46" s="107"/>
      <c r="BI46" s="107"/>
      <c r="BJ46" s="107"/>
      <c r="BK46" s="107"/>
      <c r="BL46" s="120"/>
      <c r="BM46" s="193"/>
      <c r="BN46" s="116"/>
      <c r="BO46" s="116"/>
      <c r="BP46" s="116"/>
      <c r="BQ46" s="116"/>
      <c r="BR46" s="116"/>
      <c r="BS46" s="118"/>
      <c r="BT46" s="107"/>
      <c r="BU46" s="107"/>
      <c r="BV46" s="107"/>
      <c r="BW46" s="107"/>
      <c r="BX46" s="107"/>
      <c r="BY46" s="107"/>
      <c r="BZ46" s="107"/>
      <c r="CA46" s="107"/>
      <c r="CB46" s="117"/>
      <c r="CC46" s="117"/>
      <c r="CD46" s="117"/>
      <c r="CE46" s="112"/>
      <c r="CF46" s="117"/>
      <c r="CG46" s="112"/>
      <c r="CH46" s="112"/>
      <c r="CI46" s="112"/>
      <c r="CJ46" s="112"/>
      <c r="CK46" s="112"/>
      <c r="CL46" s="112"/>
      <c r="CM46" s="112"/>
      <c r="CN46" s="112"/>
      <c r="CO46" s="112"/>
      <c r="CP46" s="112"/>
      <c r="CQ46" s="112"/>
      <c r="CR46" s="112"/>
      <c r="CT46" s="112"/>
      <c r="CU46" s="112"/>
      <c r="CV46" s="112"/>
      <c r="CW46" s="112"/>
      <c r="CX46" s="112"/>
      <c r="CY46" s="112"/>
      <c r="CZ46" s="112"/>
      <c r="DA46" s="112"/>
      <c r="DB46" s="112"/>
    </row>
    <row r="47" spans="1:106" ht="30.75" customHeight="1">
      <c r="A47" s="107" t="s">
        <v>748</v>
      </c>
      <c r="B47" s="207"/>
      <c r="C47" s="107"/>
      <c r="D47" s="107"/>
      <c r="E47" s="107"/>
      <c r="F47" s="107"/>
      <c r="G47" s="107"/>
      <c r="H47" s="107"/>
      <c r="I47" s="107"/>
      <c r="J47" s="107"/>
      <c r="K47" s="107"/>
      <c r="L47" s="107"/>
      <c r="M47" s="107"/>
      <c r="N47" s="107"/>
      <c r="O47" s="117"/>
      <c r="P47" s="113"/>
      <c r="Q47" s="107"/>
      <c r="R47" s="107"/>
      <c r="S47" s="111"/>
      <c r="T47" s="107"/>
      <c r="U47" s="107"/>
      <c r="V47" s="106"/>
      <c r="W47" s="108"/>
      <c r="X47" s="107"/>
      <c r="Y47" s="107"/>
      <c r="Z47" s="107"/>
      <c r="AA47" s="107"/>
      <c r="AB47" s="107"/>
      <c r="AC47" s="114"/>
      <c r="AD47" s="108"/>
      <c r="AE47" s="107"/>
      <c r="AF47" s="107"/>
      <c r="AG47" s="107"/>
      <c r="AH47" s="107"/>
      <c r="AI47" s="107"/>
      <c r="AJ47" s="107"/>
      <c r="AK47" s="107"/>
      <c r="AL47" s="107"/>
      <c r="AM47" s="107"/>
      <c r="AN47" s="107"/>
      <c r="AO47" s="107"/>
      <c r="AP47" s="107"/>
      <c r="AQ47" s="107"/>
      <c r="AR47" s="107"/>
      <c r="AS47" s="107"/>
      <c r="AT47" s="107"/>
      <c r="AU47" s="107"/>
      <c r="AV47" s="107"/>
      <c r="AW47" s="107"/>
      <c r="AX47" s="107"/>
      <c r="AY47" s="107"/>
      <c r="AZ47" s="107"/>
      <c r="BA47" s="107"/>
      <c r="BB47" s="107"/>
      <c r="BC47" s="115"/>
      <c r="BD47" s="107"/>
      <c r="BE47" s="107"/>
      <c r="BF47" s="107"/>
      <c r="BG47" s="107"/>
      <c r="BH47" s="107"/>
      <c r="BI47" s="107"/>
      <c r="BJ47" s="107"/>
      <c r="BK47" s="107"/>
      <c r="BL47" s="120"/>
      <c r="BM47" s="193"/>
      <c r="BN47" s="116"/>
      <c r="BO47" s="116"/>
      <c r="BP47" s="116"/>
      <c r="BQ47" s="116"/>
      <c r="BR47" s="116"/>
      <c r="BS47" s="118"/>
      <c r="BT47" s="107"/>
      <c r="BU47" s="107"/>
      <c r="BV47" s="107"/>
      <c r="BW47" s="107"/>
      <c r="BX47" s="107"/>
      <c r="BY47" s="107"/>
      <c r="BZ47" s="107"/>
      <c r="CA47" s="107"/>
      <c r="CB47" s="117"/>
      <c r="CC47" s="117"/>
      <c r="CD47" s="117"/>
      <c r="CE47" s="112"/>
      <c r="CF47" s="117"/>
      <c r="CG47" s="112"/>
      <c r="CH47" s="112"/>
      <c r="CI47" s="112"/>
      <c r="CJ47" s="112"/>
      <c r="CK47" s="112"/>
      <c r="CL47" s="112"/>
      <c r="CM47" s="112"/>
      <c r="CN47" s="112"/>
      <c r="CO47" s="112"/>
      <c r="CP47" s="112"/>
      <c r="CQ47" s="112"/>
      <c r="CR47" s="112"/>
      <c r="CT47" s="112"/>
      <c r="CU47" s="112"/>
      <c r="CV47" s="112"/>
      <c r="CW47" s="112"/>
      <c r="CX47" s="112"/>
      <c r="CY47" s="112"/>
      <c r="CZ47" s="112"/>
      <c r="DA47" s="112"/>
      <c r="DB47" s="112"/>
    </row>
    <row r="48" spans="1:106" ht="30.75" customHeight="1">
      <c r="A48" s="107" t="s">
        <v>749</v>
      </c>
      <c r="B48" s="207"/>
      <c r="C48" s="107"/>
      <c r="D48" s="107"/>
      <c r="E48" s="107"/>
      <c r="F48" s="107"/>
      <c r="G48" s="107"/>
      <c r="H48" s="107"/>
      <c r="I48" s="107"/>
      <c r="J48" s="107"/>
      <c r="K48" s="107"/>
      <c r="L48" s="107"/>
      <c r="M48" s="107"/>
      <c r="N48" s="107"/>
      <c r="O48" s="117"/>
      <c r="P48" s="113"/>
      <c r="Q48" s="107"/>
      <c r="R48" s="107"/>
      <c r="S48" s="111"/>
      <c r="T48" s="107"/>
      <c r="U48" s="107"/>
      <c r="V48" s="106"/>
      <c r="W48" s="108"/>
      <c r="X48" s="107"/>
      <c r="Y48" s="107"/>
      <c r="Z48" s="107"/>
      <c r="AA48" s="107"/>
      <c r="AB48" s="107"/>
      <c r="AC48" s="114"/>
      <c r="AD48" s="108"/>
      <c r="AE48" s="107"/>
      <c r="AF48" s="107"/>
      <c r="AG48" s="107"/>
      <c r="AH48" s="107"/>
      <c r="AI48" s="107"/>
      <c r="AJ48" s="107"/>
      <c r="AK48" s="107"/>
      <c r="AL48" s="107"/>
      <c r="AM48" s="107"/>
      <c r="AN48" s="107"/>
      <c r="AO48" s="107"/>
      <c r="AP48" s="107"/>
      <c r="AQ48" s="107"/>
      <c r="AR48" s="107"/>
      <c r="AS48" s="107"/>
      <c r="AT48" s="107"/>
      <c r="AU48" s="107"/>
      <c r="AV48" s="107"/>
      <c r="AW48" s="107"/>
      <c r="AX48" s="107"/>
      <c r="AY48" s="107"/>
      <c r="AZ48" s="107"/>
      <c r="BA48" s="107"/>
      <c r="BB48" s="107"/>
      <c r="BC48" s="115"/>
      <c r="BD48" s="107"/>
      <c r="BE48" s="107"/>
      <c r="BF48" s="107"/>
      <c r="BG48" s="107"/>
      <c r="BH48" s="107"/>
      <c r="BI48" s="107"/>
      <c r="BJ48" s="107"/>
      <c r="BK48" s="107"/>
      <c r="BL48" s="120"/>
      <c r="BM48" s="193"/>
      <c r="BN48" s="116"/>
      <c r="BO48" s="116"/>
      <c r="BP48" s="116"/>
      <c r="BQ48" s="116"/>
      <c r="BR48" s="116"/>
      <c r="BS48" s="118"/>
      <c r="BT48" s="107"/>
      <c r="BU48" s="107"/>
      <c r="BV48" s="107"/>
      <c r="BW48" s="107"/>
      <c r="BX48" s="107"/>
      <c r="BY48" s="107"/>
      <c r="BZ48" s="107"/>
      <c r="CA48" s="107"/>
      <c r="CB48" s="117"/>
      <c r="CC48" s="117"/>
      <c r="CD48" s="117"/>
      <c r="CE48" s="112"/>
      <c r="CF48" s="117"/>
      <c r="CG48" s="112"/>
      <c r="CH48" s="112"/>
      <c r="CI48" s="112"/>
      <c r="CJ48" s="112"/>
      <c r="CK48" s="112"/>
      <c r="CL48" s="112"/>
      <c r="CM48" s="112"/>
      <c r="CN48" s="112"/>
      <c r="CO48" s="112"/>
      <c r="CP48" s="112"/>
      <c r="CQ48" s="112"/>
      <c r="CR48" s="112"/>
      <c r="CT48" s="112"/>
      <c r="CU48" s="112"/>
      <c r="CV48" s="112"/>
      <c r="CW48" s="112"/>
      <c r="CX48" s="112"/>
      <c r="CY48" s="112"/>
      <c r="CZ48" s="112"/>
      <c r="DA48" s="112"/>
      <c r="DB48" s="112"/>
    </row>
    <row r="49" spans="1:106" ht="30.75" customHeight="1">
      <c r="A49" s="107" t="s">
        <v>750</v>
      </c>
      <c r="B49" s="207"/>
      <c r="C49" s="107"/>
      <c r="D49" s="107"/>
      <c r="E49" s="107"/>
      <c r="F49" s="107"/>
      <c r="G49" s="107"/>
      <c r="H49" s="107"/>
      <c r="I49" s="107"/>
      <c r="J49" s="107"/>
      <c r="K49" s="107"/>
      <c r="L49" s="107"/>
      <c r="M49" s="107"/>
      <c r="N49" s="107"/>
      <c r="O49" s="117"/>
      <c r="P49" s="113"/>
      <c r="Q49" s="107"/>
      <c r="R49" s="107"/>
      <c r="S49" s="111"/>
      <c r="T49" s="107"/>
      <c r="U49" s="107"/>
      <c r="V49" s="106"/>
      <c r="W49" s="108"/>
      <c r="X49" s="107"/>
      <c r="Y49" s="107"/>
      <c r="Z49" s="107"/>
      <c r="AA49" s="107"/>
      <c r="AB49" s="107"/>
      <c r="AC49" s="114"/>
      <c r="AD49" s="108"/>
      <c r="AE49" s="107"/>
      <c r="AF49" s="107"/>
      <c r="AG49" s="107"/>
      <c r="AH49" s="107"/>
      <c r="AI49" s="107"/>
      <c r="AJ49" s="107"/>
      <c r="AK49" s="107"/>
      <c r="AL49" s="107"/>
      <c r="AM49" s="107"/>
      <c r="AN49" s="107"/>
      <c r="AO49" s="107"/>
      <c r="AP49" s="107"/>
      <c r="AQ49" s="107"/>
      <c r="AR49" s="107"/>
      <c r="AS49" s="107"/>
      <c r="AT49" s="107"/>
      <c r="AU49" s="107"/>
      <c r="AV49" s="107"/>
      <c r="AW49" s="107"/>
      <c r="AX49" s="107"/>
      <c r="AY49" s="107"/>
      <c r="AZ49" s="107"/>
      <c r="BA49" s="107"/>
      <c r="BB49" s="107"/>
      <c r="BC49" s="115"/>
      <c r="BD49" s="107"/>
      <c r="BE49" s="107"/>
      <c r="BF49" s="107"/>
      <c r="BG49" s="107"/>
      <c r="BH49" s="107"/>
      <c r="BI49" s="107"/>
      <c r="BJ49" s="107"/>
      <c r="BK49" s="107"/>
      <c r="BL49" s="120"/>
      <c r="BM49" s="193"/>
      <c r="BN49" s="116"/>
      <c r="BO49" s="116"/>
      <c r="BP49" s="116"/>
      <c r="BQ49" s="116"/>
      <c r="BR49" s="116"/>
      <c r="BS49" s="118"/>
      <c r="BT49" s="107"/>
      <c r="BU49" s="107"/>
      <c r="BV49" s="107"/>
      <c r="BW49" s="107"/>
      <c r="BX49" s="107"/>
      <c r="BY49" s="107"/>
      <c r="BZ49" s="107"/>
      <c r="CA49" s="107"/>
      <c r="CB49" s="117"/>
      <c r="CC49" s="117"/>
      <c r="CD49" s="117"/>
      <c r="CE49" s="112"/>
      <c r="CF49" s="117"/>
      <c r="CG49" s="112"/>
      <c r="CH49" s="112"/>
      <c r="CI49" s="112"/>
      <c r="CJ49" s="112"/>
      <c r="CK49" s="112"/>
      <c r="CL49" s="112"/>
      <c r="CM49" s="112"/>
      <c r="CN49" s="112"/>
      <c r="CO49" s="112"/>
      <c r="CP49" s="112"/>
      <c r="CQ49" s="112"/>
      <c r="CR49" s="112"/>
      <c r="CT49" s="112"/>
      <c r="CU49" s="112"/>
      <c r="CV49" s="112"/>
      <c r="CW49" s="112"/>
      <c r="CX49" s="112"/>
      <c r="CY49" s="112"/>
      <c r="CZ49" s="112"/>
      <c r="DA49" s="112"/>
      <c r="DB49" s="112"/>
    </row>
    <row r="50" spans="1:106" ht="30.75" customHeight="1">
      <c r="A50" s="107" t="s">
        <v>751</v>
      </c>
      <c r="B50" s="207"/>
      <c r="C50" s="107"/>
      <c r="D50" s="107"/>
      <c r="E50" s="107"/>
      <c r="F50" s="107"/>
      <c r="G50" s="107"/>
      <c r="H50" s="107"/>
      <c r="I50" s="119"/>
      <c r="J50" s="123"/>
      <c r="K50" s="107"/>
      <c r="L50" s="107"/>
      <c r="M50" s="107"/>
      <c r="N50" s="107"/>
      <c r="O50" s="117"/>
      <c r="P50" s="113"/>
      <c r="Q50" s="107"/>
      <c r="R50" s="107"/>
      <c r="S50" s="111"/>
      <c r="T50" s="107"/>
      <c r="U50" s="107"/>
      <c r="V50" s="106"/>
      <c r="W50" s="108"/>
      <c r="X50" s="107"/>
      <c r="Y50" s="107"/>
      <c r="Z50" s="107"/>
      <c r="AA50" s="107"/>
      <c r="AB50" s="107"/>
      <c r="AC50" s="114"/>
      <c r="AD50" s="108"/>
      <c r="AE50" s="107"/>
      <c r="AF50" s="107"/>
      <c r="AG50" s="107"/>
      <c r="AH50" s="107"/>
      <c r="AI50" s="107"/>
      <c r="AJ50" s="107"/>
      <c r="AK50" s="107"/>
      <c r="AL50" s="107"/>
      <c r="AM50" s="107"/>
      <c r="AN50" s="107"/>
      <c r="AO50" s="107"/>
      <c r="AP50" s="107"/>
      <c r="AQ50" s="107"/>
      <c r="AR50" s="107"/>
      <c r="AS50" s="107"/>
      <c r="AT50" s="107"/>
      <c r="AU50" s="107"/>
      <c r="AV50" s="107"/>
      <c r="AW50" s="107"/>
      <c r="AX50" s="107"/>
      <c r="AY50" s="107"/>
      <c r="AZ50" s="107"/>
      <c r="BA50" s="107"/>
      <c r="BB50" s="107"/>
      <c r="BC50" s="115"/>
      <c r="BD50" s="107"/>
      <c r="BE50" s="107"/>
      <c r="BF50" s="107"/>
      <c r="BG50" s="107"/>
      <c r="BH50" s="107"/>
      <c r="BI50" s="107"/>
      <c r="BJ50" s="107"/>
      <c r="BK50" s="107"/>
      <c r="BL50" s="120"/>
      <c r="BM50" s="193"/>
      <c r="BN50" s="116"/>
      <c r="BO50" s="116"/>
      <c r="BP50" s="116"/>
      <c r="BQ50" s="116"/>
      <c r="BR50" s="116"/>
      <c r="BS50" s="118"/>
      <c r="BT50" s="107"/>
      <c r="BU50" s="107"/>
      <c r="BV50" s="107"/>
      <c r="BW50" s="107"/>
      <c r="BX50" s="107"/>
      <c r="BY50" s="107"/>
      <c r="BZ50" s="107"/>
      <c r="CA50" s="107"/>
      <c r="CB50" s="117"/>
      <c r="CC50" s="117"/>
      <c r="CD50" s="117"/>
      <c r="CE50" s="112"/>
      <c r="CF50" s="117"/>
      <c r="CG50" s="112"/>
      <c r="CH50" s="112"/>
      <c r="CI50" s="112"/>
      <c r="CJ50" s="112"/>
      <c r="CK50" s="112"/>
      <c r="CL50" s="112"/>
      <c r="CM50" s="112"/>
      <c r="CN50" s="112"/>
      <c r="CO50" s="112"/>
      <c r="CP50" s="112"/>
      <c r="CQ50" s="112"/>
      <c r="CR50" s="112"/>
      <c r="CT50" s="112"/>
      <c r="CU50" s="112"/>
      <c r="CV50" s="112"/>
      <c r="CW50" s="112"/>
      <c r="CX50" s="112"/>
      <c r="CY50" s="112"/>
      <c r="CZ50" s="112"/>
      <c r="DA50" s="112"/>
      <c r="DB50" s="112"/>
    </row>
    <row r="51" spans="1:106" ht="30.75" customHeight="1">
      <c r="A51" s="107" t="s">
        <v>753</v>
      </c>
      <c r="B51" s="207"/>
      <c r="C51" s="107"/>
      <c r="D51" s="107"/>
      <c r="E51" s="107"/>
      <c r="F51" s="107"/>
      <c r="G51" s="107"/>
      <c r="H51" s="107"/>
      <c r="I51" s="107"/>
      <c r="J51" s="123"/>
      <c r="K51" s="107"/>
      <c r="L51" s="107"/>
      <c r="M51" s="107"/>
      <c r="N51" s="107"/>
      <c r="O51" s="117"/>
      <c r="P51" s="113"/>
      <c r="Q51" s="107"/>
      <c r="R51" s="107"/>
      <c r="S51" s="111"/>
      <c r="T51" s="107"/>
      <c r="U51" s="107"/>
      <c r="V51" s="106"/>
      <c r="W51" s="108"/>
      <c r="X51" s="107"/>
      <c r="Y51" s="107"/>
      <c r="Z51" s="107"/>
      <c r="AA51" s="107"/>
      <c r="AB51" s="107"/>
      <c r="AC51" s="114"/>
      <c r="AD51" s="108"/>
      <c r="AE51" s="107"/>
      <c r="AF51" s="107"/>
      <c r="AG51" s="107"/>
      <c r="AH51" s="107"/>
      <c r="AI51" s="107"/>
      <c r="AJ51" s="107"/>
      <c r="AK51" s="107"/>
      <c r="AL51" s="107"/>
      <c r="AM51" s="107"/>
      <c r="AN51" s="107"/>
      <c r="AO51" s="107"/>
      <c r="AP51" s="107"/>
      <c r="AQ51" s="107"/>
      <c r="AR51" s="107"/>
      <c r="AS51" s="107"/>
      <c r="AT51" s="107"/>
      <c r="AU51" s="107"/>
      <c r="AV51" s="107"/>
      <c r="AW51" s="107"/>
      <c r="AX51" s="107"/>
      <c r="AY51" s="107"/>
      <c r="AZ51" s="107"/>
      <c r="BA51" s="107"/>
      <c r="BB51" s="107"/>
      <c r="BC51" s="115"/>
      <c r="BD51" s="107"/>
      <c r="BE51" s="107"/>
      <c r="BF51" s="107"/>
      <c r="BG51" s="107"/>
      <c r="BH51" s="107"/>
      <c r="BI51" s="107"/>
      <c r="BJ51" s="107"/>
      <c r="BK51" s="107"/>
      <c r="BL51" s="120"/>
      <c r="BM51" s="193"/>
      <c r="BN51" s="116"/>
      <c r="BO51" s="116"/>
      <c r="BP51" s="116"/>
      <c r="BQ51" s="116"/>
      <c r="BR51" s="116"/>
      <c r="BS51" s="118"/>
      <c r="BT51" s="107"/>
      <c r="BU51" s="107"/>
      <c r="BV51" s="107"/>
      <c r="BW51" s="107"/>
      <c r="BX51" s="107"/>
      <c r="BY51" s="107"/>
      <c r="BZ51" s="107"/>
      <c r="CA51" s="107"/>
      <c r="CB51" s="117"/>
      <c r="CC51" s="117"/>
      <c r="CD51" s="117"/>
      <c r="CE51" s="112"/>
      <c r="CF51" s="117"/>
      <c r="CG51" s="112"/>
      <c r="CH51" s="112"/>
      <c r="CI51" s="112"/>
      <c r="CJ51" s="112"/>
      <c r="CK51" s="112"/>
      <c r="CL51" s="112"/>
      <c r="CM51" s="112"/>
      <c r="CN51" s="112"/>
      <c r="CO51" s="112"/>
      <c r="CP51" s="112"/>
      <c r="CQ51" s="112"/>
      <c r="CR51" s="112"/>
      <c r="CT51" s="112"/>
      <c r="CU51" s="112"/>
      <c r="CV51" s="112"/>
      <c r="CW51" s="112"/>
      <c r="CX51" s="112"/>
      <c r="CY51" s="112"/>
      <c r="CZ51" s="112"/>
      <c r="DA51" s="112"/>
      <c r="DB51" s="112"/>
    </row>
    <row r="52" spans="1:106" ht="30.75" customHeight="1">
      <c r="A52" s="107" t="s">
        <v>756</v>
      </c>
      <c r="B52" s="207"/>
      <c r="C52" s="107"/>
      <c r="D52" s="107"/>
      <c r="E52" s="107"/>
      <c r="F52" s="107"/>
      <c r="G52" s="107"/>
      <c r="H52" s="107"/>
      <c r="I52" s="119"/>
      <c r="J52" s="123"/>
      <c r="K52" s="107"/>
      <c r="L52" s="107"/>
      <c r="M52" s="107"/>
      <c r="N52" s="107"/>
      <c r="O52" s="117"/>
      <c r="P52" s="113"/>
      <c r="Q52" s="107"/>
      <c r="R52" s="107"/>
      <c r="S52" s="111"/>
      <c r="T52" s="107"/>
      <c r="U52" s="107"/>
      <c r="V52" s="106"/>
      <c r="W52" s="108"/>
      <c r="X52" s="107"/>
      <c r="Y52" s="107"/>
      <c r="Z52" s="107"/>
      <c r="AA52" s="107"/>
      <c r="AB52" s="107"/>
      <c r="AC52" s="114"/>
      <c r="AD52" s="108"/>
      <c r="AE52" s="107"/>
      <c r="AF52" s="107"/>
      <c r="AG52" s="107"/>
      <c r="AH52" s="107"/>
      <c r="AI52" s="107"/>
      <c r="AJ52" s="107"/>
      <c r="AK52" s="107"/>
      <c r="AL52" s="107"/>
      <c r="AM52" s="107"/>
      <c r="AN52" s="107"/>
      <c r="AO52" s="107"/>
      <c r="AP52" s="107"/>
      <c r="AQ52" s="107"/>
      <c r="AR52" s="107"/>
      <c r="AS52" s="107"/>
      <c r="AT52" s="107"/>
      <c r="AU52" s="107"/>
      <c r="AV52" s="107"/>
      <c r="AW52" s="107"/>
      <c r="AX52" s="107"/>
      <c r="AY52" s="107"/>
      <c r="AZ52" s="107"/>
      <c r="BA52" s="107"/>
      <c r="BB52" s="107"/>
      <c r="BC52" s="115"/>
      <c r="BD52" s="107"/>
      <c r="BE52" s="107"/>
      <c r="BF52" s="107"/>
      <c r="BG52" s="107"/>
      <c r="BH52" s="107"/>
      <c r="BI52" s="107"/>
      <c r="BJ52" s="107"/>
      <c r="BK52" s="107"/>
      <c r="BL52" s="120"/>
      <c r="BM52" s="193"/>
      <c r="BN52" s="116"/>
      <c r="BO52" s="116"/>
      <c r="BP52" s="116"/>
      <c r="BQ52" s="116"/>
      <c r="BR52" s="116"/>
      <c r="BS52" s="118"/>
      <c r="BT52" s="107"/>
      <c r="BU52" s="107"/>
      <c r="BV52" s="107"/>
      <c r="BW52" s="107"/>
      <c r="BX52" s="107"/>
      <c r="BY52" s="107"/>
      <c r="BZ52" s="107"/>
      <c r="CA52" s="107"/>
      <c r="CB52" s="117"/>
      <c r="CC52" s="117"/>
      <c r="CD52" s="117"/>
      <c r="CE52" s="112"/>
      <c r="CF52" s="117"/>
      <c r="CG52" s="112"/>
      <c r="CH52" s="112"/>
      <c r="CI52" s="112"/>
      <c r="CJ52" s="112"/>
      <c r="CK52" s="112"/>
      <c r="CL52" s="112"/>
      <c r="CM52" s="112"/>
      <c r="CN52" s="112"/>
      <c r="CO52" s="112"/>
      <c r="CP52" s="112"/>
      <c r="CQ52" s="112"/>
      <c r="CR52" s="112"/>
      <c r="CT52" s="112"/>
      <c r="CU52" s="112"/>
      <c r="CV52" s="112"/>
      <c r="CW52" s="112"/>
      <c r="CX52" s="112"/>
      <c r="CY52" s="112"/>
      <c r="CZ52" s="112"/>
      <c r="DA52" s="112"/>
      <c r="DB52" s="112"/>
    </row>
    <row r="53" spans="1:106" ht="30.75" customHeight="1">
      <c r="A53" s="107" t="s">
        <v>758</v>
      </c>
      <c r="B53" s="207"/>
      <c r="C53" s="107"/>
      <c r="D53" s="107"/>
      <c r="E53" s="107"/>
      <c r="F53" s="107"/>
      <c r="G53" s="107"/>
      <c r="H53" s="107"/>
      <c r="I53" s="119"/>
      <c r="J53" s="123"/>
      <c r="K53" s="107"/>
      <c r="L53" s="107"/>
      <c r="M53" s="107"/>
      <c r="N53" s="107"/>
      <c r="O53" s="117"/>
      <c r="P53" s="113"/>
      <c r="Q53" s="107"/>
      <c r="R53" s="107"/>
      <c r="S53" s="111"/>
      <c r="T53" s="107"/>
      <c r="U53" s="107"/>
      <c r="V53" s="106"/>
      <c r="W53" s="108"/>
      <c r="X53" s="107"/>
      <c r="Y53" s="107"/>
      <c r="Z53" s="107"/>
      <c r="AA53" s="107"/>
      <c r="AB53" s="107"/>
      <c r="AC53" s="114"/>
      <c r="AD53" s="108"/>
      <c r="AE53" s="107"/>
      <c r="AF53" s="107"/>
      <c r="AG53" s="107"/>
      <c r="AH53" s="107"/>
      <c r="AI53" s="107"/>
      <c r="AJ53" s="107"/>
      <c r="AK53" s="107"/>
      <c r="AL53" s="107"/>
      <c r="AM53" s="107"/>
      <c r="AN53" s="107"/>
      <c r="AO53" s="107"/>
      <c r="AP53" s="107"/>
      <c r="AQ53" s="107"/>
      <c r="AR53" s="107"/>
      <c r="AS53" s="107"/>
      <c r="AT53" s="107"/>
      <c r="AU53" s="107"/>
      <c r="AV53" s="107"/>
      <c r="AW53" s="107"/>
      <c r="AX53" s="107"/>
      <c r="AY53" s="107"/>
      <c r="AZ53" s="107"/>
      <c r="BA53" s="107"/>
      <c r="BB53" s="107"/>
      <c r="BC53" s="115"/>
      <c r="BD53" s="107"/>
      <c r="BE53" s="107"/>
      <c r="BF53" s="107"/>
      <c r="BG53" s="107"/>
      <c r="BH53" s="107"/>
      <c r="BI53" s="107"/>
      <c r="BJ53" s="107"/>
      <c r="BK53" s="107"/>
      <c r="BL53" s="120"/>
      <c r="BM53" s="193"/>
      <c r="BN53" s="116"/>
      <c r="BO53" s="116"/>
      <c r="BP53" s="116"/>
      <c r="BQ53" s="116"/>
      <c r="BR53" s="116"/>
      <c r="BS53" s="118"/>
      <c r="BT53" s="107"/>
      <c r="BU53" s="107"/>
      <c r="BV53" s="107"/>
      <c r="BW53" s="107"/>
      <c r="BX53" s="107"/>
      <c r="BY53" s="107"/>
      <c r="BZ53" s="107"/>
      <c r="CA53" s="107"/>
      <c r="CB53" s="117"/>
      <c r="CC53" s="117"/>
      <c r="CD53" s="117"/>
      <c r="CE53" s="112"/>
      <c r="CF53" s="117"/>
      <c r="CG53" s="112"/>
      <c r="CH53" s="112"/>
      <c r="CI53" s="112"/>
      <c r="CJ53" s="112"/>
      <c r="CK53" s="112"/>
      <c r="CL53" s="112"/>
      <c r="CM53" s="112"/>
      <c r="CN53" s="112"/>
      <c r="CO53" s="112"/>
      <c r="CP53" s="112"/>
      <c r="CQ53" s="112"/>
      <c r="CR53" s="112"/>
      <c r="CT53" s="112"/>
      <c r="CU53" s="112"/>
      <c r="CV53" s="112"/>
      <c r="CW53" s="112"/>
      <c r="CX53" s="112"/>
      <c r="CY53" s="112"/>
      <c r="CZ53" s="112"/>
      <c r="DA53" s="112"/>
      <c r="DB53" s="112"/>
    </row>
    <row r="54" spans="1:106" ht="30.75" customHeight="1">
      <c r="A54" s="107" t="s">
        <v>759</v>
      </c>
      <c r="B54" s="207"/>
      <c r="C54" s="107"/>
      <c r="D54" s="107"/>
      <c r="E54" s="107"/>
      <c r="F54" s="107"/>
      <c r="G54" s="107"/>
      <c r="H54" s="107"/>
      <c r="J54" s="123"/>
      <c r="K54" s="107"/>
      <c r="L54" s="107"/>
      <c r="M54" s="107"/>
      <c r="N54" s="107"/>
      <c r="O54" s="117"/>
      <c r="P54" s="113"/>
      <c r="Q54" s="107"/>
      <c r="R54" s="107"/>
      <c r="S54" s="111"/>
      <c r="T54" s="107"/>
      <c r="U54" s="107"/>
      <c r="V54" s="106"/>
      <c r="W54" s="108"/>
      <c r="X54" s="107"/>
      <c r="Y54" s="107"/>
      <c r="Z54" s="107"/>
      <c r="AA54" s="107"/>
      <c r="AB54" s="107"/>
      <c r="AC54" s="114"/>
      <c r="AD54" s="108"/>
      <c r="AE54" s="107"/>
      <c r="AF54" s="107"/>
      <c r="AG54" s="107"/>
      <c r="AH54" s="107"/>
      <c r="AI54" s="107"/>
      <c r="AJ54" s="107"/>
      <c r="AK54" s="107"/>
      <c r="AL54" s="107"/>
      <c r="AM54" s="107"/>
      <c r="AN54" s="107"/>
      <c r="AO54" s="107"/>
      <c r="AP54" s="107"/>
      <c r="AQ54" s="107"/>
      <c r="AR54" s="107"/>
      <c r="AS54" s="107"/>
      <c r="AT54" s="107"/>
      <c r="AU54" s="107"/>
      <c r="AV54" s="107"/>
      <c r="AW54" s="107"/>
      <c r="AX54" s="107"/>
      <c r="AY54" s="107"/>
      <c r="AZ54" s="107"/>
      <c r="BA54" s="107"/>
      <c r="BB54" s="107"/>
      <c r="BC54" s="115"/>
      <c r="BD54" s="107"/>
      <c r="BE54" s="107"/>
      <c r="BF54" s="107"/>
      <c r="BG54" s="107"/>
      <c r="BH54" s="107"/>
      <c r="BI54" s="107"/>
      <c r="BJ54" s="107"/>
      <c r="BK54" s="107"/>
      <c r="BL54" s="120"/>
      <c r="BM54" s="193"/>
      <c r="BN54" s="116"/>
      <c r="BO54" s="116"/>
      <c r="BP54" s="116"/>
      <c r="BQ54" s="116"/>
      <c r="BR54" s="116"/>
      <c r="BS54" s="118"/>
      <c r="BT54" s="107"/>
      <c r="BU54" s="107"/>
      <c r="BV54" s="107"/>
      <c r="BW54" s="107"/>
      <c r="BX54" s="107"/>
      <c r="BY54" s="107"/>
      <c r="BZ54" s="107"/>
      <c r="CA54" s="107"/>
      <c r="CB54" s="117"/>
      <c r="CC54" s="117"/>
      <c r="CD54" s="117"/>
      <c r="CE54" s="112"/>
      <c r="CF54" s="117"/>
      <c r="CG54" s="112"/>
      <c r="CH54" s="112"/>
      <c r="CI54" s="112"/>
      <c r="CJ54" s="112"/>
      <c r="CK54" s="112"/>
      <c r="CL54" s="112"/>
      <c r="CM54" s="112"/>
      <c r="CN54" s="112"/>
      <c r="CO54" s="112"/>
      <c r="CP54" s="112"/>
      <c r="CQ54" s="112"/>
      <c r="CR54" s="112"/>
      <c r="CT54" s="112"/>
      <c r="CU54" s="112"/>
      <c r="CV54" s="112"/>
      <c r="CW54" s="112"/>
      <c r="CX54" s="112"/>
      <c r="CY54" s="112"/>
      <c r="CZ54" s="112"/>
      <c r="DA54" s="112"/>
      <c r="DB54" s="112"/>
    </row>
    <row r="55" spans="1:106" ht="30.75" customHeight="1">
      <c r="A55" s="107" t="s">
        <v>760</v>
      </c>
      <c r="B55" s="207"/>
      <c r="C55" s="107"/>
      <c r="D55" s="107"/>
      <c r="E55" s="107"/>
      <c r="F55" s="107"/>
      <c r="G55" s="107"/>
      <c r="H55" s="107"/>
      <c r="I55" s="179"/>
      <c r="J55" s="123"/>
      <c r="K55" s="107"/>
      <c r="L55" s="107"/>
      <c r="M55" s="107"/>
      <c r="N55" s="107"/>
      <c r="O55" s="117"/>
      <c r="P55" s="113"/>
      <c r="Q55" s="107"/>
      <c r="R55" s="107"/>
      <c r="S55" s="111"/>
      <c r="T55" s="107"/>
      <c r="U55" s="107"/>
      <c r="V55" s="106"/>
      <c r="W55" s="108"/>
      <c r="X55" s="107"/>
      <c r="Y55" s="107"/>
      <c r="Z55" s="107"/>
      <c r="AA55" s="107"/>
      <c r="AB55" s="107"/>
      <c r="AC55" s="114"/>
      <c r="AD55" s="108"/>
      <c r="AE55" s="107"/>
      <c r="AF55" s="107"/>
      <c r="AG55" s="107"/>
      <c r="AH55" s="107"/>
      <c r="AI55" s="107"/>
      <c r="AJ55" s="107"/>
      <c r="AK55" s="107"/>
      <c r="AL55" s="107"/>
      <c r="AM55" s="107"/>
      <c r="AN55" s="107"/>
      <c r="AO55" s="107"/>
      <c r="AP55" s="107"/>
      <c r="AQ55" s="107"/>
      <c r="AR55" s="107"/>
      <c r="AS55" s="107"/>
      <c r="AT55" s="107"/>
      <c r="AU55" s="107"/>
      <c r="AV55" s="107"/>
      <c r="AW55" s="107"/>
      <c r="AX55" s="107"/>
      <c r="AY55" s="107"/>
      <c r="AZ55" s="107"/>
      <c r="BA55" s="107"/>
      <c r="BB55" s="107"/>
      <c r="BC55" s="115"/>
      <c r="BD55" s="107"/>
      <c r="BE55" s="107"/>
      <c r="BF55" s="107"/>
      <c r="BG55" s="107"/>
      <c r="BH55" s="107"/>
      <c r="BI55" s="107"/>
      <c r="BJ55" s="107"/>
      <c r="BK55" s="107"/>
      <c r="BL55" s="120"/>
      <c r="BM55" s="193"/>
      <c r="BN55" s="116"/>
      <c r="BO55" s="116"/>
      <c r="BP55" s="116"/>
      <c r="BQ55" s="116"/>
      <c r="BR55" s="116"/>
      <c r="BS55" s="118"/>
      <c r="BT55" s="107"/>
      <c r="BU55" s="107"/>
      <c r="BV55" s="107"/>
      <c r="BW55" s="107"/>
      <c r="BX55" s="107"/>
      <c r="BY55" s="107"/>
      <c r="BZ55" s="107"/>
      <c r="CA55" s="107"/>
      <c r="CB55" s="117"/>
      <c r="CC55" s="117"/>
      <c r="CD55" s="117"/>
      <c r="CE55" s="112"/>
      <c r="CF55" s="117"/>
      <c r="CG55" s="112"/>
      <c r="CH55" s="112"/>
      <c r="CI55" s="112"/>
      <c r="CJ55" s="112"/>
      <c r="CK55" s="112"/>
      <c r="CL55" s="112"/>
      <c r="CM55" s="112"/>
      <c r="CN55" s="112"/>
      <c r="CO55" s="112"/>
      <c r="CP55" s="112"/>
      <c r="CQ55" s="112"/>
      <c r="CR55" s="112"/>
      <c r="CT55" s="112"/>
      <c r="CU55" s="112"/>
      <c r="CV55" s="112"/>
      <c r="CW55" s="112"/>
      <c r="CX55" s="112"/>
      <c r="CY55" s="112"/>
      <c r="CZ55" s="112"/>
      <c r="DA55" s="112"/>
      <c r="DB55" s="112"/>
    </row>
    <row r="56" spans="1:106" ht="30.75" customHeight="1">
      <c r="A56" s="107" t="s">
        <v>761</v>
      </c>
      <c r="B56" s="207"/>
      <c r="C56" s="107"/>
      <c r="D56" s="107"/>
      <c r="E56" s="107"/>
      <c r="F56" s="107"/>
      <c r="G56" s="107"/>
      <c r="H56" s="107"/>
      <c r="I56" s="107"/>
      <c r="J56" s="123"/>
      <c r="K56" s="107"/>
      <c r="L56" s="107"/>
      <c r="M56" s="107"/>
      <c r="N56" s="107"/>
      <c r="O56" s="117"/>
      <c r="P56" s="113"/>
      <c r="Q56" s="107"/>
      <c r="R56" s="107"/>
      <c r="S56" s="111"/>
      <c r="T56" s="107"/>
      <c r="U56" s="107"/>
      <c r="V56" s="106"/>
      <c r="W56" s="108"/>
      <c r="X56" s="107"/>
      <c r="Y56" s="107"/>
      <c r="Z56" s="107"/>
      <c r="AA56" s="107"/>
      <c r="AB56" s="107"/>
      <c r="AC56" s="114"/>
      <c r="AD56" s="108"/>
      <c r="AE56" s="107"/>
      <c r="AF56" s="107"/>
      <c r="AG56" s="107"/>
      <c r="AH56" s="107"/>
      <c r="AI56" s="107"/>
      <c r="AJ56" s="107"/>
      <c r="AK56" s="107"/>
      <c r="AL56" s="107"/>
      <c r="AM56" s="107"/>
      <c r="AN56" s="107"/>
      <c r="AO56" s="107"/>
      <c r="AP56" s="107"/>
      <c r="AQ56" s="107"/>
      <c r="AR56" s="107"/>
      <c r="AS56" s="107"/>
      <c r="AT56" s="107"/>
      <c r="AU56" s="107"/>
      <c r="AV56" s="107"/>
      <c r="AW56" s="107"/>
      <c r="AX56" s="107"/>
      <c r="AY56" s="107"/>
      <c r="AZ56" s="107"/>
      <c r="BA56" s="107"/>
      <c r="BB56" s="107"/>
      <c r="BC56" s="115"/>
      <c r="BD56" s="107"/>
      <c r="BE56" s="107"/>
      <c r="BF56" s="107"/>
      <c r="BG56" s="107"/>
      <c r="BH56" s="107"/>
      <c r="BI56" s="107"/>
      <c r="BJ56" s="107"/>
      <c r="BK56" s="107"/>
      <c r="BL56" s="120"/>
      <c r="BM56" s="193"/>
      <c r="BN56" s="116"/>
      <c r="BO56" s="116"/>
      <c r="BP56" s="116"/>
      <c r="BQ56" s="116"/>
      <c r="BR56" s="116"/>
      <c r="BS56" s="118"/>
      <c r="BT56" s="107"/>
      <c r="BU56" s="107"/>
      <c r="BV56" s="107"/>
      <c r="BW56" s="107"/>
      <c r="BX56" s="107"/>
      <c r="BY56" s="107"/>
      <c r="BZ56" s="107"/>
      <c r="CA56" s="107"/>
      <c r="CB56" s="117"/>
      <c r="CC56" s="117"/>
      <c r="CD56" s="117"/>
      <c r="CE56" s="112"/>
      <c r="CF56" s="117"/>
      <c r="CG56" s="112"/>
      <c r="CH56" s="112"/>
      <c r="CI56" s="112"/>
      <c r="CJ56" s="112"/>
      <c r="CK56" s="112"/>
      <c r="CL56" s="112"/>
      <c r="CM56" s="112"/>
      <c r="CN56" s="112"/>
      <c r="CO56" s="112"/>
      <c r="CP56" s="112"/>
      <c r="CQ56" s="112"/>
      <c r="CR56" s="112"/>
      <c r="CT56" s="112"/>
      <c r="CU56" s="112"/>
      <c r="CV56" s="112"/>
      <c r="CW56" s="112"/>
      <c r="CX56" s="112"/>
      <c r="CY56" s="112"/>
      <c r="CZ56" s="112"/>
      <c r="DA56" s="112"/>
      <c r="DB56" s="112"/>
    </row>
    <row r="57" spans="1:106" ht="30.75" customHeight="1">
      <c r="A57" s="107" t="s">
        <v>762</v>
      </c>
      <c r="B57" s="207"/>
      <c r="C57" s="107"/>
      <c r="D57" s="107"/>
      <c r="E57" s="107"/>
      <c r="F57" s="107"/>
      <c r="G57" s="107"/>
      <c r="H57" s="107"/>
      <c r="I57" s="119"/>
      <c r="J57" s="123"/>
      <c r="K57" s="107"/>
      <c r="L57" s="107"/>
      <c r="M57" s="107"/>
      <c r="N57" s="107"/>
      <c r="O57" s="117"/>
      <c r="P57" s="113"/>
      <c r="Q57" s="107"/>
      <c r="R57" s="107"/>
      <c r="S57" s="111"/>
      <c r="T57" s="107"/>
      <c r="U57" s="107"/>
      <c r="V57" s="106"/>
      <c r="W57" s="108"/>
      <c r="X57" s="107"/>
      <c r="Y57" s="107"/>
      <c r="Z57" s="107"/>
      <c r="AA57" s="107"/>
      <c r="AB57" s="107"/>
      <c r="AC57" s="114"/>
      <c r="AD57" s="108"/>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15"/>
      <c r="BD57" s="107"/>
      <c r="BE57" s="107"/>
      <c r="BF57" s="107"/>
      <c r="BG57" s="107"/>
      <c r="BH57" s="107"/>
      <c r="BI57" s="107"/>
      <c r="BJ57" s="107"/>
      <c r="BK57" s="107"/>
      <c r="BL57" s="120"/>
      <c r="BM57" s="193"/>
      <c r="BN57" s="116"/>
      <c r="BO57" s="116"/>
      <c r="BP57" s="116"/>
      <c r="BQ57" s="116"/>
      <c r="BR57" s="116"/>
      <c r="BS57" s="118"/>
      <c r="BT57" s="107"/>
      <c r="BU57" s="107"/>
      <c r="BV57" s="107"/>
      <c r="BW57" s="107"/>
      <c r="BX57" s="107"/>
      <c r="BY57" s="107"/>
      <c r="BZ57" s="107"/>
      <c r="CA57" s="107"/>
      <c r="CB57" s="117"/>
      <c r="CC57" s="117"/>
      <c r="CD57" s="117"/>
      <c r="CE57" s="112"/>
      <c r="CF57" s="117"/>
      <c r="CG57" s="112"/>
      <c r="CH57" s="112"/>
      <c r="CI57" s="112"/>
      <c r="CJ57" s="112"/>
      <c r="CK57" s="112"/>
      <c r="CL57" s="112"/>
      <c r="CM57" s="112"/>
      <c r="CN57" s="112"/>
      <c r="CO57" s="112"/>
      <c r="CP57" s="112"/>
      <c r="CQ57" s="112"/>
      <c r="CR57" s="112"/>
      <c r="CT57" s="112"/>
      <c r="CU57" s="112"/>
      <c r="CV57" s="112"/>
      <c r="CW57" s="112"/>
      <c r="CX57" s="112"/>
      <c r="CY57" s="112"/>
      <c r="CZ57" s="112"/>
      <c r="DA57" s="112"/>
      <c r="DB57" s="112"/>
    </row>
    <row r="58" spans="1:106" ht="30.75" customHeight="1">
      <c r="A58" s="107" t="s">
        <v>763</v>
      </c>
      <c r="B58" s="207"/>
      <c r="C58" s="107"/>
      <c r="D58" s="107"/>
      <c r="E58" s="107"/>
      <c r="F58" s="107"/>
      <c r="G58" s="107"/>
      <c r="H58" s="107"/>
      <c r="I58" s="107"/>
      <c r="J58" s="123"/>
      <c r="K58" s="107"/>
      <c r="L58" s="107"/>
      <c r="M58" s="107"/>
      <c r="N58" s="107"/>
      <c r="O58" s="117"/>
      <c r="P58" s="113"/>
      <c r="Q58" s="107"/>
      <c r="R58" s="107"/>
      <c r="S58" s="113"/>
      <c r="T58" s="107"/>
      <c r="U58" s="107"/>
      <c r="V58" s="106"/>
      <c r="W58" s="108"/>
      <c r="X58" s="107"/>
      <c r="Y58" s="107"/>
      <c r="Z58" s="107"/>
      <c r="AA58" s="107"/>
      <c r="AB58" s="107"/>
      <c r="AC58" s="114"/>
      <c r="AD58" s="108"/>
      <c r="AE58" s="107"/>
      <c r="AF58" s="107"/>
      <c r="AG58" s="107"/>
      <c r="AH58" s="107"/>
      <c r="AI58" s="107"/>
      <c r="AJ58" s="107"/>
      <c r="AK58" s="107"/>
      <c r="AL58" s="107"/>
      <c r="AM58" s="107"/>
      <c r="AN58" s="107"/>
      <c r="AO58" s="107"/>
      <c r="AP58" s="107"/>
      <c r="AQ58" s="107"/>
      <c r="AR58" s="107"/>
      <c r="AS58" s="107"/>
      <c r="AT58" s="107"/>
      <c r="AU58" s="107"/>
      <c r="AV58" s="107"/>
      <c r="AW58" s="107"/>
      <c r="AX58" s="107"/>
      <c r="AY58" s="107"/>
      <c r="AZ58" s="107"/>
      <c r="BA58" s="107"/>
      <c r="BB58" s="107"/>
      <c r="BC58" s="115"/>
      <c r="BD58" s="107"/>
      <c r="BE58" s="107"/>
      <c r="BF58" s="107"/>
      <c r="BG58" s="107"/>
      <c r="BH58" s="107"/>
      <c r="BI58" s="107"/>
      <c r="BJ58" s="107"/>
      <c r="BK58" s="107"/>
      <c r="BL58" s="120"/>
      <c r="BM58" s="193"/>
      <c r="BN58" s="116"/>
      <c r="BO58" s="116"/>
      <c r="BP58" s="116"/>
      <c r="BQ58" s="116"/>
      <c r="BR58" s="116"/>
      <c r="BS58" s="118"/>
      <c r="BT58" s="107"/>
      <c r="BU58" s="107"/>
      <c r="BV58" s="107"/>
      <c r="BW58" s="107"/>
      <c r="BX58" s="107"/>
      <c r="BY58" s="107"/>
      <c r="BZ58" s="107"/>
      <c r="CA58" s="107"/>
      <c r="CB58" s="117"/>
      <c r="CC58" s="117"/>
      <c r="CD58" s="117"/>
      <c r="CE58" s="112"/>
      <c r="CF58" s="117"/>
      <c r="CG58" s="112"/>
      <c r="CH58" s="112"/>
      <c r="CI58" s="112"/>
      <c r="CJ58" s="112"/>
      <c r="CK58" s="112"/>
      <c r="CL58" s="112"/>
      <c r="CM58" s="112"/>
      <c r="CN58" s="112"/>
      <c r="CO58" s="112"/>
      <c r="CP58" s="112"/>
      <c r="CQ58" s="112"/>
      <c r="CR58" s="112"/>
      <c r="CT58" s="112"/>
      <c r="CU58" s="112"/>
      <c r="CV58" s="112"/>
      <c r="CW58" s="112"/>
      <c r="CX58" s="112"/>
      <c r="CY58" s="112"/>
      <c r="CZ58" s="112"/>
      <c r="DA58" s="112"/>
      <c r="DB58" s="112"/>
    </row>
    <row r="59" spans="1:106" ht="30.75" customHeight="1">
      <c r="A59" s="107" t="s">
        <v>764</v>
      </c>
      <c r="B59" s="207"/>
      <c r="C59" s="107"/>
      <c r="D59" s="107"/>
      <c r="E59" s="107"/>
      <c r="F59" s="107"/>
      <c r="G59" s="107"/>
      <c r="H59" s="107"/>
      <c r="I59" s="107"/>
      <c r="J59" s="123"/>
      <c r="K59" s="107"/>
      <c r="L59" s="107"/>
      <c r="M59" s="107"/>
      <c r="N59" s="107"/>
      <c r="O59" s="117"/>
      <c r="P59" s="113"/>
      <c r="Q59" s="107"/>
      <c r="R59" s="107"/>
      <c r="S59" s="113"/>
      <c r="T59" s="107"/>
      <c r="U59" s="107"/>
      <c r="V59" s="106"/>
      <c r="W59" s="108"/>
      <c r="X59" s="107"/>
      <c r="Y59" s="107"/>
      <c r="Z59" s="107"/>
      <c r="AA59" s="107"/>
      <c r="AB59" s="107"/>
      <c r="AC59" s="114"/>
      <c r="AD59" s="108"/>
      <c r="AE59" s="107"/>
      <c r="AF59" s="107"/>
      <c r="AG59" s="107"/>
      <c r="AH59" s="107"/>
      <c r="AI59" s="107"/>
      <c r="AJ59" s="107"/>
      <c r="AK59" s="107"/>
      <c r="AL59" s="107"/>
      <c r="AM59" s="107"/>
      <c r="AN59" s="107"/>
      <c r="AO59" s="107"/>
      <c r="AP59" s="107"/>
      <c r="AQ59" s="107"/>
      <c r="AR59" s="107"/>
      <c r="AS59" s="107"/>
      <c r="AT59" s="107"/>
      <c r="AU59" s="107"/>
      <c r="AV59" s="107"/>
      <c r="AW59" s="107"/>
      <c r="AX59" s="107"/>
      <c r="AY59" s="107"/>
      <c r="AZ59" s="107"/>
      <c r="BA59" s="107"/>
      <c r="BB59" s="107"/>
      <c r="BC59" s="115"/>
      <c r="BD59" s="107"/>
      <c r="BE59" s="107"/>
      <c r="BF59" s="107"/>
      <c r="BG59" s="107"/>
      <c r="BH59" s="107"/>
      <c r="BI59" s="107"/>
      <c r="BJ59" s="107"/>
      <c r="BK59" s="107"/>
      <c r="BL59" s="120"/>
      <c r="BM59" s="193"/>
      <c r="BN59" s="116"/>
      <c r="BO59" s="116"/>
      <c r="BP59" s="116"/>
      <c r="BQ59" s="116"/>
      <c r="BR59" s="116"/>
      <c r="BS59" s="118"/>
      <c r="BT59" s="107"/>
      <c r="BU59" s="107"/>
      <c r="BV59" s="107"/>
      <c r="BW59" s="107"/>
      <c r="BX59" s="107"/>
      <c r="BY59" s="107"/>
      <c r="BZ59" s="107"/>
      <c r="CA59" s="107"/>
      <c r="CB59" s="117"/>
      <c r="CC59" s="117"/>
      <c r="CD59" s="117"/>
      <c r="CE59" s="112"/>
      <c r="CF59" s="117"/>
      <c r="CG59" s="112"/>
      <c r="CH59" s="112"/>
      <c r="CI59" s="112"/>
      <c r="CJ59" s="112"/>
      <c r="CK59" s="112"/>
      <c r="CL59" s="112"/>
      <c r="CM59" s="112"/>
      <c r="CN59" s="112"/>
      <c r="CO59" s="112"/>
      <c r="CP59" s="112"/>
      <c r="CQ59" s="112"/>
      <c r="CR59" s="112"/>
      <c r="CT59" s="112"/>
      <c r="CU59" s="112"/>
      <c r="CV59" s="112"/>
      <c r="CW59" s="112"/>
      <c r="CX59" s="112"/>
      <c r="CY59" s="112"/>
      <c r="CZ59" s="112"/>
      <c r="DA59" s="112"/>
      <c r="DB59" s="112"/>
    </row>
    <row r="60" spans="1:106" ht="30.75" customHeight="1">
      <c r="A60" s="107" t="s">
        <v>766</v>
      </c>
      <c r="B60" s="207"/>
      <c r="C60" s="107"/>
      <c r="D60" s="107"/>
      <c r="E60" s="107"/>
      <c r="F60" s="107"/>
      <c r="G60" s="107"/>
      <c r="H60" s="107"/>
      <c r="I60" s="107"/>
      <c r="J60" s="123"/>
      <c r="K60" s="107"/>
      <c r="L60" s="107"/>
      <c r="M60" s="107"/>
      <c r="N60" s="107"/>
      <c r="O60" s="117"/>
      <c r="P60" s="113"/>
      <c r="Q60" s="107"/>
      <c r="R60" s="107"/>
      <c r="S60" s="113"/>
      <c r="T60" s="107"/>
      <c r="U60" s="107"/>
      <c r="V60" s="106"/>
      <c r="W60" s="108"/>
      <c r="X60" s="107"/>
      <c r="Y60" s="107"/>
      <c r="Z60" s="107"/>
      <c r="AA60" s="107"/>
      <c r="AB60" s="107"/>
      <c r="AC60" s="114"/>
      <c r="AD60" s="108"/>
      <c r="AE60" s="107"/>
      <c r="AF60" s="107"/>
      <c r="AG60" s="107"/>
      <c r="AH60" s="107"/>
      <c r="AI60" s="107"/>
      <c r="AJ60" s="107"/>
      <c r="AK60" s="107"/>
      <c r="AL60" s="107"/>
      <c r="AM60" s="107"/>
      <c r="AN60" s="107"/>
      <c r="AO60" s="107"/>
      <c r="AP60" s="107"/>
      <c r="AQ60" s="107"/>
      <c r="AR60" s="107"/>
      <c r="AS60" s="107"/>
      <c r="AT60" s="107"/>
      <c r="AU60" s="107"/>
      <c r="AV60" s="107"/>
      <c r="AW60" s="107"/>
      <c r="AX60" s="107"/>
      <c r="AY60" s="107"/>
      <c r="AZ60" s="107"/>
      <c r="BA60" s="107"/>
      <c r="BB60" s="107"/>
      <c r="BC60" s="115"/>
      <c r="BD60" s="107"/>
      <c r="BE60" s="107"/>
      <c r="BF60" s="107"/>
      <c r="BG60" s="107"/>
      <c r="BH60" s="107"/>
      <c r="BI60" s="107"/>
      <c r="BJ60" s="107"/>
      <c r="BK60" s="107"/>
      <c r="BL60" s="120"/>
      <c r="BM60" s="193"/>
      <c r="BN60" s="116"/>
      <c r="BO60" s="116"/>
      <c r="BP60" s="116"/>
      <c r="BQ60" s="116"/>
      <c r="BR60" s="116"/>
      <c r="BS60" s="118"/>
      <c r="BT60" s="107"/>
      <c r="BU60" s="107"/>
      <c r="BV60" s="107"/>
      <c r="BW60" s="107"/>
      <c r="BX60" s="107"/>
      <c r="BY60" s="107"/>
      <c r="BZ60" s="107"/>
      <c r="CA60" s="107"/>
      <c r="CB60" s="117"/>
      <c r="CC60" s="117"/>
      <c r="CD60" s="117"/>
      <c r="CE60" s="112"/>
      <c r="CF60" s="117"/>
      <c r="CG60" s="112"/>
      <c r="CH60" s="112"/>
      <c r="CI60" s="112"/>
      <c r="CJ60" s="112"/>
      <c r="CK60" s="112"/>
      <c r="CL60" s="112"/>
      <c r="CM60" s="112"/>
      <c r="CN60" s="112"/>
      <c r="CO60" s="112"/>
      <c r="CP60" s="112"/>
      <c r="CQ60" s="112"/>
      <c r="CR60" s="112"/>
      <c r="CT60" s="112"/>
      <c r="CU60" s="112"/>
      <c r="CV60" s="112"/>
      <c r="CW60" s="112"/>
      <c r="CX60" s="112"/>
      <c r="CY60" s="112"/>
      <c r="CZ60" s="112"/>
      <c r="DA60" s="112"/>
      <c r="DB60" s="112"/>
    </row>
    <row r="61" spans="1:106" ht="30.75" customHeight="1">
      <c r="A61" s="107" t="s">
        <v>768</v>
      </c>
      <c r="B61" s="207"/>
      <c r="C61" s="256"/>
      <c r="D61" s="107"/>
      <c r="E61" s="107"/>
      <c r="F61" s="107"/>
      <c r="G61" s="107"/>
      <c r="H61" s="107"/>
      <c r="I61" s="107"/>
      <c r="J61" s="123"/>
      <c r="K61" s="107"/>
      <c r="L61" s="107"/>
      <c r="M61" s="107"/>
      <c r="N61" s="107"/>
      <c r="O61" s="117"/>
      <c r="P61" s="113"/>
      <c r="Q61" s="107"/>
      <c r="R61" s="107"/>
      <c r="S61" s="113"/>
      <c r="T61" s="107"/>
      <c r="U61" s="107"/>
      <c r="V61" s="106"/>
      <c r="W61" s="108"/>
      <c r="X61" s="107"/>
      <c r="Y61" s="107"/>
      <c r="Z61" s="107"/>
      <c r="AA61" s="107"/>
      <c r="AB61" s="107"/>
      <c r="AC61" s="114"/>
      <c r="AD61" s="108"/>
      <c r="AE61" s="107"/>
      <c r="AF61" s="107"/>
      <c r="AG61" s="107"/>
      <c r="AH61" s="107"/>
      <c r="AI61" s="107"/>
      <c r="AJ61" s="107"/>
      <c r="AK61" s="107"/>
      <c r="AL61" s="107"/>
      <c r="AM61" s="107"/>
      <c r="AN61" s="107"/>
      <c r="AO61" s="107"/>
      <c r="AP61" s="107"/>
      <c r="AQ61" s="107"/>
      <c r="AR61" s="107"/>
      <c r="AS61" s="107"/>
      <c r="AT61" s="107"/>
      <c r="AU61" s="107"/>
      <c r="AV61" s="107"/>
      <c r="AW61" s="107"/>
      <c r="AX61" s="107"/>
      <c r="AY61" s="107"/>
      <c r="AZ61" s="107"/>
      <c r="BA61" s="107"/>
      <c r="BB61" s="107"/>
      <c r="BC61" s="115"/>
      <c r="BD61" s="107"/>
      <c r="BE61" s="107"/>
      <c r="BF61" s="107"/>
      <c r="BG61" s="107"/>
      <c r="BH61" s="107"/>
      <c r="BI61" s="107"/>
      <c r="BJ61" s="107"/>
      <c r="BK61" s="107"/>
      <c r="BL61" s="120"/>
      <c r="BM61" s="193"/>
      <c r="BN61" s="116"/>
      <c r="BO61" s="116"/>
      <c r="BP61" s="116"/>
      <c r="BQ61" s="116"/>
      <c r="BR61" s="116"/>
      <c r="BS61" s="118"/>
      <c r="BT61" s="107"/>
      <c r="BU61" s="107"/>
      <c r="BV61" s="107"/>
      <c r="BW61" s="107"/>
      <c r="BX61" s="107"/>
      <c r="BY61" s="107"/>
      <c r="BZ61" s="107"/>
      <c r="CA61" s="107"/>
      <c r="CB61" s="117"/>
      <c r="CC61" s="117"/>
      <c r="CD61" s="117"/>
      <c r="CE61" s="112"/>
      <c r="CF61" s="117"/>
      <c r="CG61" s="112"/>
      <c r="CH61" s="112"/>
      <c r="CI61" s="112"/>
      <c r="CJ61" s="112"/>
      <c r="CK61" s="112"/>
      <c r="CL61" s="112"/>
      <c r="CM61" s="112"/>
      <c r="CN61" s="112"/>
      <c r="CO61" s="112"/>
      <c r="CP61" s="112"/>
      <c r="CQ61" s="112"/>
      <c r="CR61" s="112"/>
      <c r="CT61" s="112"/>
      <c r="CU61" s="112"/>
      <c r="CV61" s="112"/>
      <c r="CW61" s="112"/>
      <c r="CX61" s="112"/>
      <c r="CY61" s="112"/>
      <c r="CZ61" s="112"/>
      <c r="DA61" s="112"/>
      <c r="DB61" s="112"/>
    </row>
    <row r="62" spans="1:106" ht="30.75" customHeight="1">
      <c r="A62" s="107" t="s">
        <v>769</v>
      </c>
      <c r="B62" s="207"/>
      <c r="C62" s="107"/>
      <c r="D62" s="107"/>
      <c r="E62" s="107"/>
      <c r="F62" s="107"/>
      <c r="G62" s="107"/>
      <c r="H62" s="107"/>
      <c r="I62" s="107"/>
      <c r="J62" s="123"/>
      <c r="K62" s="107"/>
      <c r="L62" s="107"/>
      <c r="M62" s="107"/>
      <c r="N62" s="107"/>
      <c r="O62" s="117"/>
      <c r="P62" s="113"/>
      <c r="Q62" s="107"/>
      <c r="R62" s="107"/>
      <c r="S62" s="111"/>
      <c r="T62" s="107"/>
      <c r="U62" s="107"/>
      <c r="V62" s="106"/>
      <c r="W62" s="108"/>
      <c r="X62" s="107"/>
      <c r="Y62" s="107"/>
      <c r="Z62" s="107"/>
      <c r="AA62" s="107"/>
      <c r="AB62" s="107"/>
      <c r="AC62" s="114"/>
      <c r="AD62" s="108"/>
      <c r="AE62" s="107"/>
      <c r="AF62" s="107"/>
      <c r="AG62" s="107"/>
      <c r="AH62" s="107"/>
      <c r="AI62" s="107"/>
      <c r="AJ62" s="107"/>
      <c r="AK62" s="107"/>
      <c r="AL62" s="107"/>
      <c r="AM62" s="107"/>
      <c r="AN62" s="107"/>
      <c r="AO62" s="107"/>
      <c r="AP62" s="107"/>
      <c r="AQ62" s="107"/>
      <c r="AR62" s="107"/>
      <c r="AS62" s="107"/>
      <c r="AT62" s="107"/>
      <c r="AU62" s="107"/>
      <c r="AV62" s="107"/>
      <c r="AW62" s="107"/>
      <c r="AX62" s="107"/>
      <c r="AY62" s="107"/>
      <c r="AZ62" s="107"/>
      <c r="BA62" s="107"/>
      <c r="BB62" s="107"/>
      <c r="BC62" s="115"/>
      <c r="BD62" s="107"/>
      <c r="BE62" s="107"/>
      <c r="BF62" s="107"/>
      <c r="BG62" s="107"/>
      <c r="BH62" s="107"/>
      <c r="BI62" s="107"/>
      <c r="BJ62" s="107"/>
      <c r="BK62" s="107"/>
      <c r="BL62" s="120"/>
      <c r="BM62" s="193"/>
      <c r="BN62" s="116"/>
      <c r="BO62" s="116"/>
      <c r="BP62" s="116"/>
      <c r="BQ62" s="116"/>
      <c r="BR62" s="116"/>
      <c r="BS62" s="118"/>
      <c r="BT62" s="107"/>
      <c r="BU62" s="107"/>
      <c r="BV62" s="107"/>
      <c r="BW62" s="107"/>
      <c r="BX62" s="107"/>
      <c r="BY62" s="107"/>
      <c r="BZ62" s="107"/>
      <c r="CA62" s="107"/>
      <c r="CB62" s="117"/>
      <c r="CC62" s="117"/>
      <c r="CD62" s="117"/>
      <c r="CE62" s="112"/>
      <c r="CF62" s="117"/>
      <c r="CG62" s="112"/>
      <c r="CH62" s="112"/>
      <c r="CI62" s="112"/>
      <c r="CJ62" s="112"/>
      <c r="CK62" s="112"/>
      <c r="CL62" s="112"/>
      <c r="CM62" s="112"/>
      <c r="CN62" s="112"/>
      <c r="CO62" s="112"/>
      <c r="CP62" s="112"/>
      <c r="CQ62" s="112"/>
      <c r="CR62" s="112"/>
      <c r="CT62" s="112"/>
      <c r="CU62" s="112"/>
      <c r="CV62" s="112"/>
      <c r="CW62" s="112"/>
      <c r="CX62" s="112"/>
      <c r="CY62" s="112"/>
      <c r="CZ62" s="112"/>
      <c r="DA62" s="112"/>
      <c r="DB62" s="112"/>
    </row>
    <row r="63" spans="1:106" ht="30.75" customHeight="1">
      <c r="A63" s="107" t="s">
        <v>771</v>
      </c>
      <c r="B63" s="207"/>
      <c r="C63" s="107"/>
      <c r="D63" s="107"/>
      <c r="E63" s="107"/>
      <c r="F63" s="107"/>
      <c r="G63" s="107"/>
      <c r="H63" s="107"/>
      <c r="I63" s="122"/>
      <c r="J63" s="123"/>
      <c r="K63" s="107"/>
      <c r="L63" s="107"/>
      <c r="M63" s="107"/>
      <c r="N63" s="107"/>
      <c r="O63" s="117"/>
      <c r="P63" s="113"/>
      <c r="Q63" s="107"/>
      <c r="R63" s="107"/>
      <c r="S63" s="111"/>
      <c r="T63" s="107"/>
      <c r="U63" s="107"/>
      <c r="V63" s="106"/>
      <c r="W63" s="108"/>
      <c r="X63" s="107"/>
      <c r="Y63" s="107"/>
      <c r="Z63" s="107"/>
      <c r="AA63" s="107"/>
      <c r="AB63" s="107"/>
      <c r="AC63" s="114"/>
      <c r="AD63" s="108"/>
      <c r="AE63" s="107"/>
      <c r="AF63" s="107"/>
      <c r="AG63" s="107"/>
      <c r="AH63" s="107"/>
      <c r="AI63" s="107"/>
      <c r="AJ63" s="107"/>
      <c r="AK63" s="107"/>
      <c r="AL63" s="107"/>
      <c r="AM63" s="107"/>
      <c r="AN63" s="107"/>
      <c r="AO63" s="107"/>
      <c r="AP63" s="107"/>
      <c r="AQ63" s="107"/>
      <c r="AR63" s="107"/>
      <c r="AS63" s="107"/>
      <c r="AT63" s="107"/>
      <c r="AU63" s="107"/>
      <c r="AV63" s="107"/>
      <c r="AW63" s="107"/>
      <c r="AX63" s="107"/>
      <c r="AY63" s="107"/>
      <c r="AZ63" s="107"/>
      <c r="BA63" s="107"/>
      <c r="BB63" s="107"/>
      <c r="BC63" s="115"/>
      <c r="BD63" s="107"/>
      <c r="BE63" s="107"/>
      <c r="BF63" s="107"/>
      <c r="BG63" s="107"/>
      <c r="BH63" s="107"/>
      <c r="BI63" s="107"/>
      <c r="BJ63" s="107"/>
      <c r="BK63" s="107"/>
      <c r="BL63" s="120"/>
      <c r="BM63" s="193"/>
      <c r="BN63" s="116"/>
      <c r="BO63" s="116"/>
      <c r="BP63" s="116"/>
      <c r="BQ63" s="116"/>
      <c r="BR63" s="116"/>
      <c r="BS63" s="118"/>
      <c r="BT63" s="107"/>
      <c r="BU63" s="107"/>
      <c r="BV63" s="107"/>
      <c r="BW63" s="107"/>
      <c r="BX63" s="107"/>
      <c r="BY63" s="107"/>
      <c r="BZ63" s="107"/>
      <c r="CA63" s="107"/>
      <c r="CB63" s="117"/>
      <c r="CC63" s="117"/>
      <c r="CD63" s="117"/>
      <c r="CE63" s="112"/>
      <c r="CF63" s="117"/>
      <c r="CG63" s="112"/>
      <c r="CH63" s="112"/>
      <c r="CI63" s="112"/>
      <c r="CJ63" s="112"/>
      <c r="CK63" s="112"/>
      <c r="CL63" s="112"/>
      <c r="CM63" s="112"/>
      <c r="CN63" s="112"/>
      <c r="CO63" s="112"/>
      <c r="CP63" s="112"/>
      <c r="CQ63" s="112"/>
      <c r="CR63" s="112"/>
      <c r="CT63" s="112"/>
      <c r="CU63" s="112"/>
      <c r="CV63" s="112"/>
      <c r="CW63" s="112"/>
      <c r="CX63" s="112"/>
      <c r="CY63" s="112"/>
      <c r="CZ63" s="112"/>
      <c r="DA63" s="112"/>
      <c r="DB63" s="112"/>
    </row>
    <row r="64" spans="1:106" ht="30.75" customHeight="1">
      <c r="A64" s="107" t="s">
        <v>774</v>
      </c>
      <c r="B64" s="207"/>
      <c r="C64" s="107"/>
      <c r="D64" s="107"/>
      <c r="E64" s="107"/>
      <c r="F64" s="107"/>
      <c r="G64" s="107"/>
      <c r="H64" s="107"/>
      <c r="I64" s="107"/>
      <c r="J64" s="123"/>
      <c r="K64" s="107"/>
      <c r="L64" s="107"/>
      <c r="M64" s="107"/>
      <c r="N64" s="107"/>
      <c r="O64" s="117"/>
      <c r="P64" s="113"/>
      <c r="Q64" s="107"/>
      <c r="R64" s="107"/>
      <c r="S64" s="111"/>
      <c r="T64" s="107"/>
      <c r="U64" s="107"/>
      <c r="V64" s="106"/>
      <c r="W64" s="108"/>
      <c r="X64" s="107"/>
      <c r="Y64" s="107"/>
      <c r="Z64" s="107"/>
      <c r="AA64" s="107"/>
      <c r="AB64" s="107"/>
      <c r="AC64" s="114"/>
      <c r="AD64" s="108"/>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15"/>
      <c r="BD64" s="107"/>
      <c r="BE64" s="107"/>
      <c r="BF64" s="107"/>
      <c r="BG64" s="107"/>
      <c r="BH64" s="107"/>
      <c r="BI64" s="107"/>
      <c r="BJ64" s="107"/>
      <c r="BK64" s="107"/>
      <c r="BL64" s="120"/>
      <c r="BM64" s="193"/>
      <c r="BN64" s="116"/>
      <c r="BO64" s="116"/>
      <c r="BP64" s="116"/>
      <c r="BQ64" s="116"/>
      <c r="BR64" s="116"/>
      <c r="BS64" s="118"/>
      <c r="BT64" s="107"/>
      <c r="BU64" s="107"/>
      <c r="BV64" s="107"/>
      <c r="BW64" s="107"/>
      <c r="BX64" s="107"/>
      <c r="BY64" s="107"/>
      <c r="BZ64" s="107"/>
      <c r="CA64" s="107"/>
      <c r="CB64" s="117"/>
      <c r="CC64" s="117"/>
      <c r="CD64" s="117"/>
      <c r="CE64" s="112"/>
      <c r="CF64" s="117"/>
      <c r="CG64" s="112"/>
      <c r="CH64" s="112"/>
      <c r="CI64" s="112"/>
      <c r="CJ64" s="112"/>
      <c r="CK64" s="112"/>
      <c r="CL64" s="112"/>
      <c r="CM64" s="112"/>
      <c r="CN64" s="112"/>
      <c r="CO64" s="112"/>
      <c r="CP64" s="112"/>
      <c r="CQ64" s="112"/>
      <c r="CR64" s="112"/>
      <c r="CT64" s="112"/>
      <c r="CU64" s="112"/>
      <c r="CV64" s="112"/>
      <c r="CW64" s="112"/>
      <c r="CX64" s="112"/>
      <c r="CY64" s="112"/>
      <c r="CZ64" s="112"/>
      <c r="DA64" s="112"/>
      <c r="DB64" s="112"/>
    </row>
    <row r="65" spans="1:106" ht="30.75" customHeight="1">
      <c r="A65" s="107" t="s">
        <v>775</v>
      </c>
      <c r="B65" s="207"/>
      <c r="C65" s="107"/>
      <c r="D65" s="107"/>
      <c r="E65" s="107"/>
      <c r="F65" s="107"/>
      <c r="G65" s="107"/>
      <c r="H65" s="107"/>
      <c r="I65" s="119"/>
      <c r="J65" s="123"/>
      <c r="K65" s="107"/>
      <c r="L65" s="107"/>
      <c r="M65" s="107"/>
      <c r="N65" s="107"/>
      <c r="O65" s="117"/>
      <c r="P65" s="113"/>
      <c r="Q65" s="107"/>
      <c r="R65" s="107"/>
      <c r="S65" s="111"/>
      <c r="T65" s="107"/>
      <c r="U65" s="107"/>
      <c r="V65" s="106"/>
      <c r="W65" s="108"/>
      <c r="X65" s="107"/>
      <c r="Y65" s="107"/>
      <c r="Z65" s="107"/>
      <c r="AA65" s="107"/>
      <c r="AB65" s="107"/>
      <c r="AC65" s="114"/>
      <c r="AD65" s="108"/>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15"/>
      <c r="BD65" s="107"/>
      <c r="BE65" s="107"/>
      <c r="BF65" s="107"/>
      <c r="BG65" s="107"/>
      <c r="BH65" s="107"/>
      <c r="BI65" s="107"/>
      <c r="BJ65" s="107"/>
      <c r="BK65" s="107"/>
      <c r="BL65" s="120"/>
      <c r="BM65" s="193"/>
      <c r="BN65" s="116"/>
      <c r="BO65" s="116"/>
      <c r="BP65" s="116"/>
      <c r="BQ65" s="116"/>
      <c r="BR65" s="116"/>
      <c r="BS65" s="118"/>
      <c r="BT65" s="107"/>
      <c r="BU65" s="107"/>
      <c r="BV65" s="107"/>
      <c r="BW65" s="107"/>
      <c r="BX65" s="107"/>
      <c r="BY65" s="107"/>
      <c r="BZ65" s="107"/>
      <c r="CA65" s="107"/>
      <c r="CB65" s="117"/>
      <c r="CC65" s="117"/>
      <c r="CD65" s="117"/>
      <c r="CE65" s="112"/>
      <c r="CF65" s="117"/>
      <c r="CG65" s="112"/>
      <c r="CH65" s="112"/>
      <c r="CI65" s="112"/>
      <c r="CJ65" s="112"/>
      <c r="CK65" s="112"/>
      <c r="CL65" s="112"/>
      <c r="CM65" s="112"/>
      <c r="CN65" s="112"/>
      <c r="CO65" s="112"/>
      <c r="CP65" s="112"/>
      <c r="CQ65" s="112"/>
      <c r="CR65" s="112"/>
      <c r="CT65" s="112"/>
      <c r="CU65" s="112"/>
      <c r="CV65" s="112"/>
      <c r="CW65" s="112"/>
      <c r="CX65" s="112"/>
      <c r="CY65" s="112"/>
      <c r="CZ65" s="112"/>
      <c r="DA65" s="112"/>
      <c r="DB65" s="112"/>
    </row>
    <row r="66" spans="1:106" ht="30.75" customHeight="1">
      <c r="A66" s="107" t="s">
        <v>776</v>
      </c>
      <c r="B66" s="207"/>
      <c r="C66" s="123"/>
      <c r="D66" s="107"/>
      <c r="E66" s="107"/>
      <c r="F66" s="107"/>
      <c r="G66" s="107"/>
      <c r="H66" s="107"/>
      <c r="I66" s="119"/>
      <c r="J66" s="107"/>
      <c r="K66" s="107"/>
      <c r="L66" s="107"/>
      <c r="M66" s="107"/>
      <c r="N66" s="107"/>
      <c r="O66" s="117"/>
      <c r="P66" s="113"/>
      <c r="Q66" s="107"/>
      <c r="R66" s="107"/>
      <c r="S66" s="111"/>
      <c r="T66" s="107"/>
      <c r="U66" s="107"/>
      <c r="V66" s="106"/>
      <c r="W66" s="108"/>
      <c r="X66" s="107"/>
      <c r="Y66" s="107"/>
      <c r="Z66" s="107"/>
      <c r="AA66" s="107"/>
      <c r="AB66" s="107"/>
      <c r="AC66" s="114"/>
      <c r="AD66" s="108"/>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15"/>
      <c r="BD66" s="107"/>
      <c r="BE66" s="107"/>
      <c r="BF66" s="107"/>
      <c r="BG66" s="107"/>
      <c r="BH66" s="107"/>
      <c r="BI66" s="107"/>
      <c r="BJ66" s="107"/>
      <c r="BK66" s="107"/>
      <c r="BL66" s="120"/>
      <c r="BM66" s="193"/>
      <c r="BN66" s="116"/>
      <c r="BO66" s="116"/>
      <c r="BP66" s="116"/>
      <c r="BQ66" s="116"/>
      <c r="BR66" s="116"/>
      <c r="BS66" s="118"/>
      <c r="BT66" s="107"/>
      <c r="BU66" s="107"/>
      <c r="BV66" s="107"/>
      <c r="BW66" s="107"/>
      <c r="BX66" s="107"/>
      <c r="BY66" s="107"/>
      <c r="BZ66" s="107"/>
      <c r="CA66" s="107"/>
      <c r="CB66" s="117"/>
      <c r="CC66" s="117"/>
      <c r="CD66" s="117"/>
      <c r="CE66" s="112"/>
      <c r="CF66" s="117"/>
      <c r="CG66" s="112"/>
      <c r="CH66" s="112"/>
      <c r="CI66" s="112"/>
      <c r="CJ66" s="112"/>
      <c r="CK66" s="112"/>
      <c r="CL66" s="112"/>
      <c r="CM66" s="112"/>
      <c r="CN66" s="112"/>
      <c r="CO66" s="112"/>
      <c r="CP66" s="112"/>
      <c r="CQ66" s="112"/>
      <c r="CR66" s="112"/>
      <c r="CT66" s="112"/>
      <c r="CU66" s="112"/>
      <c r="CV66" s="112"/>
      <c r="CW66" s="112"/>
      <c r="CX66" s="112"/>
      <c r="CY66" s="112"/>
      <c r="CZ66" s="112"/>
      <c r="DA66" s="112"/>
      <c r="DB66" s="112"/>
    </row>
    <row r="67" spans="1:106" ht="30.75" customHeight="1">
      <c r="A67" s="107" t="s">
        <v>777</v>
      </c>
      <c r="B67" s="207"/>
      <c r="C67" s="123"/>
      <c r="D67" s="107"/>
      <c r="E67" s="107"/>
      <c r="F67" s="107"/>
      <c r="G67" s="107"/>
      <c r="H67" s="107"/>
      <c r="I67" s="107"/>
      <c r="J67" s="107"/>
      <c r="K67" s="107"/>
      <c r="L67" s="107"/>
      <c r="M67" s="107"/>
      <c r="N67" s="107"/>
      <c r="O67" s="117"/>
      <c r="P67" s="113"/>
      <c r="Q67" s="107"/>
      <c r="R67" s="107"/>
      <c r="S67" s="111"/>
      <c r="T67" s="107"/>
      <c r="U67" s="107"/>
      <c r="V67" s="106"/>
      <c r="W67" s="108"/>
      <c r="X67" s="107"/>
      <c r="Y67" s="107"/>
      <c r="Z67" s="107"/>
      <c r="AA67" s="107"/>
      <c r="AB67" s="107"/>
      <c r="AC67" s="114"/>
      <c r="AD67" s="108"/>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15"/>
      <c r="BD67" s="107"/>
      <c r="BE67" s="107"/>
      <c r="BF67" s="107"/>
      <c r="BG67" s="107"/>
      <c r="BH67" s="107"/>
      <c r="BI67" s="107"/>
      <c r="BJ67" s="107"/>
      <c r="BK67" s="107"/>
      <c r="BL67" s="120"/>
      <c r="BM67" s="193"/>
      <c r="BN67" s="116"/>
      <c r="BO67" s="116"/>
      <c r="BP67" s="116"/>
      <c r="BQ67" s="116"/>
      <c r="BR67" s="116"/>
      <c r="BS67" s="118"/>
      <c r="BT67" s="107"/>
      <c r="BU67" s="107"/>
      <c r="BV67" s="107"/>
      <c r="BW67" s="107"/>
      <c r="BX67" s="107"/>
      <c r="BY67" s="107"/>
      <c r="BZ67" s="107"/>
      <c r="CA67" s="107"/>
      <c r="CB67" s="117"/>
      <c r="CC67" s="117"/>
      <c r="CD67" s="117"/>
      <c r="CE67" s="112"/>
      <c r="CF67" s="117"/>
      <c r="CG67" s="112"/>
      <c r="CH67" s="112"/>
      <c r="CI67" s="112"/>
      <c r="CJ67" s="112"/>
      <c r="CK67" s="112"/>
      <c r="CL67" s="112"/>
      <c r="CM67" s="112"/>
      <c r="CN67" s="112"/>
      <c r="CO67" s="112"/>
      <c r="CP67" s="112"/>
      <c r="CQ67" s="112"/>
      <c r="CR67" s="112"/>
      <c r="CT67" s="112"/>
      <c r="CU67" s="112"/>
      <c r="CV67" s="112"/>
      <c r="CW67" s="112"/>
      <c r="CX67" s="112"/>
      <c r="CY67" s="112"/>
      <c r="CZ67" s="112"/>
      <c r="DA67" s="112"/>
      <c r="DB67" s="112"/>
    </row>
    <row r="68" spans="1:106" ht="30.75" customHeight="1">
      <c r="A68" s="107" t="s">
        <v>778</v>
      </c>
      <c r="B68" s="207"/>
      <c r="C68" s="107"/>
      <c r="D68" s="107"/>
      <c r="E68" s="107"/>
      <c r="F68" s="107"/>
      <c r="G68" s="107"/>
      <c r="H68" s="107"/>
      <c r="I68" s="119"/>
      <c r="J68" s="107"/>
      <c r="K68" s="107"/>
      <c r="L68" s="107"/>
      <c r="M68" s="107"/>
      <c r="N68" s="107"/>
      <c r="O68" s="117"/>
      <c r="P68" s="113"/>
      <c r="Q68" s="107"/>
      <c r="R68" s="107"/>
      <c r="S68" s="111"/>
      <c r="T68" s="107"/>
      <c r="U68" s="107"/>
      <c r="V68" s="106"/>
      <c r="W68" s="108"/>
      <c r="X68" s="107"/>
      <c r="Y68" s="107"/>
      <c r="Z68" s="107"/>
      <c r="AA68" s="107"/>
      <c r="AB68" s="107"/>
      <c r="AC68" s="114"/>
      <c r="AD68" s="108"/>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15"/>
      <c r="BD68" s="107"/>
      <c r="BE68" s="107"/>
      <c r="BF68" s="107"/>
      <c r="BG68" s="107"/>
      <c r="BH68" s="107"/>
      <c r="BI68" s="107"/>
      <c r="BJ68" s="107"/>
      <c r="BK68" s="107"/>
      <c r="BL68" s="120"/>
      <c r="BM68" s="193"/>
      <c r="BN68" s="116"/>
      <c r="BO68" s="116"/>
      <c r="BP68" s="116"/>
      <c r="BQ68" s="116"/>
      <c r="BR68" s="116"/>
      <c r="BS68" s="118"/>
      <c r="BT68" s="107"/>
      <c r="BU68" s="107"/>
      <c r="BV68" s="107"/>
      <c r="BW68" s="107"/>
      <c r="BX68" s="107"/>
      <c r="BY68" s="107"/>
      <c r="BZ68" s="107"/>
      <c r="CA68" s="107"/>
      <c r="CB68" s="117"/>
      <c r="CC68" s="117"/>
      <c r="CD68" s="117"/>
      <c r="CE68" s="112"/>
      <c r="CF68" s="117"/>
      <c r="CG68" s="112"/>
      <c r="CH68" s="112"/>
      <c r="CI68" s="112"/>
      <c r="CJ68" s="112"/>
      <c r="CK68" s="112"/>
      <c r="CL68" s="112"/>
      <c r="CM68" s="112"/>
      <c r="CN68" s="112"/>
      <c r="CO68" s="112"/>
      <c r="CP68" s="112"/>
      <c r="CQ68" s="112"/>
      <c r="CR68" s="112"/>
      <c r="CT68" s="112"/>
      <c r="CU68" s="112"/>
      <c r="CV68" s="112"/>
      <c r="CW68" s="112"/>
      <c r="CX68" s="112"/>
      <c r="CY68" s="112"/>
      <c r="CZ68" s="112"/>
      <c r="DA68" s="112"/>
      <c r="DB68" s="112"/>
    </row>
    <row r="69" spans="1:106" ht="30.75" customHeight="1">
      <c r="A69" s="107" t="s">
        <v>779</v>
      </c>
      <c r="B69" s="207"/>
      <c r="C69" s="123"/>
      <c r="D69" s="107"/>
      <c r="E69" s="107"/>
      <c r="F69" s="107"/>
      <c r="G69" s="107"/>
      <c r="H69" s="107"/>
      <c r="I69" s="107"/>
      <c r="J69" s="107"/>
      <c r="K69" s="107"/>
      <c r="L69" s="107"/>
      <c r="M69" s="107"/>
      <c r="N69" s="107"/>
      <c r="O69" s="117"/>
      <c r="P69" s="113"/>
      <c r="Q69" s="107"/>
      <c r="R69" s="107"/>
      <c r="S69" s="111"/>
      <c r="T69" s="107"/>
      <c r="U69" s="107"/>
      <c r="V69" s="106"/>
      <c r="W69" s="108"/>
      <c r="X69" s="107"/>
      <c r="Y69" s="107"/>
      <c r="Z69" s="107"/>
      <c r="AA69" s="107"/>
      <c r="AB69" s="107"/>
      <c r="AC69" s="114"/>
      <c r="AD69" s="108"/>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15"/>
      <c r="BD69" s="107"/>
      <c r="BE69" s="107"/>
      <c r="BF69" s="107"/>
      <c r="BG69" s="107"/>
      <c r="BH69" s="107"/>
      <c r="BI69" s="107"/>
      <c r="BJ69" s="107"/>
      <c r="BK69" s="107"/>
      <c r="BL69" s="120"/>
      <c r="BM69" s="193"/>
      <c r="BN69" s="116"/>
      <c r="BO69" s="116"/>
      <c r="BP69" s="116"/>
      <c r="BQ69" s="116"/>
      <c r="BR69" s="116"/>
      <c r="BS69" s="118"/>
      <c r="BT69" s="107"/>
      <c r="BU69" s="107"/>
      <c r="BV69" s="107"/>
      <c r="BW69" s="107"/>
      <c r="BX69" s="107"/>
      <c r="BY69" s="107"/>
      <c r="BZ69" s="107"/>
      <c r="CA69" s="107"/>
      <c r="CB69" s="117"/>
      <c r="CC69" s="117"/>
      <c r="CD69" s="117"/>
      <c r="CE69" s="112"/>
      <c r="CF69" s="117"/>
      <c r="CG69" s="112"/>
      <c r="CH69" s="112"/>
      <c r="CI69" s="112"/>
      <c r="CJ69" s="112"/>
      <c r="CK69" s="112"/>
      <c r="CL69" s="112"/>
      <c r="CM69" s="112"/>
      <c r="CN69" s="112"/>
      <c r="CO69" s="112"/>
      <c r="CP69" s="112"/>
      <c r="CQ69" s="112"/>
      <c r="CR69" s="112"/>
      <c r="CT69" s="112"/>
      <c r="CU69" s="112"/>
      <c r="CV69" s="112"/>
      <c r="CW69" s="112"/>
      <c r="CX69" s="112"/>
      <c r="CY69" s="112"/>
      <c r="CZ69" s="112"/>
      <c r="DA69" s="112"/>
      <c r="DB69" s="112"/>
    </row>
    <row r="70" spans="1:106" ht="30.75" customHeight="1">
      <c r="A70" s="107" t="s">
        <v>780</v>
      </c>
      <c r="B70" s="207"/>
      <c r="C70" s="107"/>
      <c r="D70" s="107"/>
      <c r="E70" s="123"/>
      <c r="F70" s="123"/>
      <c r="G70" s="123"/>
      <c r="H70" s="123"/>
      <c r="I70" s="123"/>
      <c r="J70" s="123"/>
      <c r="K70" s="123"/>
      <c r="L70" s="123"/>
      <c r="M70" s="123"/>
      <c r="N70" s="123"/>
      <c r="O70" s="128"/>
      <c r="P70" s="113"/>
      <c r="Q70" s="107"/>
      <c r="R70" s="123"/>
      <c r="S70" s="111"/>
      <c r="T70" s="107"/>
      <c r="U70" s="123"/>
      <c r="V70" s="130"/>
      <c r="W70" s="108"/>
      <c r="X70" s="107"/>
      <c r="Y70" s="123"/>
      <c r="Z70" s="123"/>
      <c r="AA70" s="123"/>
      <c r="AB70" s="123"/>
      <c r="AC70" s="131"/>
      <c r="AD70" s="108"/>
      <c r="AE70" s="107"/>
      <c r="AF70" s="107"/>
      <c r="AG70" s="123"/>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33"/>
      <c r="BD70" s="123"/>
      <c r="BE70" s="123"/>
      <c r="BF70" s="123"/>
      <c r="BG70" s="123"/>
      <c r="BH70" s="123"/>
      <c r="BI70" s="123"/>
      <c r="BJ70" s="123"/>
      <c r="BK70" s="123"/>
      <c r="BL70" s="120"/>
      <c r="BM70" s="193"/>
      <c r="BN70" s="134"/>
      <c r="BO70" s="134"/>
      <c r="BP70" s="134"/>
      <c r="BQ70" s="134"/>
      <c r="BR70" s="134"/>
      <c r="BS70" s="118"/>
      <c r="BT70" s="123"/>
      <c r="BU70" s="123"/>
      <c r="BV70" s="123"/>
      <c r="BW70" s="123"/>
      <c r="BX70" s="123"/>
      <c r="BY70" s="123"/>
      <c r="BZ70" s="123"/>
      <c r="CA70" s="123"/>
      <c r="CB70" s="128"/>
      <c r="CC70" s="128"/>
      <c r="CD70" s="128"/>
      <c r="CE70" s="135"/>
      <c r="CF70" s="128"/>
      <c r="CG70" s="135"/>
      <c r="CH70" s="135"/>
      <c r="CI70" s="135"/>
      <c r="CJ70" s="135"/>
      <c r="CK70" s="135"/>
      <c r="CL70" s="135"/>
      <c r="CM70" s="135"/>
      <c r="CN70" s="135"/>
      <c r="CO70" s="135"/>
      <c r="CP70" s="135"/>
      <c r="CQ70" s="135"/>
      <c r="CR70" s="135"/>
      <c r="CT70" s="112"/>
      <c r="CU70" s="112"/>
      <c r="CV70" s="112"/>
      <c r="CW70" s="112"/>
      <c r="CX70" s="112"/>
      <c r="CY70" s="112"/>
      <c r="CZ70" s="112"/>
      <c r="DA70" s="112"/>
      <c r="DB70" s="112"/>
    </row>
    <row r="71" spans="1:106" ht="30.75" customHeight="1">
      <c r="A71" s="107" t="s">
        <v>781</v>
      </c>
      <c r="B71" s="207"/>
      <c r="C71" s="107"/>
      <c r="D71" s="107"/>
      <c r="E71" s="107"/>
      <c r="F71" s="107"/>
      <c r="G71" s="107"/>
      <c r="H71" s="107"/>
      <c r="I71" s="138"/>
      <c r="J71" s="107"/>
      <c r="K71" s="107"/>
      <c r="L71" s="107"/>
      <c r="M71" s="107"/>
      <c r="N71" s="107"/>
      <c r="O71" s="117"/>
      <c r="P71" s="113"/>
      <c r="Q71" s="107"/>
      <c r="R71" s="107"/>
      <c r="S71" s="111"/>
      <c r="T71" s="107"/>
      <c r="U71" s="107"/>
      <c r="V71" s="106"/>
      <c r="W71" s="108"/>
      <c r="X71" s="107"/>
      <c r="Y71" s="107"/>
      <c r="Z71" s="107"/>
      <c r="AA71" s="107"/>
      <c r="AB71" s="107"/>
      <c r="AC71" s="114"/>
      <c r="AD71" s="108"/>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15"/>
      <c r="BD71" s="107"/>
      <c r="BE71" s="107"/>
      <c r="BF71" s="107"/>
      <c r="BG71" s="107"/>
      <c r="BH71" s="107"/>
      <c r="BI71" s="107"/>
      <c r="BJ71" s="107"/>
      <c r="BK71" s="107"/>
      <c r="BL71" s="120"/>
      <c r="BM71" s="193"/>
      <c r="BN71" s="116"/>
      <c r="BO71" s="116"/>
      <c r="BP71" s="116"/>
      <c r="BQ71" s="116"/>
      <c r="BR71" s="116"/>
      <c r="BS71" s="118"/>
      <c r="BT71" s="107"/>
      <c r="BU71" s="107"/>
      <c r="BV71" s="107"/>
      <c r="BW71" s="107"/>
      <c r="BX71" s="107"/>
      <c r="BY71" s="107"/>
      <c r="BZ71" s="107"/>
      <c r="CA71" s="107"/>
      <c r="CB71" s="117"/>
      <c r="CC71" s="117"/>
      <c r="CD71" s="117"/>
      <c r="CE71" s="112"/>
      <c r="CF71" s="117"/>
      <c r="CG71" s="112"/>
      <c r="CH71" s="112"/>
      <c r="CI71" s="112"/>
      <c r="CJ71" s="112"/>
      <c r="CK71" s="112"/>
      <c r="CL71" s="112"/>
      <c r="CM71" s="112"/>
      <c r="CN71" s="112"/>
      <c r="CO71" s="112"/>
      <c r="CP71" s="112"/>
      <c r="CQ71" s="112"/>
      <c r="CR71" s="112"/>
      <c r="CT71" s="112"/>
      <c r="CU71" s="112"/>
      <c r="CV71" s="112"/>
      <c r="CW71" s="112"/>
      <c r="CX71" s="112"/>
      <c r="CY71" s="112"/>
      <c r="CZ71" s="112"/>
      <c r="DA71" s="112"/>
      <c r="DB71" s="112"/>
    </row>
    <row r="72" spans="1:106" ht="30.75" customHeight="1">
      <c r="A72" s="107" t="s">
        <v>782</v>
      </c>
      <c r="B72" s="207"/>
      <c r="C72" s="107"/>
      <c r="D72" s="107"/>
      <c r="E72" s="107"/>
      <c r="F72" s="107"/>
      <c r="G72" s="107"/>
      <c r="H72" s="107"/>
      <c r="I72" s="107"/>
      <c r="J72" s="107"/>
      <c r="K72" s="107"/>
      <c r="L72" s="107"/>
      <c r="M72" s="107"/>
      <c r="N72" s="107"/>
      <c r="O72" s="117"/>
      <c r="P72" s="113"/>
      <c r="Q72" s="107"/>
      <c r="R72" s="107"/>
      <c r="S72" s="111"/>
      <c r="T72" s="107"/>
      <c r="U72" s="107"/>
      <c r="V72" s="106"/>
      <c r="W72" s="108"/>
      <c r="X72" s="107"/>
      <c r="Y72" s="107"/>
      <c r="Z72" s="107"/>
      <c r="AA72" s="107"/>
      <c r="AB72" s="107"/>
      <c r="AC72" s="114"/>
      <c r="AD72" s="108"/>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15"/>
      <c r="BD72" s="107"/>
      <c r="BE72" s="107"/>
      <c r="BF72" s="107"/>
      <c r="BG72" s="107"/>
      <c r="BH72" s="107"/>
      <c r="BI72" s="107"/>
      <c r="BJ72" s="107"/>
      <c r="BK72" s="107"/>
      <c r="BL72" s="120"/>
      <c r="BM72" s="193"/>
      <c r="BN72" s="116"/>
      <c r="BO72" s="116"/>
      <c r="BP72" s="116"/>
      <c r="BQ72" s="116"/>
      <c r="BR72" s="116"/>
      <c r="BS72" s="118"/>
      <c r="BT72" s="107"/>
      <c r="BU72" s="107"/>
      <c r="BV72" s="107"/>
      <c r="BW72" s="107"/>
      <c r="BX72" s="107"/>
      <c r="BY72" s="107"/>
      <c r="BZ72" s="107"/>
      <c r="CA72" s="107"/>
      <c r="CB72" s="117"/>
      <c r="CC72" s="117"/>
      <c r="CD72" s="117"/>
      <c r="CE72" s="112"/>
      <c r="CF72" s="117"/>
      <c r="CG72" s="112"/>
      <c r="CH72" s="112"/>
      <c r="CI72" s="112"/>
      <c r="CJ72" s="112"/>
      <c r="CK72" s="112"/>
      <c r="CL72" s="112"/>
      <c r="CM72" s="112"/>
      <c r="CN72" s="112"/>
      <c r="CO72" s="112"/>
      <c r="CP72" s="112"/>
      <c r="CQ72" s="112"/>
      <c r="CR72" s="112"/>
      <c r="CT72" s="112"/>
      <c r="CU72" s="112"/>
      <c r="CV72" s="112"/>
      <c r="CW72" s="112"/>
      <c r="CX72" s="112"/>
      <c r="CY72" s="112"/>
      <c r="CZ72" s="112"/>
      <c r="DA72" s="112"/>
      <c r="DB72" s="112"/>
    </row>
    <row r="73" spans="1:106" ht="30.75" customHeight="1">
      <c r="A73" s="123" t="s">
        <v>783</v>
      </c>
      <c r="B73" s="207"/>
      <c r="C73" s="123"/>
      <c r="D73" s="107"/>
      <c r="E73" s="107"/>
      <c r="F73" s="123"/>
      <c r="G73" s="123"/>
      <c r="H73" s="123"/>
      <c r="I73" s="123"/>
      <c r="J73" s="123"/>
      <c r="K73" s="123"/>
      <c r="L73" s="123"/>
      <c r="M73" s="123"/>
      <c r="N73" s="123"/>
      <c r="O73" s="128"/>
      <c r="P73" s="113"/>
      <c r="Q73" s="107"/>
      <c r="R73" s="123"/>
      <c r="S73" s="111"/>
      <c r="T73" s="123"/>
      <c r="U73" s="123"/>
      <c r="V73" s="130"/>
      <c r="W73" s="108"/>
      <c r="X73" s="123"/>
      <c r="Y73" s="123"/>
      <c r="Z73" s="123"/>
      <c r="AA73" s="123"/>
      <c r="AB73" s="123"/>
      <c r="AC73" s="131"/>
      <c r="AD73" s="108"/>
      <c r="AE73" s="107"/>
      <c r="AF73" s="107"/>
      <c r="AG73" s="123"/>
      <c r="AH73" s="107"/>
      <c r="AI73" s="107"/>
      <c r="AJ73" s="107"/>
      <c r="AK73" s="107"/>
      <c r="AL73" s="107"/>
      <c r="AM73" s="107"/>
      <c r="AN73" s="107"/>
      <c r="AO73" s="107"/>
      <c r="AP73" s="107"/>
      <c r="AQ73" s="107"/>
      <c r="AR73" s="107"/>
      <c r="AS73" s="107"/>
      <c r="AT73" s="107"/>
      <c r="AU73" s="107"/>
      <c r="AV73" s="107"/>
      <c r="AW73" s="107"/>
      <c r="AX73" s="107"/>
      <c r="AY73" s="107"/>
      <c r="AZ73" s="123"/>
      <c r="BA73" s="107"/>
      <c r="BB73" s="107"/>
      <c r="BC73" s="133"/>
      <c r="BD73" s="123"/>
      <c r="BE73" s="123"/>
      <c r="BF73" s="123"/>
      <c r="BG73" s="123"/>
      <c r="BH73" s="123"/>
      <c r="BI73" s="123"/>
      <c r="BJ73" s="123"/>
      <c r="BK73" s="123"/>
      <c r="BL73" s="120"/>
      <c r="BM73" s="193"/>
      <c r="BN73" s="134"/>
      <c r="BO73" s="134"/>
      <c r="BP73" s="134"/>
      <c r="BQ73" s="134"/>
      <c r="BR73" s="134"/>
      <c r="BS73" s="118"/>
      <c r="BT73" s="123"/>
      <c r="BU73" s="123"/>
      <c r="BV73" s="123"/>
      <c r="BW73" s="123"/>
      <c r="BX73" s="123"/>
      <c r="BY73" s="123"/>
      <c r="BZ73" s="123"/>
      <c r="CA73" s="123"/>
      <c r="CB73" s="128"/>
      <c r="CC73" s="128"/>
      <c r="CD73" s="128"/>
      <c r="CE73" s="135"/>
      <c r="CF73" s="128"/>
      <c r="CG73" s="135"/>
      <c r="CH73" s="135"/>
      <c r="CI73" s="135"/>
      <c r="CJ73" s="135"/>
      <c r="CK73" s="135"/>
      <c r="CL73" s="135"/>
      <c r="CM73" s="135"/>
      <c r="CN73" s="135"/>
      <c r="CO73" s="135"/>
      <c r="CP73" s="135"/>
      <c r="CQ73" s="135"/>
      <c r="CR73" s="135"/>
      <c r="CT73" s="112"/>
      <c r="CU73" s="112"/>
      <c r="CV73" s="112"/>
      <c r="CW73" s="112"/>
      <c r="CX73" s="112"/>
      <c r="CY73" s="112"/>
      <c r="CZ73" s="112"/>
      <c r="DA73" s="112"/>
      <c r="DB73" s="112"/>
    </row>
    <row r="74" spans="1:106" ht="30.75" customHeight="1">
      <c r="A74" s="123" t="s">
        <v>784</v>
      </c>
      <c r="B74" s="207"/>
      <c r="C74" s="107"/>
      <c r="D74" s="107"/>
      <c r="E74" s="107"/>
      <c r="F74" s="123"/>
      <c r="G74" s="107"/>
      <c r="H74" s="107"/>
      <c r="I74" s="107"/>
      <c r="J74" s="107"/>
      <c r="K74" s="107"/>
      <c r="L74" s="107"/>
      <c r="M74" s="107"/>
      <c r="N74" s="107"/>
      <c r="O74" s="117"/>
      <c r="P74" s="113"/>
      <c r="Q74" s="107"/>
      <c r="R74" s="107"/>
      <c r="S74" s="111"/>
      <c r="T74" s="107"/>
      <c r="U74" s="107"/>
      <c r="V74" s="106"/>
      <c r="W74" s="108"/>
      <c r="X74" s="107"/>
      <c r="Y74" s="107"/>
      <c r="Z74" s="107"/>
      <c r="AA74" s="107"/>
      <c r="AB74" s="107"/>
      <c r="AC74" s="114"/>
      <c r="AD74" s="108"/>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15"/>
      <c r="BD74" s="107"/>
      <c r="BE74" s="107"/>
      <c r="BF74" s="107"/>
      <c r="BG74" s="107"/>
      <c r="BH74" s="107"/>
      <c r="BI74" s="107"/>
      <c r="BJ74" s="107"/>
      <c r="BK74" s="107"/>
      <c r="BL74" s="120"/>
      <c r="BM74" s="193"/>
      <c r="BN74" s="116"/>
      <c r="BO74" s="116"/>
      <c r="BP74" s="116"/>
      <c r="BQ74" s="116"/>
      <c r="BR74" s="116"/>
      <c r="BS74" s="118"/>
      <c r="BT74" s="107"/>
      <c r="BU74" s="107"/>
      <c r="BV74" s="107"/>
      <c r="BW74" s="107"/>
      <c r="BX74" s="107"/>
      <c r="BY74" s="107"/>
      <c r="BZ74" s="107"/>
      <c r="CA74" s="107"/>
      <c r="CB74" s="117"/>
      <c r="CC74" s="117"/>
      <c r="CD74" s="117"/>
      <c r="CE74" s="112"/>
      <c r="CF74" s="117"/>
      <c r="CG74" s="112"/>
      <c r="CH74" s="112"/>
      <c r="CI74" s="112"/>
      <c r="CJ74" s="112"/>
      <c r="CK74" s="112"/>
      <c r="CL74" s="112"/>
      <c r="CM74" s="112"/>
      <c r="CN74" s="112"/>
      <c r="CO74" s="112"/>
      <c r="CP74" s="112"/>
      <c r="CQ74" s="112"/>
      <c r="CR74" s="112"/>
      <c r="CT74" s="112"/>
      <c r="CU74" s="112"/>
      <c r="CV74" s="112"/>
      <c r="CW74" s="112"/>
      <c r="CX74" s="112"/>
      <c r="CY74" s="112"/>
      <c r="CZ74" s="112"/>
      <c r="DA74" s="112"/>
      <c r="DB74" s="112"/>
    </row>
    <row r="75" spans="1:106" ht="30.75" customHeight="1">
      <c r="A75" s="123" t="s">
        <v>785</v>
      </c>
      <c r="B75" s="207"/>
      <c r="C75" s="107"/>
      <c r="D75" s="107"/>
      <c r="E75" s="107"/>
      <c r="F75" s="107"/>
      <c r="G75" s="107"/>
      <c r="H75" s="107"/>
      <c r="I75" s="107"/>
      <c r="J75" s="107"/>
      <c r="K75" s="107"/>
      <c r="L75" s="107"/>
      <c r="M75" s="107"/>
      <c r="N75" s="107"/>
      <c r="O75" s="117"/>
      <c r="P75" s="113"/>
      <c r="Q75" s="107"/>
      <c r="R75" s="107"/>
      <c r="S75" s="111"/>
      <c r="T75" s="107"/>
      <c r="U75" s="107"/>
      <c r="V75" s="106"/>
      <c r="W75" s="108"/>
      <c r="X75" s="107"/>
      <c r="Y75" s="107"/>
      <c r="Z75" s="107"/>
      <c r="AA75" s="107"/>
      <c r="AB75" s="107"/>
      <c r="AC75" s="114"/>
      <c r="AD75" s="108"/>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15"/>
      <c r="BD75" s="107"/>
      <c r="BE75" s="107"/>
      <c r="BF75" s="107"/>
      <c r="BG75" s="107"/>
      <c r="BH75" s="107"/>
      <c r="BI75" s="107"/>
      <c r="BJ75" s="107"/>
      <c r="BK75" s="107"/>
      <c r="BL75" s="120"/>
      <c r="BM75" s="193"/>
      <c r="BN75" s="116"/>
      <c r="BO75" s="116"/>
      <c r="BP75" s="116"/>
      <c r="BQ75" s="116"/>
      <c r="BR75" s="116"/>
      <c r="BS75" s="118"/>
      <c r="BT75" s="107"/>
      <c r="BU75" s="107"/>
      <c r="BV75" s="107"/>
      <c r="BW75" s="107"/>
      <c r="BX75" s="107"/>
      <c r="BY75" s="107"/>
      <c r="BZ75" s="107"/>
      <c r="CA75" s="107"/>
      <c r="CB75" s="117"/>
      <c r="CC75" s="117"/>
      <c r="CD75" s="117"/>
      <c r="CE75" s="112"/>
      <c r="CF75" s="117"/>
      <c r="CG75" s="112"/>
      <c r="CH75" s="112"/>
      <c r="CI75" s="112"/>
      <c r="CJ75" s="112"/>
      <c r="CK75" s="112"/>
      <c r="CL75" s="112"/>
      <c r="CM75" s="112"/>
      <c r="CN75" s="112"/>
      <c r="CO75" s="112"/>
      <c r="CP75" s="112"/>
      <c r="CQ75" s="112"/>
      <c r="CR75" s="112"/>
      <c r="CT75" s="112"/>
      <c r="CU75" s="112"/>
      <c r="CV75" s="112"/>
      <c r="CW75" s="112"/>
      <c r="CX75" s="112"/>
      <c r="CY75" s="112"/>
      <c r="CZ75" s="112"/>
      <c r="DA75" s="112"/>
      <c r="DB75" s="112"/>
    </row>
    <row r="76" spans="1:106" ht="30.75" customHeight="1">
      <c r="A76" s="123" t="s">
        <v>786</v>
      </c>
      <c r="B76" s="207"/>
      <c r="C76" s="107"/>
      <c r="D76" s="107"/>
      <c r="E76" s="107"/>
      <c r="F76" s="123"/>
      <c r="G76" s="107"/>
      <c r="H76" s="107"/>
      <c r="I76" s="107"/>
      <c r="J76" s="107"/>
      <c r="K76" s="107"/>
      <c r="L76" s="107"/>
      <c r="M76" s="107"/>
      <c r="N76" s="107"/>
      <c r="O76" s="117"/>
      <c r="P76" s="113"/>
      <c r="Q76" s="107"/>
      <c r="R76" s="107"/>
      <c r="S76" s="111"/>
      <c r="T76" s="107"/>
      <c r="U76" s="107"/>
      <c r="V76" s="106"/>
      <c r="W76" s="108"/>
      <c r="X76" s="107"/>
      <c r="Y76" s="107"/>
      <c r="Z76" s="107"/>
      <c r="AA76" s="107"/>
      <c r="AB76" s="107"/>
      <c r="AC76" s="114"/>
      <c r="AD76" s="108"/>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15"/>
      <c r="BD76" s="107"/>
      <c r="BE76" s="107"/>
      <c r="BF76" s="107"/>
      <c r="BG76" s="107"/>
      <c r="BH76" s="107"/>
      <c r="BI76" s="107"/>
      <c r="BJ76" s="107"/>
      <c r="BK76" s="107"/>
      <c r="BL76" s="120"/>
      <c r="BM76" s="193"/>
      <c r="BN76" s="116"/>
      <c r="BO76" s="116"/>
      <c r="BP76" s="116"/>
      <c r="BQ76" s="116"/>
      <c r="BR76" s="116"/>
      <c r="BS76" s="118"/>
      <c r="BT76" s="107"/>
      <c r="BU76" s="107"/>
      <c r="BV76" s="107"/>
      <c r="BW76" s="107"/>
      <c r="BX76" s="107"/>
      <c r="BY76" s="107"/>
      <c r="BZ76" s="107"/>
      <c r="CA76" s="107"/>
      <c r="CB76" s="117"/>
      <c r="CC76" s="117"/>
      <c r="CD76" s="117"/>
      <c r="CE76" s="112"/>
      <c r="CF76" s="117"/>
      <c r="CG76" s="112"/>
      <c r="CH76" s="112"/>
      <c r="CI76" s="112"/>
      <c r="CJ76" s="112"/>
      <c r="CK76" s="112"/>
      <c r="CL76" s="112"/>
      <c r="CM76" s="112"/>
      <c r="CN76" s="112"/>
      <c r="CO76" s="112"/>
      <c r="CP76" s="112"/>
      <c r="CQ76" s="112"/>
      <c r="CR76" s="112"/>
      <c r="CT76" s="112"/>
      <c r="CU76" s="112"/>
      <c r="CV76" s="112"/>
      <c r="CW76" s="112"/>
      <c r="CX76" s="112"/>
      <c r="CY76" s="112"/>
      <c r="CZ76" s="112"/>
      <c r="DA76" s="112"/>
      <c r="DB76" s="112"/>
    </row>
    <row r="77" spans="1:106" ht="30.75" customHeight="1">
      <c r="A77" s="123" t="s">
        <v>787</v>
      </c>
      <c r="B77" s="207"/>
      <c r="C77" s="107"/>
      <c r="D77" s="107"/>
      <c r="E77" s="107"/>
      <c r="F77" s="107"/>
      <c r="G77" s="107"/>
      <c r="H77" s="107"/>
      <c r="I77" s="119"/>
      <c r="J77" s="107"/>
      <c r="K77" s="107"/>
      <c r="L77" s="107"/>
      <c r="M77" s="107"/>
      <c r="N77" s="107"/>
      <c r="O77" s="117"/>
      <c r="P77" s="113"/>
      <c r="Q77" s="107"/>
      <c r="R77" s="107"/>
      <c r="S77" s="111"/>
      <c r="T77" s="107"/>
      <c r="U77" s="107"/>
      <c r="V77" s="106"/>
      <c r="W77" s="108"/>
      <c r="X77" s="107"/>
      <c r="Y77" s="107"/>
      <c r="Z77" s="107"/>
      <c r="AA77" s="107"/>
      <c r="AB77" s="107"/>
      <c r="AC77" s="114"/>
      <c r="AD77" s="108"/>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15"/>
      <c r="BD77" s="107"/>
      <c r="BE77" s="107"/>
      <c r="BF77" s="107"/>
      <c r="BG77" s="107"/>
      <c r="BH77" s="107"/>
      <c r="BI77" s="107"/>
      <c r="BJ77" s="107"/>
      <c r="BK77" s="107"/>
      <c r="BL77" s="120"/>
      <c r="BM77" s="193"/>
      <c r="BN77" s="116"/>
      <c r="BO77" s="116"/>
      <c r="BP77" s="116"/>
      <c r="BQ77" s="116"/>
      <c r="BR77" s="116"/>
      <c r="BS77" s="118"/>
      <c r="BT77" s="107"/>
      <c r="BU77" s="107"/>
      <c r="BV77" s="107"/>
      <c r="BW77" s="107"/>
      <c r="BX77" s="107"/>
      <c r="BY77" s="107"/>
      <c r="BZ77" s="107"/>
      <c r="CA77" s="107"/>
      <c r="CB77" s="117"/>
      <c r="CC77" s="117"/>
      <c r="CD77" s="117"/>
      <c r="CE77" s="112"/>
      <c r="CF77" s="117"/>
      <c r="CG77" s="112"/>
      <c r="CH77" s="112"/>
      <c r="CI77" s="112"/>
      <c r="CJ77" s="112"/>
      <c r="CK77" s="112"/>
      <c r="CL77" s="112"/>
      <c r="CM77" s="112"/>
      <c r="CN77" s="112"/>
      <c r="CO77" s="112"/>
      <c r="CP77" s="112"/>
      <c r="CQ77" s="112"/>
      <c r="CR77" s="112"/>
      <c r="CT77" s="112"/>
      <c r="CU77" s="112"/>
      <c r="CV77" s="112"/>
      <c r="CW77" s="112"/>
      <c r="CX77" s="112"/>
      <c r="CY77" s="112"/>
      <c r="CZ77" s="112"/>
      <c r="DA77" s="112"/>
      <c r="DB77" s="112"/>
    </row>
    <row r="78" spans="1:106" ht="30.75" customHeight="1">
      <c r="A78" s="123" t="s">
        <v>788</v>
      </c>
      <c r="B78" s="207"/>
      <c r="C78" s="123"/>
      <c r="D78" s="107"/>
      <c r="E78" s="123"/>
      <c r="F78" s="123"/>
      <c r="G78" s="123"/>
      <c r="H78" s="107"/>
      <c r="I78" s="119"/>
      <c r="J78" s="123"/>
      <c r="K78" s="107"/>
      <c r="L78" s="123"/>
      <c r="M78" s="123"/>
      <c r="N78" s="123"/>
      <c r="O78" s="128"/>
      <c r="P78" s="113"/>
      <c r="Q78" s="123"/>
      <c r="R78" s="123"/>
      <c r="S78" s="111"/>
      <c r="T78" s="123"/>
      <c r="U78" s="123"/>
      <c r="V78" s="130"/>
      <c r="W78" s="108"/>
      <c r="X78" s="123"/>
      <c r="Y78" s="123"/>
      <c r="Z78" s="123"/>
      <c r="AA78" s="123"/>
      <c r="AB78" s="123"/>
      <c r="AC78" s="131"/>
      <c r="AD78" s="108"/>
      <c r="AE78" s="123"/>
      <c r="AF78" s="123"/>
      <c r="AG78" s="123"/>
      <c r="AH78" s="107"/>
      <c r="AI78" s="107"/>
      <c r="AJ78" s="107"/>
      <c r="AK78" s="107"/>
      <c r="AL78" s="107"/>
      <c r="AM78" s="107"/>
      <c r="AN78" s="107"/>
      <c r="AO78" s="107"/>
      <c r="AP78" s="107"/>
      <c r="AQ78" s="107"/>
      <c r="AR78" s="107"/>
      <c r="AS78" s="107"/>
      <c r="AT78" s="107"/>
      <c r="AU78" s="107"/>
      <c r="AV78" s="107"/>
      <c r="AW78" s="107"/>
      <c r="AX78" s="107"/>
      <c r="AY78" s="107"/>
      <c r="AZ78" s="123"/>
      <c r="BA78" s="107"/>
      <c r="BB78" s="107"/>
      <c r="BC78" s="133"/>
      <c r="BD78" s="123"/>
      <c r="BE78" s="123"/>
      <c r="BF78" s="123"/>
      <c r="BG78" s="123"/>
      <c r="BH78" s="123"/>
      <c r="BI78" s="123"/>
      <c r="BJ78" s="123"/>
      <c r="BK78" s="123"/>
      <c r="BL78" s="120"/>
      <c r="BM78" s="193"/>
      <c r="BN78" s="134"/>
      <c r="BO78" s="134"/>
      <c r="BP78" s="134"/>
      <c r="BQ78" s="134"/>
      <c r="BR78" s="134"/>
      <c r="BS78" s="118"/>
      <c r="BT78" s="123"/>
      <c r="BU78" s="123"/>
      <c r="BV78" s="123"/>
      <c r="BW78" s="123"/>
      <c r="BX78" s="123"/>
      <c r="BY78" s="123"/>
      <c r="BZ78" s="123"/>
      <c r="CA78" s="123"/>
      <c r="CB78" s="128"/>
      <c r="CC78" s="128"/>
      <c r="CD78" s="128"/>
      <c r="CE78" s="135"/>
      <c r="CF78" s="128"/>
      <c r="CG78" s="135"/>
      <c r="CH78" s="135"/>
      <c r="CI78" s="135"/>
      <c r="CJ78" s="135"/>
      <c r="CK78" s="135"/>
      <c r="CL78" s="135"/>
      <c r="CM78" s="135"/>
      <c r="CN78" s="135"/>
      <c r="CO78" s="135"/>
      <c r="CP78" s="135"/>
      <c r="CQ78" s="135"/>
      <c r="CR78" s="135"/>
      <c r="CT78" s="112"/>
      <c r="CU78" s="112"/>
      <c r="CV78" s="112"/>
      <c r="CW78" s="112"/>
      <c r="CX78" s="112"/>
      <c r="CY78" s="112"/>
      <c r="CZ78" s="112"/>
      <c r="DA78" s="112"/>
      <c r="DB78" s="112"/>
    </row>
    <row r="79" spans="1:106" ht="30.75" customHeight="1">
      <c r="A79" s="123" t="s">
        <v>789</v>
      </c>
      <c r="B79" s="207"/>
      <c r="C79" s="107"/>
      <c r="D79" s="107"/>
      <c r="E79" s="107"/>
      <c r="F79" s="107"/>
      <c r="G79" s="107"/>
      <c r="H79" s="107"/>
      <c r="I79" s="107"/>
      <c r="J79" s="107"/>
      <c r="K79" s="107"/>
      <c r="L79" s="107"/>
      <c r="M79" s="107"/>
      <c r="N79" s="107"/>
      <c r="O79" s="117"/>
      <c r="P79" s="113"/>
      <c r="Q79" s="107"/>
      <c r="R79" s="107"/>
      <c r="S79" s="111"/>
      <c r="T79" s="107"/>
      <c r="U79" s="107"/>
      <c r="V79" s="130"/>
      <c r="W79" s="108"/>
      <c r="X79" s="107"/>
      <c r="Y79" s="107"/>
      <c r="Z79" s="107"/>
      <c r="AA79" s="107"/>
      <c r="AB79" s="107"/>
      <c r="AC79" s="114"/>
      <c r="AD79" s="108"/>
      <c r="AE79" s="107"/>
      <c r="AF79" s="107"/>
      <c r="AG79" s="107"/>
      <c r="AH79" s="107"/>
      <c r="AI79" s="107"/>
      <c r="AJ79" s="107"/>
      <c r="AK79" s="107"/>
      <c r="AL79" s="107"/>
      <c r="AM79" s="107"/>
      <c r="AN79" s="107"/>
      <c r="AO79" s="107"/>
      <c r="AP79" s="107"/>
      <c r="AQ79" s="107"/>
      <c r="AR79" s="107"/>
      <c r="AS79" s="107"/>
      <c r="AT79" s="107"/>
      <c r="AU79" s="107"/>
      <c r="AV79" s="107"/>
      <c r="AW79" s="107"/>
      <c r="AX79" s="107"/>
      <c r="AY79" s="107"/>
      <c r="AZ79" s="107"/>
      <c r="BA79" s="107"/>
      <c r="BB79" s="107"/>
      <c r="BC79" s="115"/>
      <c r="BD79" s="107"/>
      <c r="BE79" s="107"/>
      <c r="BF79" s="107"/>
      <c r="BG79" s="107"/>
      <c r="BH79" s="107"/>
      <c r="BI79" s="107"/>
      <c r="BJ79" s="107"/>
      <c r="BK79" s="107"/>
      <c r="BL79" s="120"/>
      <c r="BM79" s="193"/>
      <c r="BN79" s="116"/>
      <c r="BO79" s="116"/>
      <c r="BP79" s="116"/>
      <c r="BQ79" s="116"/>
      <c r="BR79" s="116"/>
      <c r="BS79" s="118"/>
      <c r="BT79" s="107"/>
      <c r="BU79" s="107"/>
      <c r="BV79" s="107"/>
      <c r="BW79" s="107"/>
      <c r="BX79" s="107"/>
      <c r="BY79" s="107"/>
      <c r="BZ79" s="107"/>
      <c r="CA79" s="107"/>
      <c r="CB79" s="117"/>
      <c r="CC79" s="117"/>
      <c r="CD79" s="117"/>
      <c r="CE79" s="112"/>
      <c r="CF79" s="117"/>
      <c r="CG79" s="112"/>
      <c r="CH79" s="112"/>
      <c r="CI79" s="112"/>
      <c r="CJ79" s="112"/>
      <c r="CK79" s="112"/>
      <c r="CL79" s="112"/>
      <c r="CM79" s="112"/>
      <c r="CN79" s="112"/>
      <c r="CO79" s="112"/>
      <c r="CP79" s="112"/>
      <c r="CQ79" s="112"/>
      <c r="CR79" s="112"/>
      <c r="CT79" s="112"/>
      <c r="CU79" s="112"/>
      <c r="CV79" s="112"/>
      <c r="CW79" s="112"/>
      <c r="CX79" s="112"/>
      <c r="CY79" s="112"/>
      <c r="CZ79" s="112"/>
      <c r="DA79" s="112"/>
      <c r="DB79" s="112"/>
    </row>
    <row r="80" spans="1:106" ht="30.75" customHeight="1">
      <c r="A80" s="123" t="s">
        <v>790</v>
      </c>
      <c r="B80" s="207"/>
      <c r="C80" s="107"/>
      <c r="D80" s="107"/>
      <c r="E80" s="107"/>
      <c r="F80" s="107"/>
      <c r="G80" s="107"/>
      <c r="H80" s="107"/>
      <c r="I80" s="119"/>
      <c r="J80" s="107"/>
      <c r="K80" s="107"/>
      <c r="L80" s="107"/>
      <c r="M80" s="107"/>
      <c r="N80" s="107"/>
      <c r="O80" s="117"/>
      <c r="P80" s="113"/>
      <c r="Q80" s="107"/>
      <c r="R80" s="107"/>
      <c r="S80" s="111"/>
      <c r="T80" s="107"/>
      <c r="U80" s="107"/>
      <c r="V80" s="130"/>
      <c r="W80" s="108"/>
      <c r="X80" s="107"/>
      <c r="Y80" s="107"/>
      <c r="Z80" s="107"/>
      <c r="AA80" s="107"/>
      <c r="AB80" s="107"/>
      <c r="AC80" s="114"/>
      <c r="AD80" s="108"/>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15"/>
      <c r="BD80" s="107"/>
      <c r="BE80" s="107"/>
      <c r="BF80" s="107"/>
      <c r="BG80" s="107"/>
      <c r="BH80" s="107"/>
      <c r="BI80" s="107"/>
      <c r="BJ80" s="107"/>
      <c r="BK80" s="107"/>
      <c r="BL80" s="120"/>
      <c r="BM80" s="193"/>
      <c r="BN80" s="116"/>
      <c r="BO80" s="116"/>
      <c r="BP80" s="116"/>
      <c r="BQ80" s="116"/>
      <c r="BR80" s="116"/>
      <c r="BS80" s="118"/>
      <c r="BT80" s="107"/>
      <c r="BU80" s="107"/>
      <c r="BV80" s="107"/>
      <c r="BW80" s="107"/>
      <c r="BX80" s="107"/>
      <c r="BY80" s="107"/>
      <c r="BZ80" s="107"/>
      <c r="CA80" s="107"/>
      <c r="CB80" s="117"/>
      <c r="CC80" s="117"/>
      <c r="CD80" s="117"/>
      <c r="CE80" s="112"/>
      <c r="CF80" s="117"/>
      <c r="CG80" s="112"/>
      <c r="CH80" s="112"/>
      <c r="CI80" s="112"/>
      <c r="CJ80" s="112"/>
      <c r="CK80" s="112"/>
      <c r="CL80" s="112"/>
      <c r="CM80" s="112"/>
      <c r="CN80" s="112"/>
      <c r="CO80" s="112"/>
      <c r="CP80" s="112"/>
      <c r="CQ80" s="112"/>
      <c r="CR80" s="112"/>
      <c r="CT80" s="112"/>
      <c r="CU80" s="112"/>
      <c r="CV80" s="112"/>
      <c r="CW80" s="112"/>
      <c r="CX80" s="112"/>
      <c r="CY80" s="112"/>
      <c r="CZ80" s="112"/>
      <c r="DA80" s="112"/>
      <c r="DB80" s="112"/>
    </row>
    <row r="81" spans="1:106" ht="30.75" customHeight="1">
      <c r="A81" s="123" t="s">
        <v>791</v>
      </c>
      <c r="B81" s="207"/>
      <c r="C81" s="107"/>
      <c r="D81" s="107"/>
      <c r="E81" s="107"/>
      <c r="F81" s="107"/>
      <c r="G81" s="107"/>
      <c r="H81" s="107"/>
      <c r="I81" s="107"/>
      <c r="J81" s="107"/>
      <c r="K81" s="107"/>
      <c r="L81" s="107"/>
      <c r="M81" s="107"/>
      <c r="N81" s="107"/>
      <c r="O81" s="117"/>
      <c r="P81" s="113"/>
      <c r="Q81" s="107"/>
      <c r="R81" s="107"/>
      <c r="S81" s="111"/>
      <c r="T81" s="107"/>
      <c r="U81" s="107"/>
      <c r="V81" s="106"/>
      <c r="W81" s="108"/>
      <c r="X81" s="107"/>
      <c r="Y81" s="107"/>
      <c r="Z81" s="107"/>
      <c r="AA81" s="107"/>
      <c r="AB81" s="107"/>
      <c r="AC81" s="114"/>
      <c r="AD81" s="108"/>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15"/>
      <c r="BD81" s="107"/>
      <c r="BE81" s="107"/>
      <c r="BF81" s="107"/>
      <c r="BG81" s="107"/>
      <c r="BH81" s="107"/>
      <c r="BI81" s="107"/>
      <c r="BJ81" s="107"/>
      <c r="BK81" s="107"/>
      <c r="BL81" s="120"/>
      <c r="BM81" s="193"/>
      <c r="BN81" s="116"/>
      <c r="BO81" s="116"/>
      <c r="BP81" s="116"/>
      <c r="BQ81" s="116"/>
      <c r="BR81" s="116"/>
      <c r="BS81" s="118"/>
      <c r="BT81" s="107"/>
      <c r="BU81" s="107"/>
      <c r="BV81" s="107"/>
      <c r="BW81" s="107"/>
      <c r="BX81" s="107"/>
      <c r="BY81" s="107"/>
      <c r="BZ81" s="107"/>
      <c r="CA81" s="107"/>
      <c r="CB81" s="117"/>
      <c r="CC81" s="117"/>
      <c r="CD81" s="117"/>
      <c r="CE81" s="112"/>
      <c r="CF81" s="117"/>
      <c r="CG81" s="112"/>
      <c r="CH81" s="112"/>
      <c r="CI81" s="112"/>
      <c r="CJ81" s="112"/>
      <c r="CK81" s="112"/>
      <c r="CL81" s="112"/>
      <c r="CM81" s="112"/>
      <c r="CN81" s="112"/>
      <c r="CO81" s="112"/>
      <c r="CP81" s="112"/>
      <c r="CQ81" s="112"/>
      <c r="CR81" s="112"/>
      <c r="CT81" s="112"/>
      <c r="CU81" s="112"/>
      <c r="CV81" s="112"/>
      <c r="CW81" s="112"/>
      <c r="CX81" s="112"/>
      <c r="CY81" s="112"/>
      <c r="CZ81" s="112"/>
      <c r="DA81" s="112"/>
      <c r="DB81" s="112"/>
    </row>
    <row r="82" spans="1:106" ht="30.75" customHeight="1">
      <c r="A82" s="123" t="s">
        <v>792</v>
      </c>
      <c r="B82" s="207"/>
      <c r="C82" s="107"/>
      <c r="D82" s="107"/>
      <c r="E82" s="107"/>
      <c r="F82" s="107"/>
      <c r="G82" s="107"/>
      <c r="H82" s="107"/>
      <c r="I82" s="107"/>
      <c r="J82" s="107"/>
      <c r="K82" s="107"/>
      <c r="L82" s="107"/>
      <c r="M82" s="107"/>
      <c r="N82" s="107"/>
      <c r="O82" s="117"/>
      <c r="P82" s="113"/>
      <c r="Q82" s="107"/>
      <c r="R82" s="107"/>
      <c r="S82" s="111"/>
      <c r="T82" s="107"/>
      <c r="U82" s="107"/>
      <c r="V82" s="106"/>
      <c r="W82" s="108"/>
      <c r="X82" s="107"/>
      <c r="Y82" s="107"/>
      <c r="Z82" s="107"/>
      <c r="AA82" s="107"/>
      <c r="AB82" s="107"/>
      <c r="AC82" s="114"/>
      <c r="AD82" s="108"/>
      <c r="AE82" s="107"/>
      <c r="AF82" s="107"/>
      <c r="AG82" s="107"/>
      <c r="AH82" s="107"/>
      <c r="AI82" s="107"/>
      <c r="AJ82" s="107"/>
      <c r="AK82" s="107"/>
      <c r="AL82" s="107"/>
      <c r="AM82" s="107"/>
      <c r="AN82" s="107"/>
      <c r="AO82" s="107"/>
      <c r="AP82" s="107"/>
      <c r="AQ82" s="107"/>
      <c r="AR82" s="107"/>
      <c r="AS82" s="107"/>
      <c r="AT82" s="107"/>
      <c r="AU82" s="107"/>
      <c r="AV82" s="107"/>
      <c r="AW82" s="107"/>
      <c r="AX82" s="107"/>
      <c r="AY82" s="107"/>
      <c r="AZ82" s="107"/>
      <c r="BA82" s="107"/>
      <c r="BB82" s="107"/>
      <c r="BC82" s="115"/>
      <c r="BD82" s="107"/>
      <c r="BE82" s="107"/>
      <c r="BF82" s="107"/>
      <c r="BG82" s="107"/>
      <c r="BH82" s="107"/>
      <c r="BI82" s="107"/>
      <c r="BJ82" s="107"/>
      <c r="BK82" s="107"/>
      <c r="BL82" s="120"/>
      <c r="BM82" s="193"/>
      <c r="BN82" s="116"/>
      <c r="BO82" s="116"/>
      <c r="BP82" s="116"/>
      <c r="BQ82" s="116"/>
      <c r="BR82" s="116"/>
      <c r="BS82" s="118"/>
      <c r="BT82" s="107"/>
      <c r="BU82" s="107"/>
      <c r="BV82" s="107"/>
      <c r="BW82" s="107"/>
      <c r="BX82" s="107"/>
      <c r="BY82" s="107"/>
      <c r="BZ82" s="107"/>
      <c r="CA82" s="107"/>
      <c r="CB82" s="117"/>
      <c r="CC82" s="117"/>
      <c r="CD82" s="117"/>
      <c r="CE82" s="112"/>
      <c r="CF82" s="117"/>
      <c r="CG82" s="112"/>
      <c r="CH82" s="112"/>
      <c r="CI82" s="112"/>
      <c r="CJ82" s="112"/>
      <c r="CK82" s="112"/>
      <c r="CL82" s="112"/>
      <c r="CM82" s="112"/>
      <c r="CN82" s="112"/>
      <c r="CO82" s="112"/>
      <c r="CP82" s="112"/>
      <c r="CQ82" s="112"/>
      <c r="CR82" s="112"/>
      <c r="CT82" s="112"/>
      <c r="CU82" s="112"/>
      <c r="CV82" s="112"/>
      <c r="CW82" s="112"/>
      <c r="CX82" s="112"/>
      <c r="CY82" s="112"/>
      <c r="CZ82" s="112"/>
      <c r="DA82" s="112"/>
      <c r="DB82" s="112"/>
    </row>
    <row r="83" spans="1:106" ht="30.75" customHeight="1">
      <c r="A83" s="123" t="s">
        <v>793</v>
      </c>
      <c r="B83" s="207"/>
      <c r="C83" s="107"/>
      <c r="D83" s="107"/>
      <c r="E83" s="107"/>
      <c r="F83" s="107"/>
      <c r="G83" s="107"/>
      <c r="H83" s="107"/>
      <c r="I83" s="107"/>
      <c r="J83" s="107"/>
      <c r="K83" s="107"/>
      <c r="L83" s="107"/>
      <c r="M83" s="107"/>
      <c r="N83" s="107"/>
      <c r="O83" s="117"/>
      <c r="P83" s="113"/>
      <c r="Q83" s="107"/>
      <c r="R83" s="107"/>
      <c r="S83" s="111"/>
      <c r="T83" s="107"/>
      <c r="U83" s="107"/>
      <c r="V83" s="106"/>
      <c r="W83" s="108"/>
      <c r="X83" s="107"/>
      <c r="Y83" s="107"/>
      <c r="Z83" s="107"/>
      <c r="AA83" s="107"/>
      <c r="AB83" s="107"/>
      <c r="AC83" s="114"/>
      <c r="AD83" s="108"/>
      <c r="AE83" s="107"/>
      <c r="AF83" s="107"/>
      <c r="AG83" s="107"/>
      <c r="AH83" s="107"/>
      <c r="AI83" s="107"/>
      <c r="AJ83" s="107"/>
      <c r="AK83" s="107"/>
      <c r="AL83" s="107"/>
      <c r="AM83" s="107"/>
      <c r="AN83" s="107"/>
      <c r="AO83" s="107"/>
      <c r="AP83" s="107"/>
      <c r="AQ83" s="107"/>
      <c r="AR83" s="107"/>
      <c r="AS83" s="107"/>
      <c r="AT83" s="107"/>
      <c r="AU83" s="107"/>
      <c r="AV83" s="107"/>
      <c r="AW83" s="107"/>
      <c r="AX83" s="107"/>
      <c r="AY83" s="107"/>
      <c r="AZ83" s="107"/>
      <c r="BA83" s="107"/>
      <c r="BB83" s="107"/>
      <c r="BC83" s="115"/>
      <c r="BD83" s="107"/>
      <c r="BE83" s="107"/>
      <c r="BF83" s="107"/>
      <c r="BG83" s="107"/>
      <c r="BH83" s="107"/>
      <c r="BI83" s="107"/>
      <c r="BJ83" s="107"/>
      <c r="BK83" s="107"/>
      <c r="BL83" s="120"/>
      <c r="BM83" s="193"/>
      <c r="BN83" s="116"/>
      <c r="BO83" s="116"/>
      <c r="BP83" s="116"/>
      <c r="BQ83" s="116"/>
      <c r="BR83" s="116"/>
      <c r="BS83" s="118"/>
      <c r="BT83" s="107"/>
      <c r="BU83" s="107"/>
      <c r="BV83" s="107"/>
      <c r="BW83" s="107"/>
      <c r="BX83" s="107"/>
      <c r="BY83" s="107"/>
      <c r="BZ83" s="107"/>
      <c r="CA83" s="107"/>
      <c r="CB83" s="117"/>
      <c r="CC83" s="117"/>
      <c r="CD83" s="117"/>
      <c r="CE83" s="112"/>
      <c r="CF83" s="117"/>
      <c r="CG83" s="112"/>
      <c r="CH83" s="112"/>
      <c r="CI83" s="112"/>
      <c r="CJ83" s="112"/>
      <c r="CK83" s="112"/>
      <c r="CL83" s="112"/>
      <c r="CM83" s="112"/>
      <c r="CN83" s="112"/>
      <c r="CO83" s="112"/>
      <c r="CP83" s="112"/>
      <c r="CQ83" s="112"/>
      <c r="CR83" s="112"/>
      <c r="CT83" s="112"/>
      <c r="CU83" s="112"/>
      <c r="CV83" s="112"/>
      <c r="CW83" s="112"/>
      <c r="CX83" s="112"/>
      <c r="CY83" s="112"/>
      <c r="CZ83" s="112"/>
      <c r="DA83" s="112"/>
      <c r="DB83" s="112"/>
    </row>
    <row r="84" spans="1:106" ht="30.75" customHeight="1">
      <c r="A84" s="123" t="s">
        <v>794</v>
      </c>
      <c r="B84" s="207"/>
      <c r="C84" s="107"/>
      <c r="D84" s="107"/>
      <c r="E84" s="107"/>
      <c r="F84" s="107"/>
      <c r="G84" s="107"/>
      <c r="H84" s="107"/>
      <c r="I84" s="107"/>
      <c r="J84" s="107"/>
      <c r="K84" s="107"/>
      <c r="L84" s="107"/>
      <c r="M84" s="107"/>
      <c r="N84" s="107"/>
      <c r="O84" s="117"/>
      <c r="P84" s="113"/>
      <c r="Q84" s="107"/>
      <c r="R84" s="107"/>
      <c r="S84" s="111"/>
      <c r="T84" s="107"/>
      <c r="U84" s="107"/>
      <c r="V84" s="106"/>
      <c r="W84" s="108"/>
      <c r="X84" s="107"/>
      <c r="Y84" s="107"/>
      <c r="Z84" s="107"/>
      <c r="AA84" s="107"/>
      <c r="AB84" s="107"/>
      <c r="AC84" s="114"/>
      <c r="AD84" s="108"/>
      <c r="AE84" s="107"/>
      <c r="AF84" s="107"/>
      <c r="AG84" s="107"/>
      <c r="AH84" s="107"/>
      <c r="AI84" s="107"/>
      <c r="AJ84" s="107"/>
      <c r="AK84" s="107"/>
      <c r="AL84" s="107"/>
      <c r="AM84" s="107"/>
      <c r="AN84" s="107"/>
      <c r="AO84" s="107"/>
      <c r="AP84" s="107"/>
      <c r="AQ84" s="107"/>
      <c r="AR84" s="107"/>
      <c r="AS84" s="107"/>
      <c r="AT84" s="107"/>
      <c r="AU84" s="107"/>
      <c r="AV84" s="107"/>
      <c r="AW84" s="107"/>
      <c r="AX84" s="107"/>
      <c r="AY84" s="107"/>
      <c r="AZ84" s="107"/>
      <c r="BA84" s="107"/>
      <c r="BB84" s="107"/>
      <c r="BC84" s="115"/>
      <c r="BD84" s="107"/>
      <c r="BE84" s="107"/>
      <c r="BF84" s="107"/>
      <c r="BG84" s="107"/>
      <c r="BH84" s="107"/>
      <c r="BI84" s="107"/>
      <c r="BJ84" s="107"/>
      <c r="BK84" s="107"/>
      <c r="BL84" s="120"/>
      <c r="BM84" s="193"/>
      <c r="BN84" s="116"/>
      <c r="BO84" s="116"/>
      <c r="BP84" s="116"/>
      <c r="BQ84" s="116"/>
      <c r="BR84" s="116"/>
      <c r="BS84" s="118"/>
      <c r="BT84" s="107"/>
      <c r="BU84" s="107"/>
      <c r="BV84" s="107"/>
      <c r="BW84" s="107"/>
      <c r="BX84" s="107"/>
      <c r="BY84" s="107"/>
      <c r="BZ84" s="107"/>
      <c r="CA84" s="107"/>
      <c r="CB84" s="117"/>
      <c r="CC84" s="117"/>
      <c r="CD84" s="117"/>
      <c r="CE84" s="112"/>
      <c r="CF84" s="117"/>
      <c r="CG84" s="112"/>
      <c r="CH84" s="112"/>
      <c r="CI84" s="112"/>
      <c r="CJ84" s="112"/>
      <c r="CK84" s="112"/>
      <c r="CL84" s="112"/>
      <c r="CM84" s="112"/>
      <c r="CN84" s="112"/>
      <c r="CO84" s="112"/>
      <c r="CP84" s="112"/>
      <c r="CQ84" s="112"/>
      <c r="CR84" s="112"/>
      <c r="CT84" s="112"/>
      <c r="CU84" s="112"/>
      <c r="CV84" s="112"/>
      <c r="CW84" s="112"/>
      <c r="CX84" s="112"/>
      <c r="CY84" s="112"/>
      <c r="CZ84" s="112"/>
      <c r="DA84" s="112"/>
      <c r="DB84" s="112"/>
    </row>
    <row r="85" spans="1:106" ht="30.75" customHeight="1">
      <c r="A85" s="123" t="s">
        <v>795</v>
      </c>
      <c r="B85" s="207"/>
      <c r="C85" s="107"/>
      <c r="D85" s="107"/>
      <c r="E85" s="107"/>
      <c r="F85" s="107"/>
      <c r="G85" s="107"/>
      <c r="H85" s="107"/>
      <c r="I85" s="107"/>
      <c r="J85" s="107"/>
      <c r="K85" s="107"/>
      <c r="L85" s="107"/>
      <c r="M85" s="107"/>
      <c r="N85" s="107"/>
      <c r="O85" s="117"/>
      <c r="P85" s="113"/>
      <c r="Q85" s="107"/>
      <c r="R85" s="107"/>
      <c r="S85" s="111"/>
      <c r="T85" s="107"/>
      <c r="U85" s="107"/>
      <c r="V85" s="106"/>
      <c r="W85" s="108"/>
      <c r="X85" s="107"/>
      <c r="Y85" s="107"/>
      <c r="Z85" s="107"/>
      <c r="AA85" s="107"/>
      <c r="AB85" s="107"/>
      <c r="AC85" s="114"/>
      <c r="AD85" s="108"/>
      <c r="AE85" s="107"/>
      <c r="AF85" s="107"/>
      <c r="AG85" s="107"/>
      <c r="AH85" s="107"/>
      <c r="AI85" s="107"/>
      <c r="AJ85" s="107"/>
      <c r="AK85" s="107"/>
      <c r="AL85" s="107"/>
      <c r="AM85" s="107"/>
      <c r="AN85" s="107"/>
      <c r="AO85" s="107"/>
      <c r="AP85" s="107"/>
      <c r="AQ85" s="107"/>
      <c r="AR85" s="107"/>
      <c r="AS85" s="107"/>
      <c r="AT85" s="107"/>
      <c r="AU85" s="107"/>
      <c r="AV85" s="107"/>
      <c r="AW85" s="107"/>
      <c r="AX85" s="107"/>
      <c r="AY85" s="107"/>
      <c r="AZ85" s="107"/>
      <c r="BA85" s="107"/>
      <c r="BB85" s="107"/>
      <c r="BC85" s="115"/>
      <c r="BD85" s="107"/>
      <c r="BE85" s="107"/>
      <c r="BF85" s="107"/>
      <c r="BG85" s="107"/>
      <c r="BH85" s="107"/>
      <c r="BI85" s="107"/>
      <c r="BJ85" s="107"/>
      <c r="BK85" s="107"/>
      <c r="BL85" s="120"/>
      <c r="BM85" s="193"/>
      <c r="BN85" s="116"/>
      <c r="BO85" s="116"/>
      <c r="BP85" s="116"/>
      <c r="BQ85" s="116"/>
      <c r="BR85" s="116"/>
      <c r="BS85" s="118"/>
      <c r="BT85" s="107"/>
      <c r="BU85" s="107"/>
      <c r="BV85" s="107"/>
      <c r="BW85" s="107"/>
      <c r="BX85" s="107"/>
      <c r="BY85" s="107"/>
      <c r="BZ85" s="107"/>
      <c r="CA85" s="107"/>
      <c r="CB85" s="117"/>
      <c r="CC85" s="117"/>
      <c r="CD85" s="117"/>
      <c r="CE85" s="112"/>
      <c r="CF85" s="117"/>
      <c r="CG85" s="112"/>
      <c r="CH85" s="112"/>
      <c r="CI85" s="112"/>
      <c r="CJ85" s="112"/>
      <c r="CK85" s="112"/>
      <c r="CL85" s="112"/>
      <c r="CM85" s="112"/>
      <c r="CN85" s="112"/>
      <c r="CO85" s="112"/>
      <c r="CP85" s="112"/>
      <c r="CQ85" s="112"/>
      <c r="CR85" s="112"/>
      <c r="CT85" s="112"/>
      <c r="CU85" s="112"/>
      <c r="CV85" s="112"/>
      <c r="CW85" s="112"/>
      <c r="CX85" s="112"/>
      <c r="CY85" s="112"/>
      <c r="CZ85" s="112"/>
      <c r="DA85" s="112"/>
      <c r="DB85" s="112"/>
    </row>
    <row r="86" spans="1:106" ht="30.75" customHeight="1">
      <c r="A86" s="123" t="s">
        <v>796</v>
      </c>
      <c r="B86" s="207"/>
      <c r="C86" s="107"/>
      <c r="D86" s="107"/>
      <c r="E86" s="107"/>
      <c r="F86" s="107"/>
      <c r="G86" s="107"/>
      <c r="H86" s="107"/>
      <c r="I86" s="107"/>
      <c r="J86" s="107"/>
      <c r="K86" s="107"/>
      <c r="L86" s="107"/>
      <c r="M86" s="107"/>
      <c r="N86" s="107"/>
      <c r="O86" s="117"/>
      <c r="P86" s="113"/>
      <c r="Q86" s="107"/>
      <c r="R86" s="107"/>
      <c r="S86" s="111"/>
      <c r="T86" s="107"/>
      <c r="U86" s="107"/>
      <c r="V86" s="106"/>
      <c r="W86" s="108"/>
      <c r="X86" s="107"/>
      <c r="Y86" s="107"/>
      <c r="Z86" s="107"/>
      <c r="AA86" s="107"/>
      <c r="AB86" s="107"/>
      <c r="AC86" s="114"/>
      <c r="AD86" s="108"/>
      <c r="AE86" s="107"/>
      <c r="AF86" s="107"/>
      <c r="AG86" s="107"/>
      <c r="AH86" s="107"/>
      <c r="AI86" s="107"/>
      <c r="AJ86" s="107"/>
      <c r="AK86" s="107"/>
      <c r="AL86" s="107"/>
      <c r="AM86" s="107"/>
      <c r="AN86" s="107"/>
      <c r="AO86" s="107"/>
      <c r="AP86" s="107"/>
      <c r="AQ86" s="107"/>
      <c r="AR86" s="107"/>
      <c r="AS86" s="107"/>
      <c r="AT86" s="107"/>
      <c r="AU86" s="107"/>
      <c r="AV86" s="107"/>
      <c r="AW86" s="107"/>
      <c r="AX86" s="107"/>
      <c r="AY86" s="107"/>
      <c r="AZ86" s="107"/>
      <c r="BA86" s="107"/>
      <c r="BB86" s="107"/>
      <c r="BC86" s="115"/>
      <c r="BD86" s="107"/>
      <c r="BE86" s="107"/>
      <c r="BF86" s="107"/>
      <c r="BG86" s="107"/>
      <c r="BH86" s="107"/>
      <c r="BI86" s="107"/>
      <c r="BJ86" s="107"/>
      <c r="BK86" s="107"/>
      <c r="BL86" s="120"/>
      <c r="BM86" s="193"/>
      <c r="BN86" s="116"/>
      <c r="BO86" s="116"/>
      <c r="BP86" s="116"/>
      <c r="BQ86" s="116"/>
      <c r="BR86" s="116"/>
      <c r="BS86" s="118"/>
      <c r="BT86" s="107"/>
      <c r="BU86" s="107"/>
      <c r="BV86" s="107"/>
      <c r="BW86" s="107"/>
      <c r="BX86" s="107"/>
      <c r="BY86" s="107"/>
      <c r="BZ86" s="107"/>
      <c r="CA86" s="107"/>
      <c r="CB86" s="117"/>
      <c r="CC86" s="117"/>
      <c r="CD86" s="117"/>
      <c r="CE86" s="112"/>
      <c r="CF86" s="117"/>
      <c r="CG86" s="112"/>
      <c r="CH86" s="112"/>
      <c r="CI86" s="112"/>
      <c r="CJ86" s="112"/>
      <c r="CK86" s="112"/>
      <c r="CL86" s="112"/>
      <c r="CM86" s="112"/>
      <c r="CN86" s="112"/>
      <c r="CO86" s="112"/>
      <c r="CP86" s="112"/>
      <c r="CQ86" s="112"/>
      <c r="CR86" s="112"/>
      <c r="CT86" s="112"/>
      <c r="CU86" s="112"/>
      <c r="CV86" s="112"/>
      <c r="CW86" s="112"/>
      <c r="CX86" s="112"/>
      <c r="CY86" s="112"/>
      <c r="CZ86" s="112"/>
      <c r="DA86" s="112"/>
      <c r="DB86" s="112"/>
    </row>
    <row r="87" spans="1:106" ht="30.75" customHeight="1">
      <c r="A87" s="123" t="s">
        <v>797</v>
      </c>
      <c r="B87" s="207"/>
      <c r="C87" s="107"/>
      <c r="D87" s="107"/>
      <c r="E87" s="107"/>
      <c r="F87" s="107"/>
      <c r="G87" s="107"/>
      <c r="H87" s="107"/>
      <c r="I87" s="107"/>
      <c r="J87" s="107"/>
      <c r="K87" s="107"/>
      <c r="L87" s="107"/>
      <c r="M87" s="107"/>
      <c r="N87" s="107"/>
      <c r="O87" s="117"/>
      <c r="P87" s="113"/>
      <c r="Q87" s="107"/>
      <c r="R87" s="107"/>
      <c r="S87" s="111"/>
      <c r="T87" s="107"/>
      <c r="U87" s="107"/>
      <c r="V87" s="106"/>
      <c r="W87" s="108"/>
      <c r="X87" s="107"/>
      <c r="Y87" s="107"/>
      <c r="Z87" s="107"/>
      <c r="AA87" s="107"/>
      <c r="AB87" s="107"/>
      <c r="AC87" s="114"/>
      <c r="AD87" s="108"/>
      <c r="AE87" s="107"/>
      <c r="AF87" s="107"/>
      <c r="AG87" s="107"/>
      <c r="AH87" s="107"/>
      <c r="AI87" s="107"/>
      <c r="AJ87" s="107"/>
      <c r="AK87" s="107"/>
      <c r="AL87" s="107"/>
      <c r="AM87" s="107"/>
      <c r="AN87" s="107"/>
      <c r="AO87" s="107"/>
      <c r="AP87" s="107"/>
      <c r="AQ87" s="107"/>
      <c r="AR87" s="107"/>
      <c r="AS87" s="107"/>
      <c r="AT87" s="107"/>
      <c r="AU87" s="107"/>
      <c r="AV87" s="107"/>
      <c r="AW87" s="107"/>
      <c r="AX87" s="107"/>
      <c r="AY87" s="107"/>
      <c r="AZ87" s="107"/>
      <c r="BA87" s="107"/>
      <c r="BB87" s="107"/>
      <c r="BC87" s="115"/>
      <c r="BD87" s="107"/>
      <c r="BE87" s="107"/>
      <c r="BF87" s="107"/>
      <c r="BG87" s="107"/>
      <c r="BH87" s="107"/>
      <c r="BI87" s="107"/>
      <c r="BJ87" s="107"/>
      <c r="BK87" s="107"/>
      <c r="BL87" s="120"/>
      <c r="BM87" s="193"/>
      <c r="BN87" s="116"/>
      <c r="BO87" s="116"/>
      <c r="BP87" s="116"/>
      <c r="BQ87" s="116"/>
      <c r="BR87" s="116"/>
      <c r="BS87" s="118"/>
      <c r="BT87" s="107"/>
      <c r="BU87" s="107"/>
      <c r="BV87" s="107"/>
      <c r="BW87" s="107"/>
      <c r="BX87" s="107"/>
      <c r="BY87" s="107"/>
      <c r="BZ87" s="107"/>
      <c r="CA87" s="107"/>
      <c r="CB87" s="117"/>
      <c r="CC87" s="117"/>
      <c r="CD87" s="117"/>
      <c r="CE87" s="112"/>
      <c r="CF87" s="117"/>
      <c r="CG87" s="112"/>
      <c r="CH87" s="112"/>
      <c r="CI87" s="112"/>
      <c r="CJ87" s="112"/>
      <c r="CK87" s="112"/>
      <c r="CL87" s="112"/>
      <c r="CM87" s="112"/>
      <c r="CN87" s="112"/>
      <c r="CO87" s="112"/>
      <c r="CP87" s="112"/>
      <c r="CQ87" s="112"/>
      <c r="CR87" s="112"/>
      <c r="CT87" s="112"/>
      <c r="CU87" s="112"/>
      <c r="CV87" s="112"/>
      <c r="CW87" s="112"/>
      <c r="CX87" s="112"/>
      <c r="CY87" s="112"/>
      <c r="CZ87" s="112"/>
      <c r="DA87" s="112"/>
      <c r="DB87" s="112"/>
    </row>
    <row r="88" spans="1:106" ht="30.75" customHeight="1">
      <c r="A88" s="123" t="s">
        <v>798</v>
      </c>
      <c r="B88" s="207"/>
      <c r="C88" s="107"/>
      <c r="D88" s="107"/>
      <c r="E88" s="107"/>
      <c r="F88" s="107"/>
      <c r="G88" s="107"/>
      <c r="H88" s="107"/>
      <c r="I88" s="107"/>
      <c r="J88" s="107"/>
      <c r="K88" s="107"/>
      <c r="L88" s="107"/>
      <c r="M88" s="107"/>
      <c r="N88" s="107"/>
      <c r="O88" s="117"/>
      <c r="P88" s="113"/>
      <c r="Q88" s="107"/>
      <c r="R88" s="107"/>
      <c r="S88" s="111"/>
      <c r="T88" s="107"/>
      <c r="U88" s="107"/>
      <c r="V88" s="106"/>
      <c r="W88" s="108"/>
      <c r="X88" s="107"/>
      <c r="Y88" s="107"/>
      <c r="Z88" s="107"/>
      <c r="AA88" s="107"/>
      <c r="AB88" s="107"/>
      <c r="AC88" s="114"/>
      <c r="AD88" s="108"/>
      <c r="AE88" s="107"/>
      <c r="AF88" s="107"/>
      <c r="AG88" s="107"/>
      <c r="AH88" s="107"/>
      <c r="AI88" s="107"/>
      <c r="AJ88" s="107"/>
      <c r="AK88" s="107"/>
      <c r="AL88" s="107"/>
      <c r="AM88" s="107"/>
      <c r="AN88" s="107"/>
      <c r="AO88" s="107"/>
      <c r="AP88" s="107"/>
      <c r="AQ88" s="107"/>
      <c r="AR88" s="107"/>
      <c r="AS88" s="107"/>
      <c r="AT88" s="107"/>
      <c r="AU88" s="107"/>
      <c r="AV88" s="107"/>
      <c r="AW88" s="107"/>
      <c r="AX88" s="107"/>
      <c r="AY88" s="107"/>
      <c r="AZ88" s="107"/>
      <c r="BA88" s="107"/>
      <c r="BB88" s="107"/>
      <c r="BC88" s="115"/>
      <c r="BD88" s="107"/>
      <c r="BE88" s="107"/>
      <c r="BF88" s="107"/>
      <c r="BG88" s="107"/>
      <c r="BH88" s="107"/>
      <c r="BI88" s="107"/>
      <c r="BJ88" s="107"/>
      <c r="BK88" s="107"/>
      <c r="BL88" s="120"/>
      <c r="BM88" s="193"/>
      <c r="BN88" s="116"/>
      <c r="BO88" s="116"/>
      <c r="BP88" s="116"/>
      <c r="BQ88" s="116"/>
      <c r="BR88" s="116"/>
      <c r="BS88" s="118"/>
      <c r="BT88" s="107"/>
      <c r="BU88" s="107"/>
      <c r="BV88" s="107"/>
      <c r="BW88" s="107"/>
      <c r="BX88" s="107"/>
      <c r="BY88" s="107"/>
      <c r="BZ88" s="107"/>
      <c r="CA88" s="107"/>
      <c r="CB88" s="117"/>
      <c r="CC88" s="117"/>
      <c r="CD88" s="117"/>
      <c r="CE88" s="112"/>
      <c r="CF88" s="117"/>
      <c r="CG88" s="112"/>
      <c r="CH88" s="112"/>
      <c r="CI88" s="112"/>
      <c r="CJ88" s="112"/>
      <c r="CK88" s="112"/>
      <c r="CL88" s="112"/>
      <c r="CM88" s="112"/>
      <c r="CN88" s="112"/>
      <c r="CO88" s="112"/>
      <c r="CP88" s="112"/>
      <c r="CQ88" s="112"/>
      <c r="CR88" s="112"/>
      <c r="CT88" s="112"/>
      <c r="CU88" s="112"/>
      <c r="CV88" s="112"/>
      <c r="CW88" s="112"/>
      <c r="CX88" s="112"/>
      <c r="CY88" s="112"/>
      <c r="CZ88" s="112"/>
      <c r="DA88" s="112"/>
      <c r="DB88" s="112"/>
    </row>
    <row r="89" spans="1:106" ht="30.75" customHeight="1">
      <c r="A89" s="123" t="s">
        <v>799</v>
      </c>
      <c r="B89" s="207"/>
      <c r="C89" s="107"/>
      <c r="D89" s="107"/>
      <c r="E89" s="107"/>
      <c r="F89" s="107"/>
      <c r="G89" s="107"/>
      <c r="H89" s="107"/>
      <c r="I89" s="107"/>
      <c r="J89" s="107"/>
      <c r="K89" s="107"/>
      <c r="L89" s="107"/>
      <c r="M89" s="107"/>
      <c r="N89" s="107"/>
      <c r="O89" s="117"/>
      <c r="P89" s="113"/>
      <c r="Q89" s="107"/>
      <c r="R89" s="107"/>
      <c r="S89" s="111"/>
      <c r="T89" s="107"/>
      <c r="U89" s="107"/>
      <c r="V89" s="106"/>
      <c r="W89" s="108"/>
      <c r="X89" s="107"/>
      <c r="Y89" s="107"/>
      <c r="Z89" s="107"/>
      <c r="AA89" s="107"/>
      <c r="AB89" s="107"/>
      <c r="AC89" s="114"/>
      <c r="AD89" s="108"/>
      <c r="AE89" s="107"/>
      <c r="AF89" s="107"/>
      <c r="AG89" s="107"/>
      <c r="AH89" s="107"/>
      <c r="AI89" s="107"/>
      <c r="AJ89" s="107"/>
      <c r="AK89" s="107"/>
      <c r="AL89" s="107"/>
      <c r="AM89" s="107"/>
      <c r="AN89" s="107"/>
      <c r="AO89" s="107"/>
      <c r="AP89" s="107"/>
      <c r="AQ89" s="107"/>
      <c r="AR89" s="107"/>
      <c r="AS89" s="107"/>
      <c r="AT89" s="107"/>
      <c r="AU89" s="107"/>
      <c r="AV89" s="107"/>
      <c r="AW89" s="107"/>
      <c r="AX89" s="107"/>
      <c r="AY89" s="107"/>
      <c r="AZ89" s="107"/>
      <c r="BA89" s="107"/>
      <c r="BB89" s="107"/>
      <c r="BC89" s="115"/>
      <c r="BD89" s="107"/>
      <c r="BE89" s="107"/>
      <c r="BF89" s="107"/>
      <c r="BG89" s="107"/>
      <c r="BH89" s="107"/>
      <c r="BI89" s="107"/>
      <c r="BJ89" s="107"/>
      <c r="BK89" s="107"/>
      <c r="BL89" s="120"/>
      <c r="BM89" s="193"/>
      <c r="BN89" s="116"/>
      <c r="BO89" s="116"/>
      <c r="BP89" s="116"/>
      <c r="BQ89" s="116"/>
      <c r="BR89" s="116"/>
      <c r="BS89" s="118"/>
      <c r="BT89" s="107"/>
      <c r="BU89" s="107"/>
      <c r="BV89" s="107"/>
      <c r="BW89" s="107"/>
      <c r="BX89" s="107"/>
      <c r="BY89" s="107"/>
      <c r="BZ89" s="107"/>
      <c r="CA89" s="107"/>
      <c r="CB89" s="117"/>
      <c r="CC89" s="117"/>
      <c r="CD89" s="117"/>
      <c r="CE89" s="112"/>
      <c r="CF89" s="117"/>
      <c r="CG89" s="112"/>
      <c r="CH89" s="112"/>
      <c r="CI89" s="112"/>
      <c r="CJ89" s="112"/>
      <c r="CK89" s="112"/>
      <c r="CL89" s="112"/>
      <c r="CM89" s="112"/>
      <c r="CN89" s="112"/>
      <c r="CO89" s="112"/>
      <c r="CP89" s="112"/>
      <c r="CQ89" s="112"/>
      <c r="CR89" s="112"/>
      <c r="CT89" s="112"/>
      <c r="CU89" s="112"/>
      <c r="CV89" s="112"/>
      <c r="CW89" s="112"/>
      <c r="CX89" s="112"/>
      <c r="CY89" s="112"/>
      <c r="CZ89" s="112"/>
      <c r="DA89" s="112"/>
      <c r="DB89" s="112"/>
    </row>
    <row r="90" spans="1:106" ht="30.75" customHeight="1">
      <c r="A90" s="123" t="s">
        <v>800</v>
      </c>
      <c r="B90" s="207"/>
      <c r="C90" s="107"/>
      <c r="D90" s="107"/>
      <c r="E90" s="107"/>
      <c r="F90" s="107"/>
      <c r="G90" s="107"/>
      <c r="H90" s="107"/>
      <c r="I90" s="107"/>
      <c r="J90" s="107"/>
      <c r="K90" s="107"/>
      <c r="L90" s="107"/>
      <c r="M90" s="107"/>
      <c r="N90" s="107"/>
      <c r="O90" s="117"/>
      <c r="P90" s="113"/>
      <c r="Q90" s="107"/>
      <c r="R90" s="107"/>
      <c r="S90" s="111"/>
      <c r="T90" s="107"/>
      <c r="U90" s="107"/>
      <c r="V90" s="106"/>
      <c r="W90" s="108"/>
      <c r="X90" s="107"/>
      <c r="Y90" s="107"/>
      <c r="Z90" s="107"/>
      <c r="AA90" s="107"/>
      <c r="AB90" s="107"/>
      <c r="AC90" s="114"/>
      <c r="AD90" s="108"/>
      <c r="AE90" s="107"/>
      <c r="AF90" s="107"/>
      <c r="AG90" s="107"/>
      <c r="AH90" s="107"/>
      <c r="AI90" s="107"/>
      <c r="AJ90" s="107"/>
      <c r="AK90" s="107"/>
      <c r="AL90" s="107"/>
      <c r="AM90" s="107"/>
      <c r="AN90" s="107"/>
      <c r="AO90" s="107"/>
      <c r="AP90" s="107"/>
      <c r="AQ90" s="107"/>
      <c r="AR90" s="107"/>
      <c r="AS90" s="107"/>
      <c r="AT90" s="107"/>
      <c r="AU90" s="107"/>
      <c r="AV90" s="107"/>
      <c r="AW90" s="107"/>
      <c r="AX90" s="107"/>
      <c r="AY90" s="107"/>
      <c r="AZ90" s="107"/>
      <c r="BA90" s="107"/>
      <c r="BB90" s="107"/>
      <c r="BC90" s="115"/>
      <c r="BD90" s="107"/>
      <c r="BE90" s="107"/>
      <c r="BF90" s="107"/>
      <c r="BG90" s="107"/>
      <c r="BH90" s="107"/>
      <c r="BI90" s="107"/>
      <c r="BJ90" s="107"/>
      <c r="BK90" s="107"/>
      <c r="BL90" s="120"/>
      <c r="BM90" s="193"/>
      <c r="BN90" s="116"/>
      <c r="BO90" s="116"/>
      <c r="BP90" s="116"/>
      <c r="BQ90" s="116"/>
      <c r="BR90" s="116"/>
      <c r="BS90" s="118"/>
      <c r="BT90" s="107"/>
      <c r="BU90" s="107"/>
      <c r="BV90" s="107"/>
      <c r="BW90" s="107"/>
      <c r="BX90" s="107"/>
      <c r="BY90" s="107"/>
      <c r="BZ90" s="107"/>
      <c r="CA90" s="107"/>
      <c r="CB90" s="117"/>
      <c r="CC90" s="117"/>
      <c r="CD90" s="117"/>
      <c r="CE90" s="112"/>
      <c r="CF90" s="117"/>
      <c r="CG90" s="112"/>
      <c r="CH90" s="112"/>
      <c r="CI90" s="112"/>
      <c r="CJ90" s="112"/>
      <c r="CK90" s="112"/>
      <c r="CL90" s="112"/>
      <c r="CM90" s="112"/>
      <c r="CN90" s="112"/>
      <c r="CO90" s="112"/>
      <c r="CP90" s="112"/>
      <c r="CQ90" s="112"/>
      <c r="CR90" s="112"/>
      <c r="CT90" s="112"/>
      <c r="CU90" s="112"/>
      <c r="CV90" s="112"/>
      <c r="CW90" s="112"/>
      <c r="CX90" s="112"/>
      <c r="CY90" s="112"/>
      <c r="CZ90" s="112"/>
      <c r="DA90" s="112"/>
      <c r="DB90" s="112"/>
    </row>
    <row r="91" spans="1:106" ht="30.75" customHeight="1">
      <c r="A91" s="123" t="s">
        <v>801</v>
      </c>
      <c r="B91" s="207"/>
      <c r="C91" s="107"/>
      <c r="D91" s="107"/>
      <c r="E91" s="107"/>
      <c r="F91" s="107"/>
      <c r="G91" s="107"/>
      <c r="H91" s="107"/>
      <c r="I91" s="107"/>
      <c r="J91" s="107"/>
      <c r="K91" s="107"/>
      <c r="L91" s="107"/>
      <c r="M91" s="107"/>
      <c r="N91" s="107"/>
      <c r="O91" s="117"/>
      <c r="P91" s="113"/>
      <c r="Q91" s="107"/>
      <c r="R91" s="107"/>
      <c r="S91" s="111"/>
      <c r="T91" s="107"/>
      <c r="U91" s="107"/>
      <c r="V91" s="106"/>
      <c r="W91" s="108"/>
      <c r="X91" s="107"/>
      <c r="Y91" s="107"/>
      <c r="Z91" s="107"/>
      <c r="AA91" s="107"/>
      <c r="AB91" s="107"/>
      <c r="AC91" s="114"/>
      <c r="AD91" s="108"/>
      <c r="AE91" s="107"/>
      <c r="AF91" s="107"/>
      <c r="AG91" s="107"/>
      <c r="AH91" s="107"/>
      <c r="AI91" s="107"/>
      <c r="AJ91" s="107"/>
      <c r="AK91" s="107"/>
      <c r="AL91" s="107"/>
      <c r="AM91" s="107"/>
      <c r="AN91" s="107"/>
      <c r="AO91" s="107"/>
      <c r="AP91" s="107"/>
      <c r="AQ91" s="107"/>
      <c r="AR91" s="107"/>
      <c r="AS91" s="107"/>
      <c r="AT91" s="107"/>
      <c r="AU91" s="107"/>
      <c r="AV91" s="107"/>
      <c r="AW91" s="107"/>
      <c r="AX91" s="107"/>
      <c r="AY91" s="107"/>
      <c r="AZ91" s="107"/>
      <c r="BA91" s="107"/>
      <c r="BB91" s="107"/>
      <c r="BC91" s="115"/>
      <c r="BD91" s="107"/>
      <c r="BE91" s="107"/>
      <c r="BF91" s="107"/>
      <c r="BG91" s="107"/>
      <c r="BH91" s="107"/>
      <c r="BI91" s="107"/>
      <c r="BJ91" s="107"/>
      <c r="BK91" s="107"/>
      <c r="BL91" s="120"/>
      <c r="BM91" s="193"/>
      <c r="BN91" s="116"/>
      <c r="BO91" s="116"/>
      <c r="BP91" s="116"/>
      <c r="BQ91" s="116"/>
      <c r="BR91" s="116"/>
      <c r="BS91" s="118"/>
      <c r="BT91" s="107"/>
      <c r="BU91" s="107"/>
      <c r="BV91" s="107"/>
      <c r="BW91" s="107"/>
      <c r="BX91" s="107"/>
      <c r="BY91" s="107"/>
      <c r="BZ91" s="107"/>
      <c r="CA91" s="107"/>
      <c r="CB91" s="117"/>
      <c r="CC91" s="117"/>
      <c r="CD91" s="117"/>
      <c r="CE91" s="112"/>
      <c r="CF91" s="117"/>
      <c r="CG91" s="112"/>
      <c r="CH91" s="112"/>
      <c r="CI91" s="112"/>
      <c r="CJ91" s="112"/>
      <c r="CK91" s="112"/>
      <c r="CL91" s="112"/>
      <c r="CM91" s="112"/>
      <c r="CN91" s="112"/>
      <c r="CO91" s="112"/>
      <c r="CP91" s="112"/>
      <c r="CQ91" s="112"/>
      <c r="CR91" s="112"/>
      <c r="CT91" s="112"/>
      <c r="CU91" s="112"/>
      <c r="CV91" s="112"/>
      <c r="CW91" s="112"/>
      <c r="CX91" s="112"/>
      <c r="CY91" s="112"/>
      <c r="CZ91" s="112"/>
      <c r="DA91" s="112"/>
      <c r="DB91" s="112"/>
    </row>
    <row r="92" spans="1:106" ht="30.75" customHeight="1">
      <c r="A92" s="123" t="s">
        <v>802</v>
      </c>
      <c r="B92" s="207"/>
      <c r="C92" s="107"/>
      <c r="D92" s="107"/>
      <c r="E92" s="107"/>
      <c r="F92" s="107"/>
      <c r="G92" s="107"/>
      <c r="H92" s="107"/>
      <c r="I92" s="107"/>
      <c r="J92" s="107"/>
      <c r="K92" s="107"/>
      <c r="L92" s="107"/>
      <c r="M92" s="107"/>
      <c r="N92" s="107"/>
      <c r="O92" s="117"/>
      <c r="P92" s="113"/>
      <c r="Q92" s="107"/>
      <c r="R92" s="107"/>
      <c r="S92" s="111"/>
      <c r="T92" s="107"/>
      <c r="U92" s="107"/>
      <c r="V92" s="106"/>
      <c r="W92" s="108"/>
      <c r="X92" s="107"/>
      <c r="Y92" s="107"/>
      <c r="Z92" s="107"/>
      <c r="AA92" s="107"/>
      <c r="AB92" s="107"/>
      <c r="AC92" s="114"/>
      <c r="AD92" s="108"/>
      <c r="AE92" s="107"/>
      <c r="AF92" s="107"/>
      <c r="AG92" s="107"/>
      <c r="AH92" s="107"/>
      <c r="AI92" s="107"/>
      <c r="AJ92" s="107"/>
      <c r="AK92" s="107"/>
      <c r="AL92" s="107"/>
      <c r="AM92" s="107"/>
      <c r="AN92" s="107"/>
      <c r="AO92" s="107"/>
      <c r="AP92" s="107"/>
      <c r="AQ92" s="107"/>
      <c r="AR92" s="107"/>
      <c r="AS92" s="107"/>
      <c r="AT92" s="107"/>
      <c r="AU92" s="107"/>
      <c r="AV92" s="107"/>
      <c r="AW92" s="107"/>
      <c r="AX92" s="107"/>
      <c r="AY92" s="107"/>
      <c r="AZ92" s="107"/>
      <c r="BA92" s="107"/>
      <c r="BB92" s="107"/>
      <c r="BC92" s="115"/>
      <c r="BD92" s="107"/>
      <c r="BE92" s="107"/>
      <c r="BF92" s="107"/>
      <c r="BG92" s="107"/>
      <c r="BH92" s="107"/>
      <c r="BI92" s="107"/>
      <c r="BJ92" s="107"/>
      <c r="BK92" s="107"/>
      <c r="BL92" s="120"/>
      <c r="BM92" s="193"/>
      <c r="BN92" s="116"/>
      <c r="BO92" s="116"/>
      <c r="BP92" s="116"/>
      <c r="BQ92" s="116"/>
      <c r="BR92" s="116"/>
      <c r="BS92" s="118"/>
      <c r="BT92" s="107"/>
      <c r="BU92" s="107"/>
      <c r="BV92" s="107"/>
      <c r="BW92" s="107"/>
      <c r="BX92" s="107"/>
      <c r="BY92" s="107"/>
      <c r="BZ92" s="107"/>
      <c r="CA92" s="107"/>
      <c r="CB92" s="117"/>
      <c r="CC92" s="117"/>
      <c r="CD92" s="117"/>
      <c r="CE92" s="112"/>
      <c r="CF92" s="117"/>
      <c r="CG92" s="112"/>
      <c r="CH92" s="112"/>
      <c r="CI92" s="112"/>
      <c r="CJ92" s="112"/>
      <c r="CK92" s="112"/>
      <c r="CL92" s="112"/>
      <c r="CM92" s="112"/>
      <c r="CN92" s="112"/>
      <c r="CO92" s="112"/>
      <c r="CP92" s="112"/>
      <c r="CQ92" s="112"/>
      <c r="CR92" s="112"/>
      <c r="CT92" s="112"/>
      <c r="CU92" s="112"/>
      <c r="CV92" s="112"/>
      <c r="CW92" s="112"/>
      <c r="CX92" s="112"/>
      <c r="CY92" s="112"/>
      <c r="CZ92" s="112"/>
      <c r="DA92" s="112"/>
      <c r="DB92" s="112"/>
    </row>
    <row r="93" spans="1:106" ht="30.75" customHeight="1">
      <c r="A93" s="123" t="s">
        <v>803</v>
      </c>
      <c r="B93" s="207"/>
      <c r="C93" s="107"/>
      <c r="D93" s="107"/>
      <c r="E93" s="107"/>
      <c r="F93" s="107"/>
      <c r="G93" s="107"/>
      <c r="H93" s="107"/>
      <c r="I93" s="107"/>
      <c r="J93" s="107"/>
      <c r="K93" s="107"/>
      <c r="L93" s="107"/>
      <c r="M93" s="107"/>
      <c r="N93" s="107"/>
      <c r="O93" s="117"/>
      <c r="P93" s="113"/>
      <c r="Q93" s="107"/>
      <c r="R93" s="107"/>
      <c r="S93" s="111"/>
      <c r="T93" s="107"/>
      <c r="U93" s="107"/>
      <c r="V93" s="106"/>
      <c r="W93" s="108"/>
      <c r="X93" s="107"/>
      <c r="Y93" s="107"/>
      <c r="Z93" s="107"/>
      <c r="AA93" s="107"/>
      <c r="AB93" s="107"/>
      <c r="AC93" s="114"/>
      <c r="AD93" s="108"/>
      <c r="AE93" s="107"/>
      <c r="AF93" s="107"/>
      <c r="AG93" s="107"/>
      <c r="AH93" s="107"/>
      <c r="AI93" s="107"/>
      <c r="AJ93" s="107"/>
      <c r="AK93" s="107"/>
      <c r="AL93" s="107"/>
      <c r="AM93" s="107"/>
      <c r="AN93" s="107"/>
      <c r="AO93" s="107"/>
      <c r="AP93" s="107"/>
      <c r="AQ93" s="107"/>
      <c r="AR93" s="107"/>
      <c r="AS93" s="107"/>
      <c r="AT93" s="107"/>
      <c r="AU93" s="107"/>
      <c r="AV93" s="107"/>
      <c r="AW93" s="107"/>
      <c r="AX93" s="107"/>
      <c r="AY93" s="107"/>
      <c r="AZ93" s="107"/>
      <c r="BA93" s="107"/>
      <c r="BB93" s="107"/>
      <c r="BC93" s="115"/>
      <c r="BD93" s="107"/>
      <c r="BE93" s="107"/>
      <c r="BF93" s="107"/>
      <c r="BG93" s="107"/>
      <c r="BH93" s="107"/>
      <c r="BI93" s="107"/>
      <c r="BJ93" s="107"/>
      <c r="BK93" s="107"/>
      <c r="BL93" s="120"/>
      <c r="BM93" s="193"/>
      <c r="BN93" s="116"/>
      <c r="BO93" s="116"/>
      <c r="BP93" s="116"/>
      <c r="BQ93" s="116"/>
      <c r="BR93" s="116"/>
      <c r="BS93" s="118"/>
      <c r="BT93" s="107"/>
      <c r="BU93" s="107"/>
      <c r="BV93" s="107"/>
      <c r="BW93" s="107"/>
      <c r="BX93" s="107"/>
      <c r="BY93" s="107"/>
      <c r="BZ93" s="107"/>
      <c r="CA93" s="107"/>
      <c r="CB93" s="117"/>
      <c r="CC93" s="117"/>
      <c r="CD93" s="117"/>
      <c r="CE93" s="112"/>
      <c r="CF93" s="117"/>
      <c r="CG93" s="112"/>
      <c r="CH93" s="112"/>
      <c r="CI93" s="112"/>
      <c r="CJ93" s="112"/>
      <c r="CK93" s="112"/>
      <c r="CL93" s="112"/>
      <c r="CM93" s="112"/>
      <c r="CN93" s="112"/>
      <c r="CO93" s="112"/>
      <c r="CP93" s="112"/>
      <c r="CQ93" s="112"/>
      <c r="CR93" s="112"/>
      <c r="CT93" s="112"/>
      <c r="CU93" s="112"/>
      <c r="CV93" s="112"/>
      <c r="CW93" s="112"/>
      <c r="CX93" s="112"/>
      <c r="CY93" s="112"/>
      <c r="CZ93" s="112"/>
      <c r="DA93" s="112"/>
      <c r="DB93" s="112"/>
    </row>
    <row r="94" spans="1:106" ht="30.75" customHeight="1">
      <c r="A94" s="123" t="s">
        <v>804</v>
      </c>
      <c r="B94" s="207"/>
      <c r="C94" s="107"/>
      <c r="D94" s="107"/>
      <c r="E94" s="107"/>
      <c r="F94" s="107"/>
      <c r="G94" s="107"/>
      <c r="H94" s="107"/>
      <c r="I94" s="107"/>
      <c r="J94" s="107"/>
      <c r="K94" s="107"/>
      <c r="L94" s="107"/>
      <c r="M94" s="107"/>
      <c r="N94" s="107"/>
      <c r="O94" s="117"/>
      <c r="P94" s="113"/>
      <c r="Q94" s="107"/>
      <c r="R94" s="107"/>
      <c r="S94" s="111"/>
      <c r="T94" s="107"/>
      <c r="U94" s="107"/>
      <c r="V94" s="106"/>
      <c r="W94" s="108"/>
      <c r="X94" s="107"/>
      <c r="Y94" s="107"/>
      <c r="Z94" s="107"/>
      <c r="AA94" s="107"/>
      <c r="AB94" s="107"/>
      <c r="AC94" s="114"/>
      <c r="AD94" s="108"/>
      <c r="AE94" s="107"/>
      <c r="AF94" s="107"/>
      <c r="AG94" s="107"/>
      <c r="AH94" s="107"/>
      <c r="AI94" s="107"/>
      <c r="AJ94" s="107"/>
      <c r="AK94" s="107"/>
      <c r="AL94" s="107"/>
      <c r="AM94" s="107"/>
      <c r="AN94" s="107"/>
      <c r="AO94" s="107"/>
      <c r="AP94" s="107"/>
      <c r="AQ94" s="107"/>
      <c r="AR94" s="107"/>
      <c r="AS94" s="107"/>
      <c r="AT94" s="107"/>
      <c r="AU94" s="107"/>
      <c r="AV94" s="107"/>
      <c r="AW94" s="107"/>
      <c r="AX94" s="107"/>
      <c r="AY94" s="107"/>
      <c r="AZ94" s="107"/>
      <c r="BA94" s="107"/>
      <c r="BB94" s="107"/>
      <c r="BC94" s="115"/>
      <c r="BD94" s="107"/>
      <c r="BE94" s="107"/>
      <c r="BF94" s="107"/>
      <c r="BG94" s="107"/>
      <c r="BH94" s="107"/>
      <c r="BI94" s="107"/>
      <c r="BJ94" s="107"/>
      <c r="BK94" s="107"/>
      <c r="BL94" s="120"/>
      <c r="BM94" s="193"/>
      <c r="BN94" s="116"/>
      <c r="BO94" s="116"/>
      <c r="BP94" s="116"/>
      <c r="BQ94" s="116"/>
      <c r="BR94" s="116"/>
      <c r="BS94" s="118"/>
      <c r="BT94" s="107"/>
      <c r="BU94" s="107"/>
      <c r="BV94" s="107"/>
      <c r="BW94" s="107"/>
      <c r="BX94" s="107"/>
      <c r="BY94" s="107"/>
      <c r="BZ94" s="107"/>
      <c r="CA94" s="107"/>
      <c r="CB94" s="117"/>
      <c r="CC94" s="117"/>
      <c r="CD94" s="117"/>
      <c r="CE94" s="112"/>
      <c r="CF94" s="117"/>
      <c r="CG94" s="112"/>
      <c r="CH94" s="112"/>
      <c r="CI94" s="112"/>
      <c r="CJ94" s="112"/>
      <c r="CK94" s="112"/>
      <c r="CL94" s="112"/>
      <c r="CM94" s="112"/>
      <c r="CN94" s="112"/>
      <c r="CO94" s="112"/>
      <c r="CP94" s="112"/>
      <c r="CQ94" s="112"/>
      <c r="CR94" s="112"/>
      <c r="CT94" s="112"/>
      <c r="CU94" s="112"/>
      <c r="CV94" s="112"/>
      <c r="CW94" s="112"/>
      <c r="CX94" s="112"/>
      <c r="CY94" s="112"/>
      <c r="CZ94" s="112"/>
      <c r="DA94" s="112"/>
      <c r="DB94" s="112"/>
    </row>
    <row r="95" spans="1:106" ht="30.75" customHeight="1">
      <c r="A95" s="123" t="s">
        <v>805</v>
      </c>
      <c r="B95" s="207"/>
      <c r="C95" s="107"/>
      <c r="D95" s="107"/>
      <c r="E95" s="107"/>
      <c r="F95" s="107"/>
      <c r="G95" s="107"/>
      <c r="H95" s="107"/>
      <c r="I95" s="138"/>
      <c r="J95" s="107"/>
      <c r="K95" s="107"/>
      <c r="L95" s="107"/>
      <c r="M95" s="107"/>
      <c r="N95" s="107"/>
      <c r="O95" s="117"/>
      <c r="P95" s="113"/>
      <c r="Q95" s="107"/>
      <c r="R95" s="107"/>
      <c r="S95" s="111"/>
      <c r="T95" s="107"/>
      <c r="U95" s="107"/>
      <c r="V95" s="106"/>
      <c r="W95" s="108"/>
      <c r="X95" s="107"/>
      <c r="Y95" s="107"/>
      <c r="Z95" s="107"/>
      <c r="AA95" s="107"/>
      <c r="AB95" s="107"/>
      <c r="AC95" s="114"/>
      <c r="AD95" s="108"/>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15"/>
      <c r="BD95" s="107"/>
      <c r="BE95" s="107"/>
      <c r="BF95" s="107"/>
      <c r="BG95" s="107"/>
      <c r="BH95" s="107"/>
      <c r="BI95" s="107"/>
      <c r="BJ95" s="107"/>
      <c r="BK95" s="107"/>
      <c r="BL95" s="120"/>
      <c r="BM95" s="193"/>
      <c r="BN95" s="116"/>
      <c r="BO95" s="116"/>
      <c r="BP95" s="116"/>
      <c r="BQ95" s="116"/>
      <c r="BR95" s="116"/>
      <c r="BS95" s="118"/>
      <c r="BT95" s="107"/>
      <c r="BU95" s="107"/>
      <c r="BV95" s="107"/>
      <c r="BW95" s="107"/>
      <c r="BX95" s="107"/>
      <c r="BY95" s="107"/>
      <c r="BZ95" s="107"/>
      <c r="CA95" s="107"/>
      <c r="CB95" s="117"/>
      <c r="CC95" s="117"/>
      <c r="CD95" s="117"/>
      <c r="CE95" s="112"/>
      <c r="CF95" s="117"/>
      <c r="CG95" s="112"/>
      <c r="CH95" s="112"/>
      <c r="CI95" s="112"/>
      <c r="CJ95" s="112"/>
      <c r="CK95" s="112"/>
      <c r="CL95" s="112"/>
      <c r="CM95" s="112"/>
      <c r="CN95" s="112"/>
      <c r="CO95" s="112"/>
      <c r="CP95" s="112"/>
      <c r="CQ95" s="112"/>
      <c r="CR95" s="112"/>
      <c r="CT95" s="112"/>
      <c r="CU95" s="112"/>
      <c r="CV95" s="112"/>
      <c r="CW95" s="112"/>
      <c r="CX95" s="112"/>
      <c r="CY95" s="112"/>
      <c r="CZ95" s="112"/>
      <c r="DA95" s="112"/>
      <c r="DB95" s="112"/>
    </row>
    <row r="96" spans="1:106" ht="30.75" customHeight="1">
      <c r="A96" s="123" t="s">
        <v>806</v>
      </c>
      <c r="B96" s="207"/>
      <c r="C96" s="107"/>
      <c r="D96" s="107"/>
      <c r="E96" s="107"/>
      <c r="F96" s="107"/>
      <c r="G96" s="107"/>
      <c r="H96" s="107"/>
      <c r="I96" s="138"/>
      <c r="J96" s="107"/>
      <c r="K96" s="107"/>
      <c r="L96" s="107"/>
      <c r="M96" s="107"/>
      <c r="N96" s="107"/>
      <c r="O96" s="117"/>
      <c r="P96" s="113"/>
      <c r="Q96" s="107"/>
      <c r="R96" s="107"/>
      <c r="S96" s="111"/>
      <c r="T96" s="107"/>
      <c r="U96" s="107"/>
      <c r="V96" s="106"/>
      <c r="W96" s="108"/>
      <c r="X96" s="107"/>
      <c r="Y96" s="107"/>
      <c r="Z96" s="107"/>
      <c r="AA96" s="107"/>
      <c r="AB96" s="107"/>
      <c r="AC96" s="114"/>
      <c r="AD96" s="108"/>
      <c r="AE96" s="107"/>
      <c r="AF96" s="107"/>
      <c r="AG96" s="107"/>
      <c r="AH96" s="107"/>
      <c r="AI96" s="107"/>
      <c r="AJ96" s="107"/>
      <c r="AK96" s="107"/>
      <c r="AL96" s="107"/>
      <c r="AM96" s="107"/>
      <c r="AN96" s="107"/>
      <c r="AO96" s="107"/>
      <c r="AP96" s="107"/>
      <c r="AQ96" s="107"/>
      <c r="AR96" s="107"/>
      <c r="AS96" s="107"/>
      <c r="AT96" s="107"/>
      <c r="AU96" s="107"/>
      <c r="AV96" s="107"/>
      <c r="AW96" s="107"/>
      <c r="AX96" s="107"/>
      <c r="AY96" s="107"/>
      <c r="AZ96" s="107"/>
      <c r="BA96" s="107"/>
      <c r="BB96" s="107"/>
      <c r="BC96" s="115"/>
      <c r="BD96" s="107"/>
      <c r="BE96" s="107"/>
      <c r="BF96" s="107"/>
      <c r="BG96" s="107"/>
      <c r="BH96" s="107"/>
      <c r="BI96" s="107"/>
      <c r="BJ96" s="107"/>
      <c r="BK96" s="107"/>
      <c r="BL96" s="120"/>
      <c r="BM96" s="193"/>
      <c r="BN96" s="116"/>
      <c r="BO96" s="116"/>
      <c r="BP96" s="116"/>
      <c r="BQ96" s="116"/>
      <c r="BR96" s="116"/>
      <c r="BS96" s="118"/>
      <c r="BT96" s="107"/>
      <c r="BU96" s="107"/>
      <c r="BV96" s="107"/>
      <c r="BW96" s="107"/>
      <c r="BX96" s="107"/>
      <c r="BY96" s="107"/>
      <c r="BZ96" s="107"/>
      <c r="CA96" s="107"/>
      <c r="CB96" s="117"/>
      <c r="CC96" s="117"/>
      <c r="CD96" s="117"/>
      <c r="CE96" s="112"/>
      <c r="CF96" s="117"/>
      <c r="CG96" s="112"/>
      <c r="CH96" s="112"/>
      <c r="CI96" s="112"/>
      <c r="CJ96" s="112"/>
      <c r="CK96" s="112"/>
      <c r="CL96" s="112"/>
      <c r="CM96" s="112"/>
      <c r="CN96" s="112"/>
      <c r="CO96" s="112"/>
      <c r="CP96" s="112"/>
      <c r="CQ96" s="112"/>
      <c r="CR96" s="112"/>
      <c r="CT96" s="112"/>
      <c r="CU96" s="112"/>
      <c r="CV96" s="112"/>
      <c r="CW96" s="112"/>
      <c r="CX96" s="112"/>
      <c r="CY96" s="112"/>
      <c r="CZ96" s="112"/>
      <c r="DA96" s="112"/>
      <c r="DB96" s="112"/>
    </row>
    <row r="97" spans="1:106" ht="30.75" customHeight="1">
      <c r="A97" s="123" t="s">
        <v>807</v>
      </c>
      <c r="B97" s="207"/>
      <c r="C97" s="107"/>
      <c r="D97" s="107"/>
      <c r="E97" s="107"/>
      <c r="F97" s="107"/>
      <c r="G97" s="107"/>
      <c r="H97" s="107"/>
      <c r="I97" s="138"/>
      <c r="J97" s="107"/>
      <c r="K97" s="107"/>
      <c r="L97" s="107"/>
      <c r="M97" s="107"/>
      <c r="N97" s="107"/>
      <c r="O97" s="117"/>
      <c r="P97" s="113"/>
      <c r="Q97" s="107"/>
      <c r="R97" s="107"/>
      <c r="S97" s="111"/>
      <c r="T97" s="107"/>
      <c r="U97" s="107"/>
      <c r="V97" s="106"/>
      <c r="W97" s="108"/>
      <c r="X97" s="107"/>
      <c r="Y97" s="107"/>
      <c r="Z97" s="107"/>
      <c r="AA97" s="107"/>
      <c r="AB97" s="107"/>
      <c r="AC97" s="114"/>
      <c r="AD97" s="108"/>
      <c r="AE97" s="107"/>
      <c r="AF97" s="107"/>
      <c r="AG97" s="107"/>
      <c r="AH97" s="107"/>
      <c r="AI97" s="107"/>
      <c r="AJ97" s="107"/>
      <c r="AK97" s="107"/>
      <c r="AL97" s="107"/>
      <c r="AM97" s="107"/>
      <c r="AN97" s="107"/>
      <c r="AO97" s="107"/>
      <c r="AP97" s="107"/>
      <c r="AQ97" s="107"/>
      <c r="AR97" s="107"/>
      <c r="AS97" s="107"/>
      <c r="AT97" s="107"/>
      <c r="AU97" s="107"/>
      <c r="AV97" s="107"/>
      <c r="AW97" s="107"/>
      <c r="AX97" s="107"/>
      <c r="AY97" s="107"/>
      <c r="AZ97" s="107"/>
      <c r="BA97" s="107"/>
      <c r="BB97" s="107"/>
      <c r="BC97" s="115"/>
      <c r="BD97" s="107"/>
      <c r="BE97" s="107"/>
      <c r="BF97" s="107"/>
      <c r="BG97" s="107"/>
      <c r="BH97" s="107"/>
      <c r="BI97" s="107"/>
      <c r="BJ97" s="107"/>
      <c r="BK97" s="107"/>
      <c r="BL97" s="120"/>
      <c r="BM97" s="193"/>
      <c r="BN97" s="116"/>
      <c r="BO97" s="116"/>
      <c r="BP97" s="116"/>
      <c r="BQ97" s="116"/>
      <c r="BR97" s="116"/>
      <c r="BS97" s="118"/>
      <c r="BT97" s="107"/>
      <c r="BU97" s="107"/>
      <c r="BV97" s="107"/>
      <c r="BW97" s="107"/>
      <c r="BX97" s="107"/>
      <c r="BY97" s="107"/>
      <c r="BZ97" s="107"/>
      <c r="CA97" s="107"/>
      <c r="CB97" s="117"/>
      <c r="CC97" s="117"/>
      <c r="CD97" s="117"/>
      <c r="CE97" s="112"/>
      <c r="CF97" s="117"/>
      <c r="CG97" s="112"/>
      <c r="CH97" s="112"/>
      <c r="CI97" s="112"/>
      <c r="CJ97" s="112"/>
      <c r="CK97" s="112"/>
      <c r="CL97" s="112"/>
      <c r="CM97" s="112"/>
      <c r="CN97" s="112"/>
      <c r="CO97" s="112"/>
      <c r="CP97" s="112"/>
      <c r="CQ97" s="112"/>
      <c r="CR97" s="112"/>
      <c r="CT97" s="112"/>
      <c r="CU97" s="112"/>
      <c r="CV97" s="112"/>
      <c r="CW97" s="112"/>
      <c r="CX97" s="112"/>
      <c r="CY97" s="112"/>
      <c r="CZ97" s="112"/>
      <c r="DA97" s="112"/>
      <c r="DB97" s="112"/>
    </row>
    <row r="98" spans="1:106" ht="30.75" customHeight="1">
      <c r="A98" s="123" t="s">
        <v>808</v>
      </c>
      <c r="B98" s="207"/>
      <c r="C98" s="107"/>
      <c r="D98" s="107"/>
      <c r="E98" s="107"/>
      <c r="F98" s="107"/>
      <c r="G98" s="107"/>
      <c r="H98" s="107"/>
      <c r="I98" s="138"/>
      <c r="J98" s="107"/>
      <c r="K98" s="107"/>
      <c r="L98" s="107"/>
      <c r="M98" s="107"/>
      <c r="N98" s="107"/>
      <c r="O98" s="117"/>
      <c r="P98" s="113"/>
      <c r="Q98" s="107"/>
      <c r="R98" s="107"/>
      <c r="S98" s="111"/>
      <c r="T98" s="107"/>
      <c r="U98" s="107"/>
      <c r="V98" s="106"/>
      <c r="W98" s="108"/>
      <c r="X98" s="107"/>
      <c r="Y98" s="107"/>
      <c r="Z98" s="107"/>
      <c r="AA98" s="107"/>
      <c r="AB98" s="107"/>
      <c r="AC98" s="114"/>
      <c r="AD98" s="108"/>
      <c r="AE98" s="107"/>
      <c r="AF98" s="107"/>
      <c r="AG98" s="107"/>
      <c r="AH98" s="107"/>
      <c r="AI98" s="107"/>
      <c r="AJ98" s="107"/>
      <c r="AK98" s="107"/>
      <c r="AL98" s="107"/>
      <c r="AM98" s="107"/>
      <c r="AN98" s="107"/>
      <c r="AO98" s="107"/>
      <c r="AP98" s="107"/>
      <c r="AQ98" s="107"/>
      <c r="AR98" s="107"/>
      <c r="AS98" s="107"/>
      <c r="AT98" s="107"/>
      <c r="AU98" s="107"/>
      <c r="AV98" s="107"/>
      <c r="AW98" s="107"/>
      <c r="AX98" s="107"/>
      <c r="AY98" s="107"/>
      <c r="AZ98" s="107"/>
      <c r="BA98" s="107"/>
      <c r="BB98" s="107"/>
      <c r="BC98" s="115"/>
      <c r="BD98" s="107"/>
      <c r="BE98" s="107"/>
      <c r="BF98" s="107"/>
      <c r="BG98" s="107"/>
      <c r="BH98" s="107"/>
      <c r="BI98" s="107"/>
      <c r="BJ98" s="107"/>
      <c r="BK98" s="107"/>
      <c r="BL98" s="120"/>
      <c r="BM98" s="193"/>
      <c r="BN98" s="116"/>
      <c r="BO98" s="116"/>
      <c r="BP98" s="116"/>
      <c r="BQ98" s="116"/>
      <c r="BR98" s="116"/>
      <c r="BS98" s="118"/>
      <c r="BT98" s="107"/>
      <c r="BU98" s="107"/>
      <c r="BV98" s="107"/>
      <c r="BW98" s="107"/>
      <c r="BX98" s="107"/>
      <c r="BY98" s="107"/>
      <c r="BZ98" s="107"/>
      <c r="CA98" s="107"/>
      <c r="CB98" s="117"/>
      <c r="CC98" s="117"/>
      <c r="CD98" s="117"/>
      <c r="CE98" s="112"/>
      <c r="CF98" s="117"/>
      <c r="CG98" s="112"/>
      <c r="CH98" s="112"/>
      <c r="CI98" s="112"/>
      <c r="CJ98" s="112"/>
      <c r="CK98" s="112"/>
      <c r="CL98" s="112"/>
      <c r="CM98" s="112"/>
      <c r="CN98" s="112"/>
      <c r="CO98" s="112"/>
      <c r="CP98" s="112"/>
      <c r="CQ98" s="112"/>
      <c r="CR98" s="112"/>
      <c r="CT98" s="112"/>
      <c r="CU98" s="112"/>
      <c r="CV98" s="112"/>
      <c r="CW98" s="112"/>
      <c r="CX98" s="112"/>
      <c r="CY98" s="112"/>
      <c r="CZ98" s="112"/>
      <c r="DA98" s="112"/>
      <c r="DB98" s="112"/>
    </row>
    <row r="99" spans="1:106" ht="30.75" customHeight="1">
      <c r="A99" s="123" t="s">
        <v>809</v>
      </c>
      <c r="B99" s="207"/>
      <c r="C99" s="107"/>
      <c r="D99" s="107"/>
      <c r="E99" s="107"/>
      <c r="F99" s="107"/>
      <c r="G99" s="107"/>
      <c r="H99" s="107"/>
      <c r="I99" s="138"/>
      <c r="J99" s="107"/>
      <c r="K99" s="107"/>
      <c r="L99" s="107"/>
      <c r="M99" s="107"/>
      <c r="N99" s="107"/>
      <c r="O99" s="117"/>
      <c r="P99" s="113"/>
      <c r="Q99" s="107"/>
      <c r="R99" s="107"/>
      <c r="S99" s="111"/>
      <c r="T99" s="107"/>
      <c r="U99" s="107"/>
      <c r="V99" s="106"/>
      <c r="W99" s="108"/>
      <c r="X99" s="107"/>
      <c r="Y99" s="107"/>
      <c r="Z99" s="107"/>
      <c r="AA99" s="107"/>
      <c r="AB99" s="107"/>
      <c r="AC99" s="114"/>
      <c r="AD99" s="108"/>
      <c r="AE99" s="107"/>
      <c r="AF99" s="107"/>
      <c r="AG99" s="107"/>
      <c r="AH99" s="107"/>
      <c r="AI99" s="107"/>
      <c r="AJ99" s="107"/>
      <c r="AK99" s="107"/>
      <c r="AL99" s="107"/>
      <c r="AM99" s="107"/>
      <c r="AN99" s="107"/>
      <c r="AO99" s="107"/>
      <c r="AP99" s="107"/>
      <c r="AQ99" s="107"/>
      <c r="AR99" s="107"/>
      <c r="AS99" s="107"/>
      <c r="AT99" s="107"/>
      <c r="AU99" s="107"/>
      <c r="AV99" s="107"/>
      <c r="AW99" s="107"/>
      <c r="AX99" s="107"/>
      <c r="AY99" s="107"/>
      <c r="AZ99" s="107"/>
      <c r="BA99" s="107"/>
      <c r="BB99" s="107"/>
      <c r="BC99" s="115"/>
      <c r="BD99" s="107"/>
      <c r="BE99" s="107"/>
      <c r="BF99" s="107"/>
      <c r="BG99" s="107"/>
      <c r="BH99" s="107"/>
      <c r="BI99" s="107"/>
      <c r="BJ99" s="107"/>
      <c r="BK99" s="107"/>
      <c r="BL99" s="120"/>
      <c r="BM99" s="193"/>
      <c r="BN99" s="116"/>
      <c r="BO99" s="116"/>
      <c r="BP99" s="116"/>
      <c r="BQ99" s="116"/>
      <c r="BR99" s="116"/>
      <c r="BS99" s="118"/>
      <c r="BT99" s="107"/>
      <c r="BU99" s="107"/>
      <c r="BV99" s="107"/>
      <c r="BW99" s="107"/>
      <c r="BX99" s="107"/>
      <c r="BY99" s="107"/>
      <c r="BZ99" s="107"/>
      <c r="CA99" s="107"/>
      <c r="CB99" s="117"/>
      <c r="CC99" s="117"/>
      <c r="CD99" s="117"/>
      <c r="CE99" s="112"/>
      <c r="CF99" s="117"/>
      <c r="CG99" s="112"/>
      <c r="CH99" s="112"/>
      <c r="CI99" s="112"/>
      <c r="CJ99" s="112"/>
      <c r="CK99" s="112"/>
      <c r="CL99" s="112"/>
      <c r="CM99" s="112"/>
      <c r="CN99" s="112"/>
      <c r="CO99" s="112"/>
      <c r="CP99" s="112"/>
      <c r="CQ99" s="112"/>
      <c r="CR99" s="112"/>
      <c r="CT99" s="112"/>
      <c r="CU99" s="112"/>
      <c r="CV99" s="112"/>
      <c r="CW99" s="112"/>
      <c r="CX99" s="112"/>
      <c r="CY99" s="112"/>
      <c r="CZ99" s="112"/>
      <c r="DA99" s="112"/>
      <c r="DB99" s="112"/>
    </row>
    <row r="100" spans="1:106" ht="30.75" customHeight="1">
      <c r="A100" s="123" t="s">
        <v>811</v>
      </c>
      <c r="B100" s="207"/>
      <c r="C100" s="107"/>
      <c r="D100" s="107"/>
      <c r="E100" s="107"/>
      <c r="F100" s="107"/>
      <c r="G100" s="107"/>
      <c r="H100" s="107"/>
      <c r="I100" s="138"/>
      <c r="J100" s="107"/>
      <c r="K100" s="107"/>
      <c r="L100" s="107"/>
      <c r="M100" s="107"/>
      <c r="N100" s="107"/>
      <c r="O100" s="117"/>
      <c r="P100" s="113"/>
      <c r="Q100" s="107"/>
      <c r="R100" s="107"/>
      <c r="S100" s="111"/>
      <c r="T100" s="107"/>
      <c r="U100" s="107"/>
      <c r="V100" s="106"/>
      <c r="W100" s="108"/>
      <c r="X100" s="107"/>
      <c r="Y100" s="107"/>
      <c r="Z100" s="107"/>
      <c r="AA100" s="107"/>
      <c r="AB100" s="107"/>
      <c r="AC100" s="114"/>
      <c r="AD100" s="108"/>
      <c r="AE100" s="107"/>
      <c r="AF100" s="107"/>
      <c r="AG100" s="107"/>
      <c r="AH100" s="107"/>
      <c r="AI100" s="107"/>
      <c r="AJ100" s="107"/>
      <c r="AK100" s="107"/>
      <c r="AL100" s="107"/>
      <c r="AM100" s="107"/>
      <c r="AN100" s="107"/>
      <c r="AO100" s="107"/>
      <c r="AP100" s="107"/>
      <c r="AQ100" s="107"/>
      <c r="AR100" s="107"/>
      <c r="AS100" s="107"/>
      <c r="AT100" s="107"/>
      <c r="AU100" s="107"/>
      <c r="AV100" s="107"/>
      <c r="AW100" s="107"/>
      <c r="AX100" s="107"/>
      <c r="AY100" s="107"/>
      <c r="AZ100" s="107"/>
      <c r="BA100" s="107"/>
      <c r="BB100" s="107"/>
      <c r="BC100" s="115"/>
      <c r="BD100" s="107"/>
      <c r="BE100" s="107"/>
      <c r="BF100" s="107"/>
      <c r="BG100" s="107"/>
      <c r="BH100" s="107"/>
      <c r="BI100" s="107"/>
      <c r="BJ100" s="107"/>
      <c r="BK100" s="107"/>
      <c r="BL100" s="120"/>
      <c r="BM100" s="193"/>
      <c r="BN100" s="116"/>
      <c r="BO100" s="116"/>
      <c r="BP100" s="116"/>
      <c r="BQ100" s="116"/>
      <c r="BR100" s="116"/>
      <c r="BS100" s="118"/>
      <c r="BT100" s="107"/>
      <c r="BU100" s="107"/>
      <c r="BV100" s="107"/>
      <c r="BW100" s="107"/>
      <c r="BX100" s="107"/>
      <c r="BY100" s="107"/>
      <c r="BZ100" s="107"/>
      <c r="CA100" s="107"/>
      <c r="CB100" s="117"/>
      <c r="CC100" s="117"/>
      <c r="CD100" s="117"/>
      <c r="CE100" s="112"/>
      <c r="CF100" s="117"/>
      <c r="CG100" s="112"/>
      <c r="CH100" s="112"/>
      <c r="CI100" s="112"/>
      <c r="CJ100" s="112"/>
      <c r="CK100" s="112"/>
      <c r="CL100" s="112"/>
      <c r="CM100" s="112"/>
      <c r="CN100" s="112"/>
      <c r="CO100" s="112"/>
      <c r="CP100" s="112"/>
      <c r="CQ100" s="112"/>
      <c r="CR100" s="112"/>
      <c r="CT100" s="112"/>
      <c r="CU100" s="112"/>
      <c r="CV100" s="112"/>
      <c r="CW100" s="112"/>
      <c r="CX100" s="112"/>
      <c r="CY100" s="112"/>
      <c r="CZ100" s="112"/>
      <c r="DA100" s="112"/>
      <c r="DB100" s="112"/>
    </row>
    <row r="101" spans="1:106" ht="30.75" customHeight="1">
      <c r="A101" s="123" t="s">
        <v>813</v>
      </c>
      <c r="B101" s="207"/>
      <c r="C101" s="107"/>
      <c r="D101" s="107"/>
      <c r="E101" s="107"/>
      <c r="F101" s="107"/>
      <c r="G101" s="107"/>
      <c r="H101" s="107"/>
      <c r="I101" s="138"/>
      <c r="J101" s="107"/>
      <c r="K101" s="107"/>
      <c r="L101" s="107"/>
      <c r="M101" s="107"/>
      <c r="N101" s="107"/>
      <c r="O101" s="117"/>
      <c r="P101" s="113"/>
      <c r="Q101" s="107"/>
      <c r="R101" s="107"/>
      <c r="S101" s="111"/>
      <c r="T101" s="107"/>
      <c r="U101" s="107"/>
      <c r="V101" s="106"/>
      <c r="W101" s="108"/>
      <c r="X101" s="107"/>
      <c r="Y101" s="107"/>
      <c r="Z101" s="107"/>
      <c r="AA101" s="107"/>
      <c r="AB101" s="107"/>
      <c r="AC101" s="114"/>
      <c r="AD101" s="108"/>
      <c r="AE101" s="107"/>
      <c r="AF101" s="107"/>
      <c r="AG101" s="107"/>
      <c r="AH101" s="107"/>
      <c r="AI101" s="107"/>
      <c r="AJ101" s="107"/>
      <c r="AK101" s="107"/>
      <c r="AL101" s="107"/>
      <c r="AM101" s="107"/>
      <c r="AN101" s="107"/>
      <c r="AO101" s="107"/>
      <c r="AP101" s="107"/>
      <c r="AQ101" s="107"/>
      <c r="AR101" s="107"/>
      <c r="AS101" s="107"/>
      <c r="AT101" s="107"/>
      <c r="AU101" s="107"/>
      <c r="AV101" s="107"/>
      <c r="AW101" s="107"/>
      <c r="AX101" s="107"/>
      <c r="AY101" s="107"/>
      <c r="AZ101" s="107"/>
      <c r="BA101" s="107"/>
      <c r="BB101" s="107"/>
      <c r="BC101" s="115"/>
      <c r="BD101" s="107"/>
      <c r="BE101" s="107"/>
      <c r="BF101" s="107"/>
      <c r="BG101" s="107"/>
      <c r="BH101" s="107"/>
      <c r="BI101" s="107"/>
      <c r="BJ101" s="107"/>
      <c r="BK101" s="107"/>
      <c r="BL101" s="120"/>
      <c r="BM101" s="193"/>
      <c r="BN101" s="116"/>
      <c r="BO101" s="116"/>
      <c r="BP101" s="116"/>
      <c r="BQ101" s="116"/>
      <c r="BR101" s="116"/>
      <c r="BS101" s="118"/>
      <c r="BT101" s="107"/>
      <c r="BU101" s="107"/>
      <c r="BV101" s="107"/>
      <c r="BW101" s="107"/>
      <c r="BX101" s="107"/>
      <c r="BY101" s="107"/>
      <c r="BZ101" s="107"/>
      <c r="CA101" s="107"/>
      <c r="CB101" s="117"/>
      <c r="CC101" s="117"/>
      <c r="CD101" s="117"/>
      <c r="CE101" s="112"/>
      <c r="CF101" s="117"/>
      <c r="CG101" s="112"/>
      <c r="CH101" s="112"/>
      <c r="CI101" s="112"/>
      <c r="CJ101" s="112"/>
      <c r="CK101" s="112"/>
      <c r="CL101" s="112"/>
      <c r="CM101" s="112"/>
      <c r="CN101" s="112"/>
      <c r="CO101" s="112"/>
      <c r="CP101" s="112"/>
      <c r="CQ101" s="112"/>
      <c r="CR101" s="112"/>
      <c r="CT101" s="112"/>
      <c r="CU101" s="112"/>
      <c r="CV101" s="112"/>
      <c r="CW101" s="112"/>
      <c r="CX101" s="112"/>
      <c r="CY101" s="112"/>
      <c r="CZ101" s="112"/>
      <c r="DA101" s="112"/>
      <c r="DB101" s="112"/>
    </row>
    <row r="102" spans="1:106" ht="30.75" customHeight="1">
      <c r="A102" s="123" t="s">
        <v>814</v>
      </c>
      <c r="B102" s="207"/>
      <c r="C102" s="107"/>
      <c r="D102" s="107"/>
      <c r="E102" s="107"/>
      <c r="F102" s="107"/>
      <c r="G102" s="107"/>
      <c r="H102" s="107"/>
      <c r="I102" s="138"/>
      <c r="J102" s="107"/>
      <c r="K102" s="107"/>
      <c r="L102" s="107"/>
      <c r="M102" s="107"/>
      <c r="N102" s="107"/>
      <c r="O102" s="117"/>
      <c r="P102" s="113"/>
      <c r="Q102" s="107"/>
      <c r="R102" s="107"/>
      <c r="S102" s="111"/>
      <c r="T102" s="107"/>
      <c r="U102" s="107"/>
      <c r="V102" s="106"/>
      <c r="W102" s="108"/>
      <c r="X102" s="107"/>
      <c r="Y102" s="107"/>
      <c r="Z102" s="107"/>
      <c r="AA102" s="107"/>
      <c r="AB102" s="107"/>
      <c r="AC102" s="114"/>
      <c r="AD102" s="108"/>
      <c r="AE102" s="107"/>
      <c r="AF102" s="107"/>
      <c r="AG102" s="107"/>
      <c r="AH102" s="107"/>
      <c r="AI102" s="107"/>
      <c r="AJ102" s="107"/>
      <c r="AK102" s="107"/>
      <c r="AL102" s="107"/>
      <c r="AM102" s="107"/>
      <c r="AN102" s="107"/>
      <c r="AO102" s="107"/>
      <c r="AP102" s="107"/>
      <c r="AQ102" s="107"/>
      <c r="AR102" s="107"/>
      <c r="AS102" s="107"/>
      <c r="AT102" s="107"/>
      <c r="AU102" s="107"/>
      <c r="AV102" s="107"/>
      <c r="AW102" s="107"/>
      <c r="AX102" s="107"/>
      <c r="AY102" s="107"/>
      <c r="AZ102" s="107"/>
      <c r="BA102" s="107"/>
      <c r="BB102" s="107"/>
      <c r="BC102" s="115"/>
      <c r="BD102" s="107"/>
      <c r="BE102" s="107"/>
      <c r="BF102" s="107"/>
      <c r="BG102" s="107"/>
      <c r="BH102" s="107"/>
      <c r="BI102" s="107"/>
      <c r="BJ102" s="107"/>
      <c r="BK102" s="107"/>
      <c r="BL102" s="120"/>
      <c r="BM102" s="193"/>
      <c r="BN102" s="116"/>
      <c r="BO102" s="116"/>
      <c r="BP102" s="116"/>
      <c r="BQ102" s="116"/>
      <c r="BR102" s="116"/>
      <c r="BS102" s="118"/>
      <c r="BT102" s="107"/>
      <c r="BU102" s="107"/>
      <c r="BV102" s="107"/>
      <c r="BW102" s="107"/>
      <c r="BX102" s="107"/>
      <c r="BY102" s="107"/>
      <c r="BZ102" s="107"/>
      <c r="CA102" s="107"/>
      <c r="CB102" s="117"/>
      <c r="CC102" s="117"/>
      <c r="CD102" s="117"/>
      <c r="CE102" s="112"/>
      <c r="CF102" s="117"/>
      <c r="CG102" s="112"/>
      <c r="CH102" s="112"/>
      <c r="CI102" s="112"/>
      <c r="CJ102" s="112"/>
      <c r="CK102" s="112"/>
      <c r="CL102" s="112"/>
      <c r="CM102" s="112"/>
      <c r="CN102" s="112"/>
      <c r="CO102" s="112"/>
      <c r="CP102" s="112"/>
      <c r="CQ102" s="112"/>
      <c r="CR102" s="112"/>
      <c r="CT102" s="112"/>
      <c r="CU102" s="112"/>
      <c r="CV102" s="112"/>
      <c r="CW102" s="112"/>
      <c r="CX102" s="112"/>
      <c r="CY102" s="112"/>
      <c r="CZ102" s="112"/>
      <c r="DA102" s="112"/>
      <c r="DB102" s="112"/>
    </row>
    <row r="103" spans="1:106" ht="30.75" customHeight="1">
      <c r="A103" s="123" t="s">
        <v>815</v>
      </c>
      <c r="B103" s="207"/>
      <c r="C103" s="107"/>
      <c r="D103" s="107"/>
      <c r="E103" s="107"/>
      <c r="F103" s="107"/>
      <c r="G103" s="107"/>
      <c r="H103" s="107"/>
      <c r="I103" s="138"/>
      <c r="J103" s="107"/>
      <c r="K103" s="107"/>
      <c r="L103" s="107"/>
      <c r="M103" s="107"/>
      <c r="N103" s="107"/>
      <c r="O103" s="117"/>
      <c r="P103" s="113"/>
      <c r="Q103" s="107"/>
      <c r="R103" s="107"/>
      <c r="S103" s="111"/>
      <c r="T103" s="107"/>
      <c r="U103" s="107"/>
      <c r="V103" s="106"/>
      <c r="W103" s="108"/>
      <c r="X103" s="107"/>
      <c r="Y103" s="107"/>
      <c r="Z103" s="107"/>
      <c r="AA103" s="107"/>
      <c r="AB103" s="107"/>
      <c r="AC103" s="114"/>
      <c r="AD103" s="108"/>
      <c r="AE103" s="107"/>
      <c r="AF103" s="107"/>
      <c r="AG103" s="107"/>
      <c r="AH103" s="107"/>
      <c r="AI103" s="107"/>
      <c r="AJ103" s="107"/>
      <c r="AK103" s="107"/>
      <c r="AL103" s="107"/>
      <c r="AM103" s="107"/>
      <c r="AN103" s="107"/>
      <c r="AO103" s="107"/>
      <c r="AP103" s="107"/>
      <c r="AQ103" s="107"/>
      <c r="AR103" s="107"/>
      <c r="AS103" s="107"/>
      <c r="AT103" s="107"/>
      <c r="AU103" s="107"/>
      <c r="AV103" s="107"/>
      <c r="AW103" s="107"/>
      <c r="AX103" s="107"/>
      <c r="AY103" s="107"/>
      <c r="AZ103" s="107"/>
      <c r="BA103" s="107"/>
      <c r="BB103" s="107"/>
      <c r="BC103" s="115"/>
      <c r="BD103" s="107"/>
      <c r="BE103" s="107"/>
      <c r="BF103" s="107"/>
      <c r="BG103" s="107"/>
      <c r="BH103" s="107"/>
      <c r="BI103" s="107"/>
      <c r="BJ103" s="107"/>
      <c r="BK103" s="107"/>
      <c r="BL103" s="120"/>
      <c r="BM103" s="193"/>
      <c r="BN103" s="116"/>
      <c r="BO103" s="116"/>
      <c r="BP103" s="116"/>
      <c r="BQ103" s="116"/>
      <c r="BR103" s="116"/>
      <c r="BS103" s="118"/>
      <c r="BT103" s="107"/>
      <c r="BU103" s="107"/>
      <c r="BV103" s="107"/>
      <c r="BW103" s="107"/>
      <c r="BX103" s="107"/>
      <c r="BY103" s="107"/>
      <c r="BZ103" s="107"/>
      <c r="CA103" s="107"/>
      <c r="CB103" s="117"/>
      <c r="CC103" s="117"/>
      <c r="CD103" s="117"/>
      <c r="CE103" s="112"/>
      <c r="CF103" s="117"/>
      <c r="CG103" s="112"/>
      <c r="CH103" s="112"/>
      <c r="CI103" s="112"/>
      <c r="CJ103" s="112"/>
      <c r="CK103" s="112"/>
      <c r="CL103" s="112"/>
      <c r="CM103" s="112"/>
      <c r="CN103" s="112"/>
      <c r="CO103" s="112"/>
      <c r="CP103" s="112"/>
      <c r="CQ103" s="112"/>
      <c r="CR103" s="112"/>
      <c r="CT103" s="112"/>
      <c r="CU103" s="112"/>
      <c r="CV103" s="112"/>
      <c r="CW103" s="112"/>
      <c r="CX103" s="112"/>
      <c r="CY103" s="112"/>
      <c r="CZ103" s="112"/>
      <c r="DA103" s="112"/>
      <c r="DB103" s="112"/>
    </row>
    <row r="104" spans="1:106" ht="30.75" customHeight="1">
      <c r="A104" s="123" t="s">
        <v>816</v>
      </c>
      <c r="B104" s="207"/>
      <c r="C104" s="107"/>
      <c r="D104" s="107"/>
      <c r="E104" s="107"/>
      <c r="F104" s="107"/>
      <c r="G104" s="107"/>
      <c r="H104" s="107"/>
      <c r="I104" s="138"/>
      <c r="J104" s="107"/>
      <c r="K104" s="107"/>
      <c r="L104" s="107"/>
      <c r="M104" s="107"/>
      <c r="N104" s="107"/>
      <c r="O104" s="117"/>
      <c r="P104" s="113"/>
      <c r="Q104" s="107"/>
      <c r="R104" s="107"/>
      <c r="S104" s="111"/>
      <c r="T104" s="107"/>
      <c r="U104" s="107"/>
      <c r="V104" s="106"/>
      <c r="W104" s="108"/>
      <c r="X104" s="107"/>
      <c r="Y104" s="107"/>
      <c r="Z104" s="107"/>
      <c r="AA104" s="107"/>
      <c r="AB104" s="107"/>
      <c r="AC104" s="114"/>
      <c r="AD104" s="108"/>
      <c r="AE104" s="107"/>
      <c r="AF104" s="107"/>
      <c r="AG104" s="107"/>
      <c r="AH104" s="107"/>
      <c r="AI104" s="107"/>
      <c r="AJ104" s="107"/>
      <c r="AK104" s="107"/>
      <c r="AL104" s="107"/>
      <c r="AM104" s="107"/>
      <c r="AN104" s="107"/>
      <c r="AO104" s="107"/>
      <c r="AP104" s="107"/>
      <c r="AQ104" s="107"/>
      <c r="AR104" s="107"/>
      <c r="AS104" s="107"/>
      <c r="AT104" s="107"/>
      <c r="AU104" s="107"/>
      <c r="AV104" s="107"/>
      <c r="AW104" s="107"/>
      <c r="AX104" s="107"/>
      <c r="AY104" s="107"/>
      <c r="AZ104" s="107"/>
      <c r="BA104" s="107"/>
      <c r="BB104" s="107"/>
      <c r="BC104" s="115"/>
      <c r="BD104" s="107"/>
      <c r="BE104" s="107"/>
      <c r="BF104" s="107"/>
      <c r="BG104" s="107"/>
      <c r="BH104" s="107"/>
      <c r="BI104" s="107"/>
      <c r="BJ104" s="107"/>
      <c r="BK104" s="107"/>
      <c r="BL104" s="120"/>
      <c r="BM104" s="193"/>
      <c r="BN104" s="116"/>
      <c r="BO104" s="116"/>
      <c r="BP104" s="116"/>
      <c r="BQ104" s="116"/>
      <c r="BR104" s="116"/>
      <c r="BS104" s="118"/>
      <c r="BT104" s="107"/>
      <c r="BU104" s="107"/>
      <c r="BV104" s="107"/>
      <c r="BW104" s="107"/>
      <c r="BX104" s="107"/>
      <c r="BY104" s="107"/>
      <c r="BZ104" s="107"/>
      <c r="CA104" s="107"/>
      <c r="CB104" s="117"/>
      <c r="CC104" s="117"/>
      <c r="CD104" s="117"/>
      <c r="CE104" s="112"/>
      <c r="CF104" s="117"/>
      <c r="CG104" s="112"/>
      <c r="CH104" s="112"/>
      <c r="CI104" s="112"/>
      <c r="CJ104" s="112"/>
      <c r="CK104" s="112"/>
      <c r="CL104" s="112"/>
      <c r="CM104" s="112"/>
      <c r="CN104" s="112"/>
      <c r="CO104" s="112"/>
      <c r="CP104" s="112"/>
      <c r="CQ104" s="112"/>
      <c r="CR104" s="112"/>
      <c r="CT104" s="112"/>
      <c r="CU104" s="112"/>
      <c r="CV104" s="112"/>
      <c r="CW104" s="112"/>
      <c r="CX104" s="112"/>
      <c r="CY104" s="112"/>
      <c r="CZ104" s="112"/>
      <c r="DA104" s="112"/>
      <c r="DB104" s="112"/>
    </row>
    <row r="105" spans="1:106" ht="30.75" customHeight="1">
      <c r="A105" s="123" t="s">
        <v>817</v>
      </c>
      <c r="B105" s="207"/>
      <c r="C105" s="107"/>
      <c r="D105" s="107"/>
      <c r="E105" s="107"/>
      <c r="F105" s="107"/>
      <c r="G105" s="107"/>
      <c r="H105" s="107"/>
      <c r="I105" s="138"/>
      <c r="J105" s="107"/>
      <c r="K105" s="107"/>
      <c r="L105" s="107"/>
      <c r="M105" s="107"/>
      <c r="N105" s="107"/>
      <c r="O105" s="117"/>
      <c r="P105" s="113"/>
      <c r="Q105" s="107"/>
      <c r="R105" s="107"/>
      <c r="S105" s="111"/>
      <c r="T105" s="107"/>
      <c r="U105" s="107"/>
      <c r="V105" s="106"/>
      <c r="W105" s="108"/>
      <c r="X105" s="107"/>
      <c r="Y105" s="107"/>
      <c r="Z105" s="107"/>
      <c r="AA105" s="107"/>
      <c r="AB105" s="107"/>
      <c r="AC105" s="114"/>
      <c r="AD105" s="108"/>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c r="AY105" s="107"/>
      <c r="AZ105" s="107"/>
      <c r="BA105" s="107"/>
      <c r="BB105" s="107"/>
      <c r="BC105" s="115"/>
      <c r="BD105" s="107"/>
      <c r="BE105" s="107"/>
      <c r="BF105" s="107"/>
      <c r="BG105" s="107"/>
      <c r="BH105" s="107"/>
      <c r="BI105" s="107"/>
      <c r="BJ105" s="107"/>
      <c r="BK105" s="107"/>
      <c r="BL105" s="120"/>
      <c r="BM105" s="193"/>
      <c r="BN105" s="116"/>
      <c r="BO105" s="116"/>
      <c r="BP105" s="116"/>
      <c r="BQ105" s="116"/>
      <c r="BR105" s="116"/>
      <c r="BS105" s="118"/>
      <c r="BT105" s="107"/>
      <c r="BU105" s="107"/>
      <c r="BV105" s="107"/>
      <c r="BW105" s="107"/>
      <c r="BX105" s="107"/>
      <c r="BY105" s="107"/>
      <c r="BZ105" s="107"/>
      <c r="CA105" s="107"/>
      <c r="CB105" s="117"/>
      <c r="CC105" s="117"/>
      <c r="CD105" s="117"/>
      <c r="CE105" s="112"/>
      <c r="CF105" s="117"/>
      <c r="CG105" s="112"/>
      <c r="CH105" s="112"/>
      <c r="CI105" s="112"/>
      <c r="CJ105" s="112"/>
      <c r="CK105" s="112"/>
      <c r="CL105" s="112"/>
      <c r="CM105" s="112"/>
      <c r="CN105" s="112"/>
      <c r="CO105" s="112"/>
      <c r="CP105" s="112"/>
      <c r="CQ105" s="112"/>
      <c r="CR105" s="112"/>
      <c r="CT105" s="112"/>
      <c r="CU105" s="112"/>
      <c r="CV105" s="112"/>
      <c r="CW105" s="112"/>
      <c r="CX105" s="112"/>
      <c r="CY105" s="112"/>
      <c r="CZ105" s="112"/>
      <c r="DA105" s="112"/>
      <c r="DB105" s="112"/>
    </row>
    <row r="106" spans="1:106" ht="30.75" customHeight="1">
      <c r="A106" s="123" t="s">
        <v>818</v>
      </c>
      <c r="B106" s="207"/>
      <c r="C106" s="107"/>
      <c r="D106" s="107"/>
      <c r="E106" s="107"/>
      <c r="F106" s="107"/>
      <c r="G106" s="107"/>
      <c r="H106" s="107"/>
      <c r="I106" s="138"/>
      <c r="J106" s="107"/>
      <c r="K106" s="107"/>
      <c r="L106" s="107"/>
      <c r="M106" s="107"/>
      <c r="N106" s="107"/>
      <c r="O106" s="117"/>
      <c r="P106" s="113"/>
      <c r="Q106" s="107"/>
      <c r="R106" s="107"/>
      <c r="S106" s="111"/>
      <c r="T106" s="107"/>
      <c r="U106" s="107"/>
      <c r="V106" s="106"/>
      <c r="W106" s="108"/>
      <c r="X106" s="107"/>
      <c r="Y106" s="107"/>
      <c r="Z106" s="107"/>
      <c r="AA106" s="107"/>
      <c r="AB106" s="107"/>
      <c r="AC106" s="114"/>
      <c r="AD106" s="108"/>
      <c r="AE106" s="107"/>
      <c r="AF106" s="107"/>
      <c r="AG106" s="107"/>
      <c r="AH106" s="107"/>
      <c r="AI106" s="107"/>
      <c r="AJ106" s="107"/>
      <c r="AK106" s="107"/>
      <c r="AL106" s="107"/>
      <c r="AM106" s="107"/>
      <c r="AN106" s="107"/>
      <c r="AO106" s="107"/>
      <c r="AP106" s="107"/>
      <c r="AQ106" s="107"/>
      <c r="AR106" s="107"/>
      <c r="AS106" s="107"/>
      <c r="AT106" s="107"/>
      <c r="AU106" s="107"/>
      <c r="AV106" s="107"/>
      <c r="AW106" s="107"/>
      <c r="AX106" s="107"/>
      <c r="AY106" s="107"/>
      <c r="AZ106" s="107"/>
      <c r="BA106" s="107"/>
      <c r="BB106" s="107"/>
      <c r="BC106" s="115"/>
      <c r="BD106" s="107"/>
      <c r="BE106" s="107"/>
      <c r="BF106" s="107"/>
      <c r="BG106" s="107"/>
      <c r="BH106" s="107"/>
      <c r="BI106" s="107"/>
      <c r="BJ106" s="107"/>
      <c r="BK106" s="107"/>
      <c r="BL106" s="120"/>
      <c r="BM106" s="193"/>
      <c r="BN106" s="116"/>
      <c r="BO106" s="116"/>
      <c r="BP106" s="116"/>
      <c r="BQ106" s="116"/>
      <c r="BR106" s="116"/>
      <c r="BS106" s="118"/>
      <c r="BT106" s="107"/>
      <c r="BU106" s="107"/>
      <c r="BV106" s="107"/>
      <c r="BW106" s="107"/>
      <c r="BX106" s="107"/>
      <c r="BY106" s="107"/>
      <c r="BZ106" s="107"/>
      <c r="CA106" s="107"/>
      <c r="CB106" s="117"/>
      <c r="CC106" s="117"/>
      <c r="CD106" s="117"/>
      <c r="CE106" s="112"/>
      <c r="CF106" s="117"/>
      <c r="CG106" s="112"/>
      <c r="CH106" s="112"/>
      <c r="CI106" s="112"/>
      <c r="CJ106" s="112"/>
      <c r="CK106" s="112"/>
      <c r="CL106" s="112"/>
      <c r="CM106" s="112"/>
      <c r="CN106" s="112"/>
      <c r="CO106" s="112"/>
      <c r="CP106" s="112"/>
      <c r="CQ106" s="112"/>
      <c r="CR106" s="112"/>
      <c r="CT106" s="112"/>
      <c r="CU106" s="112"/>
      <c r="CV106" s="112"/>
      <c r="CW106" s="112"/>
      <c r="CX106" s="112"/>
      <c r="CY106" s="112"/>
      <c r="CZ106" s="112"/>
      <c r="DA106" s="112"/>
      <c r="DB106" s="112"/>
    </row>
    <row r="107" spans="1:106" ht="30.75" customHeight="1">
      <c r="A107" s="123" t="s">
        <v>819</v>
      </c>
      <c r="B107" s="207"/>
      <c r="C107" s="107"/>
      <c r="D107" s="107"/>
      <c r="E107" s="107"/>
      <c r="F107" s="107"/>
      <c r="G107" s="107"/>
      <c r="H107" s="107"/>
      <c r="I107" s="138"/>
      <c r="J107" s="107"/>
      <c r="K107" s="107"/>
      <c r="L107" s="107"/>
      <c r="M107" s="107"/>
      <c r="N107" s="107"/>
      <c r="O107" s="117"/>
      <c r="P107" s="113"/>
      <c r="Q107" s="107"/>
      <c r="R107" s="107"/>
      <c r="S107" s="111"/>
      <c r="T107" s="107"/>
      <c r="U107" s="107"/>
      <c r="V107" s="106"/>
      <c r="W107" s="108"/>
      <c r="X107" s="107"/>
      <c r="Y107" s="107"/>
      <c r="Z107" s="107"/>
      <c r="AA107" s="107"/>
      <c r="AB107" s="107"/>
      <c r="AC107" s="114"/>
      <c r="AD107" s="108"/>
      <c r="AE107" s="107"/>
      <c r="AF107" s="107"/>
      <c r="AG107" s="107"/>
      <c r="AH107" s="107"/>
      <c r="AI107" s="107"/>
      <c r="AJ107" s="107"/>
      <c r="AK107" s="107"/>
      <c r="AL107" s="107"/>
      <c r="AM107" s="107"/>
      <c r="AN107" s="107"/>
      <c r="AO107" s="107"/>
      <c r="AP107" s="107"/>
      <c r="AQ107" s="107"/>
      <c r="AR107" s="107"/>
      <c r="AS107" s="107"/>
      <c r="AT107" s="107"/>
      <c r="AU107" s="107"/>
      <c r="AV107" s="107"/>
      <c r="AW107" s="107"/>
      <c r="AX107" s="107"/>
      <c r="AY107" s="107"/>
      <c r="AZ107" s="107"/>
      <c r="BA107" s="107"/>
      <c r="BB107" s="107"/>
      <c r="BC107" s="115"/>
      <c r="BD107" s="107"/>
      <c r="BE107" s="107"/>
      <c r="BF107" s="107"/>
      <c r="BG107" s="107"/>
      <c r="BH107" s="107"/>
      <c r="BI107" s="107"/>
      <c r="BJ107" s="107"/>
      <c r="BK107" s="107"/>
      <c r="BL107" s="120"/>
      <c r="BM107" s="193"/>
      <c r="BN107" s="116"/>
      <c r="BO107" s="116"/>
      <c r="BP107" s="116"/>
      <c r="BQ107" s="116"/>
      <c r="BR107" s="116"/>
      <c r="BS107" s="118"/>
      <c r="BT107" s="107"/>
      <c r="BU107" s="107"/>
      <c r="BV107" s="107"/>
      <c r="BW107" s="107"/>
      <c r="BX107" s="107"/>
      <c r="BY107" s="107"/>
      <c r="BZ107" s="107"/>
      <c r="CA107" s="107"/>
      <c r="CB107" s="117"/>
      <c r="CC107" s="117"/>
      <c r="CD107" s="117"/>
      <c r="CE107" s="112"/>
      <c r="CF107" s="117"/>
      <c r="CG107" s="112"/>
      <c r="CH107" s="112"/>
      <c r="CI107" s="112"/>
      <c r="CJ107" s="112"/>
      <c r="CK107" s="112"/>
      <c r="CL107" s="112"/>
      <c r="CM107" s="112"/>
      <c r="CN107" s="112"/>
      <c r="CO107" s="112"/>
      <c r="CP107" s="112"/>
      <c r="CQ107" s="112"/>
      <c r="CR107" s="112"/>
      <c r="CT107" s="112"/>
      <c r="CU107" s="112"/>
      <c r="CV107" s="112"/>
      <c r="CW107" s="112"/>
      <c r="CX107" s="112"/>
      <c r="CY107" s="112"/>
      <c r="CZ107" s="112"/>
      <c r="DA107" s="112"/>
      <c r="DB107" s="112"/>
    </row>
    <row r="108" spans="1:106" ht="30.75" customHeight="1">
      <c r="A108" s="123" t="s">
        <v>820</v>
      </c>
      <c r="B108" s="207"/>
      <c r="C108" s="142"/>
      <c r="D108" s="107"/>
      <c r="E108" s="107"/>
      <c r="F108" s="107"/>
      <c r="G108" s="107"/>
      <c r="H108" s="107"/>
      <c r="I108" s="138"/>
      <c r="J108" s="107"/>
      <c r="K108" s="107"/>
      <c r="L108" s="107"/>
      <c r="M108" s="107"/>
      <c r="N108" s="107"/>
      <c r="O108" s="117"/>
      <c r="P108" s="113"/>
      <c r="Q108" s="107"/>
      <c r="R108" s="107"/>
      <c r="S108" s="111"/>
      <c r="T108" s="107"/>
      <c r="U108" s="107"/>
      <c r="V108" s="106"/>
      <c r="W108" s="108"/>
      <c r="X108" s="107"/>
      <c r="Y108" s="107"/>
      <c r="Z108" s="107"/>
      <c r="AA108" s="107"/>
      <c r="AB108" s="107"/>
      <c r="AC108" s="114"/>
      <c r="AD108" s="108"/>
      <c r="AE108" s="107"/>
      <c r="AF108" s="107"/>
      <c r="AG108" s="107"/>
      <c r="AH108" s="107"/>
      <c r="AI108" s="107"/>
      <c r="AJ108" s="107"/>
      <c r="AK108" s="107"/>
      <c r="AL108" s="107"/>
      <c r="AM108" s="107"/>
      <c r="AN108" s="107"/>
      <c r="AO108" s="107"/>
      <c r="AP108" s="107"/>
      <c r="AQ108" s="107"/>
      <c r="AR108" s="107"/>
      <c r="AS108" s="107"/>
      <c r="AT108" s="107"/>
      <c r="AU108" s="107"/>
      <c r="AV108" s="107"/>
      <c r="AW108" s="107"/>
      <c r="AX108" s="107"/>
      <c r="AY108" s="107"/>
      <c r="AZ108" s="107"/>
      <c r="BA108" s="107"/>
      <c r="BB108" s="107"/>
      <c r="BC108" s="115"/>
      <c r="BD108" s="107"/>
      <c r="BE108" s="107"/>
      <c r="BF108" s="107"/>
      <c r="BG108" s="107"/>
      <c r="BH108" s="107"/>
      <c r="BI108" s="107"/>
      <c r="BJ108" s="107"/>
      <c r="BK108" s="107"/>
      <c r="BL108" s="120"/>
      <c r="BM108" s="193"/>
      <c r="BN108" s="116"/>
      <c r="BO108" s="116"/>
      <c r="BP108" s="116"/>
      <c r="BQ108" s="116"/>
      <c r="BR108" s="116"/>
      <c r="BS108" s="118"/>
      <c r="BT108" s="107"/>
      <c r="BU108" s="107"/>
      <c r="BV108" s="107"/>
      <c r="BW108" s="107"/>
      <c r="BX108" s="107"/>
      <c r="BY108" s="107"/>
      <c r="BZ108" s="107"/>
      <c r="CA108" s="107"/>
      <c r="CB108" s="117"/>
      <c r="CC108" s="117"/>
      <c r="CD108" s="117"/>
      <c r="CE108" s="112"/>
      <c r="CF108" s="117"/>
      <c r="CG108" s="112"/>
      <c r="CH108" s="112"/>
      <c r="CI108" s="112"/>
      <c r="CJ108" s="112"/>
      <c r="CK108" s="112"/>
      <c r="CL108" s="112"/>
      <c r="CM108" s="112"/>
      <c r="CN108" s="112"/>
      <c r="CO108" s="112"/>
      <c r="CP108" s="112"/>
      <c r="CQ108" s="112"/>
      <c r="CR108" s="112"/>
      <c r="CT108" s="112"/>
      <c r="CU108" s="112"/>
      <c r="CV108" s="112"/>
      <c r="CW108" s="112"/>
      <c r="CX108" s="112"/>
      <c r="CY108" s="112"/>
      <c r="CZ108" s="112"/>
      <c r="DA108" s="112"/>
      <c r="DB108" s="112"/>
    </row>
    <row r="109" spans="1:106" ht="30.75" customHeight="1">
      <c r="A109" s="123" t="s">
        <v>822</v>
      </c>
      <c r="B109" s="207"/>
      <c r="C109" s="107"/>
      <c r="D109" s="107"/>
      <c r="E109" s="107"/>
      <c r="F109" s="107"/>
      <c r="G109" s="107"/>
      <c r="H109" s="107"/>
      <c r="I109" s="138"/>
      <c r="J109" s="107"/>
      <c r="K109" s="107"/>
      <c r="L109" s="107"/>
      <c r="M109" s="107"/>
      <c r="N109" s="107"/>
      <c r="O109" s="117"/>
      <c r="P109" s="113"/>
      <c r="Q109" s="107"/>
      <c r="R109" s="107"/>
      <c r="S109" s="111"/>
      <c r="T109" s="107"/>
      <c r="U109" s="107"/>
      <c r="V109" s="106"/>
      <c r="W109" s="108"/>
      <c r="X109" s="107"/>
      <c r="Y109" s="107"/>
      <c r="Z109" s="107"/>
      <c r="AA109" s="107"/>
      <c r="AB109" s="107"/>
      <c r="AC109" s="114"/>
      <c r="AD109" s="108"/>
      <c r="AE109" s="107"/>
      <c r="AF109" s="107"/>
      <c r="AG109" s="107"/>
      <c r="AH109" s="107"/>
      <c r="AI109" s="107"/>
      <c r="AJ109" s="107"/>
      <c r="AK109" s="107"/>
      <c r="AL109" s="107"/>
      <c r="AM109" s="107"/>
      <c r="AN109" s="107"/>
      <c r="AO109" s="107"/>
      <c r="AP109" s="107"/>
      <c r="AQ109" s="107"/>
      <c r="AR109" s="107"/>
      <c r="AS109" s="107"/>
      <c r="AT109" s="107"/>
      <c r="AU109" s="107"/>
      <c r="AV109" s="107"/>
      <c r="AW109" s="107"/>
      <c r="AX109" s="107"/>
      <c r="AY109" s="107"/>
      <c r="AZ109" s="107"/>
      <c r="BA109" s="107"/>
      <c r="BB109" s="107"/>
      <c r="BC109" s="115"/>
      <c r="BD109" s="107"/>
      <c r="BE109" s="107"/>
      <c r="BF109" s="107"/>
      <c r="BG109" s="107"/>
      <c r="BH109" s="107"/>
      <c r="BI109" s="107"/>
      <c r="BJ109" s="107"/>
      <c r="BK109" s="107"/>
      <c r="BL109" s="120"/>
      <c r="BM109" s="193"/>
      <c r="BN109" s="116"/>
      <c r="BO109" s="116"/>
      <c r="BP109" s="116"/>
      <c r="BQ109" s="116"/>
      <c r="BR109" s="116"/>
      <c r="BS109" s="118"/>
      <c r="BT109" s="107"/>
      <c r="BU109" s="107"/>
      <c r="BV109" s="107"/>
      <c r="BW109" s="107"/>
      <c r="BX109" s="107"/>
      <c r="BY109" s="107"/>
      <c r="BZ109" s="107"/>
      <c r="CA109" s="107"/>
      <c r="CB109" s="117"/>
      <c r="CC109" s="117"/>
      <c r="CD109" s="117"/>
      <c r="CE109" s="112"/>
      <c r="CF109" s="117"/>
      <c r="CG109" s="112"/>
      <c r="CH109" s="112"/>
      <c r="CI109" s="112"/>
      <c r="CJ109" s="112"/>
      <c r="CK109" s="112"/>
      <c r="CL109" s="112"/>
      <c r="CM109" s="112"/>
      <c r="CN109" s="112"/>
      <c r="CO109" s="112"/>
      <c r="CP109" s="112"/>
      <c r="CQ109" s="112"/>
      <c r="CR109" s="112"/>
      <c r="CT109" s="112"/>
      <c r="CU109" s="112"/>
      <c r="CV109" s="112"/>
      <c r="CW109" s="112"/>
      <c r="CX109" s="112"/>
      <c r="CY109" s="112"/>
      <c r="CZ109" s="112"/>
      <c r="DA109" s="112"/>
      <c r="DB109" s="112"/>
    </row>
    <row r="110" spans="1:106" ht="30.75" customHeight="1">
      <c r="A110" s="123" t="s">
        <v>823</v>
      </c>
      <c r="B110" s="207"/>
      <c r="C110" s="107"/>
      <c r="D110" s="107"/>
      <c r="E110" s="107"/>
      <c r="F110" s="107"/>
      <c r="G110" s="107"/>
      <c r="H110" s="107"/>
      <c r="I110" s="138"/>
      <c r="J110" s="107"/>
      <c r="K110" s="107"/>
      <c r="L110" s="107"/>
      <c r="M110" s="107"/>
      <c r="N110" s="107"/>
      <c r="O110" s="117"/>
      <c r="P110" s="113"/>
      <c r="Q110" s="107"/>
      <c r="R110" s="107"/>
      <c r="S110" s="111"/>
      <c r="T110" s="107"/>
      <c r="U110" s="107"/>
      <c r="V110" s="106"/>
      <c r="W110" s="108"/>
      <c r="X110" s="107"/>
      <c r="Y110" s="107"/>
      <c r="Z110" s="107"/>
      <c r="AA110" s="107"/>
      <c r="AB110" s="107"/>
      <c r="AC110" s="114"/>
      <c r="AD110" s="108"/>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c r="AY110" s="107"/>
      <c r="AZ110" s="107"/>
      <c r="BA110" s="107"/>
      <c r="BB110" s="107"/>
      <c r="BC110" s="115"/>
      <c r="BD110" s="107"/>
      <c r="BE110" s="107"/>
      <c r="BF110" s="107"/>
      <c r="BG110" s="107"/>
      <c r="BH110" s="107"/>
      <c r="BI110" s="107"/>
      <c r="BJ110" s="107"/>
      <c r="BK110" s="107"/>
      <c r="BL110" s="120"/>
      <c r="BM110" s="193"/>
      <c r="BN110" s="116"/>
      <c r="BO110" s="116"/>
      <c r="BP110" s="116"/>
      <c r="BQ110" s="116"/>
      <c r="BR110" s="116"/>
      <c r="BS110" s="118"/>
      <c r="BT110" s="107"/>
      <c r="BU110" s="107"/>
      <c r="BV110" s="107"/>
      <c r="BW110" s="107"/>
      <c r="BX110" s="107"/>
      <c r="BY110" s="107"/>
      <c r="BZ110" s="107"/>
      <c r="CA110" s="107"/>
      <c r="CB110" s="117"/>
      <c r="CC110" s="117"/>
      <c r="CD110" s="117"/>
      <c r="CE110" s="112"/>
      <c r="CF110" s="117"/>
      <c r="CG110" s="112"/>
      <c r="CH110" s="112"/>
      <c r="CI110" s="112"/>
      <c r="CJ110" s="112"/>
      <c r="CK110" s="112"/>
      <c r="CL110" s="112"/>
      <c r="CM110" s="112"/>
      <c r="CN110" s="112"/>
      <c r="CO110" s="112"/>
      <c r="CP110" s="112"/>
      <c r="CQ110" s="112"/>
      <c r="CR110" s="112"/>
      <c r="CT110" s="112"/>
      <c r="CU110" s="112"/>
      <c r="CV110" s="112"/>
      <c r="CW110" s="112"/>
      <c r="CX110" s="112"/>
      <c r="CY110" s="112"/>
      <c r="CZ110" s="112"/>
      <c r="DA110" s="112"/>
      <c r="DB110" s="112"/>
    </row>
    <row r="111" spans="1:106" ht="30.75" customHeight="1">
      <c r="A111" s="123" t="s">
        <v>824</v>
      </c>
      <c r="B111" s="207"/>
      <c r="C111" s="142"/>
      <c r="D111" s="107"/>
      <c r="E111" s="107"/>
      <c r="F111" s="107"/>
      <c r="G111" s="107"/>
      <c r="H111" s="107"/>
      <c r="I111" s="138"/>
      <c r="J111" s="107"/>
      <c r="K111" s="107"/>
      <c r="L111" s="107"/>
      <c r="M111" s="107"/>
      <c r="N111" s="107"/>
      <c r="O111" s="117"/>
      <c r="P111" s="113"/>
      <c r="Q111" s="107"/>
      <c r="R111" s="107"/>
      <c r="S111" s="111"/>
      <c r="T111" s="107"/>
      <c r="U111" s="107"/>
      <c r="V111" s="106"/>
      <c r="W111" s="108"/>
      <c r="X111" s="107"/>
      <c r="Y111" s="107"/>
      <c r="Z111" s="107"/>
      <c r="AA111" s="107"/>
      <c r="AB111" s="107"/>
      <c r="AC111" s="114"/>
      <c r="AD111" s="108"/>
      <c r="AE111" s="107"/>
      <c r="AF111" s="107"/>
      <c r="AG111" s="107"/>
      <c r="AH111" s="107"/>
      <c r="AI111" s="107"/>
      <c r="AJ111" s="107"/>
      <c r="AK111" s="107"/>
      <c r="AL111" s="107"/>
      <c r="AM111" s="107"/>
      <c r="AN111" s="107"/>
      <c r="AO111" s="107"/>
      <c r="AP111" s="107"/>
      <c r="AQ111" s="107"/>
      <c r="AR111" s="107"/>
      <c r="AS111" s="107"/>
      <c r="AT111" s="107"/>
      <c r="AU111" s="107"/>
      <c r="AV111" s="107"/>
      <c r="AW111" s="107"/>
      <c r="AX111" s="107"/>
      <c r="AY111" s="107"/>
      <c r="AZ111" s="107"/>
      <c r="BA111" s="107"/>
      <c r="BB111" s="107"/>
      <c r="BC111" s="115"/>
      <c r="BD111" s="107"/>
      <c r="BE111" s="107"/>
      <c r="BF111" s="107"/>
      <c r="BG111" s="107"/>
      <c r="BH111" s="107"/>
      <c r="BI111" s="107"/>
      <c r="BJ111" s="107"/>
      <c r="BK111" s="107"/>
      <c r="BL111" s="120"/>
      <c r="BM111" s="193"/>
      <c r="BN111" s="116"/>
      <c r="BO111" s="116"/>
      <c r="BP111" s="116"/>
      <c r="BQ111" s="116"/>
      <c r="BR111" s="116"/>
      <c r="BS111" s="118"/>
      <c r="BT111" s="107"/>
      <c r="BU111" s="107"/>
      <c r="BV111" s="107"/>
      <c r="BW111" s="107"/>
      <c r="BX111" s="107"/>
      <c r="BY111" s="107"/>
      <c r="BZ111" s="107"/>
      <c r="CA111" s="107"/>
      <c r="CB111" s="117"/>
      <c r="CC111" s="117"/>
      <c r="CD111" s="117"/>
      <c r="CE111" s="112"/>
      <c r="CF111" s="117"/>
      <c r="CG111" s="112"/>
      <c r="CH111" s="112"/>
      <c r="CI111" s="112"/>
      <c r="CJ111" s="112"/>
      <c r="CK111" s="112"/>
      <c r="CL111" s="112"/>
      <c r="CM111" s="112"/>
      <c r="CN111" s="112"/>
      <c r="CO111" s="112"/>
      <c r="CP111" s="112"/>
      <c r="CQ111" s="112"/>
      <c r="CR111" s="112"/>
      <c r="CT111" s="112"/>
      <c r="CU111" s="112"/>
      <c r="CV111" s="112"/>
      <c r="CW111" s="112"/>
      <c r="CX111" s="112"/>
      <c r="CY111" s="112"/>
      <c r="CZ111" s="112"/>
      <c r="DA111" s="112"/>
      <c r="DB111" s="112"/>
    </row>
    <row r="112" spans="1:106" ht="30.75" customHeight="1">
      <c r="A112" s="123" t="s">
        <v>825</v>
      </c>
      <c r="B112" s="207"/>
      <c r="C112" s="107"/>
      <c r="D112" s="107"/>
      <c r="E112" s="107"/>
      <c r="F112" s="107"/>
      <c r="G112" s="107"/>
      <c r="H112" s="107"/>
      <c r="I112" s="119"/>
      <c r="J112" s="107"/>
      <c r="K112" s="107"/>
      <c r="L112" s="107"/>
      <c r="M112" s="107"/>
      <c r="N112" s="107"/>
      <c r="O112" s="117"/>
      <c r="P112" s="113"/>
      <c r="Q112" s="107"/>
      <c r="R112" s="107"/>
      <c r="S112" s="111"/>
      <c r="T112" s="107"/>
      <c r="U112" s="107"/>
      <c r="V112" s="106"/>
      <c r="W112" s="108"/>
      <c r="X112" s="107"/>
      <c r="Y112" s="107"/>
      <c r="Z112" s="107"/>
      <c r="AA112" s="107"/>
      <c r="AB112" s="107"/>
      <c r="AC112" s="114"/>
      <c r="AD112" s="108"/>
      <c r="AE112" s="107"/>
      <c r="AF112" s="107"/>
      <c r="AG112" s="107"/>
      <c r="AH112" s="107"/>
      <c r="AI112" s="107"/>
      <c r="AJ112" s="107"/>
      <c r="AK112" s="107"/>
      <c r="AL112" s="107"/>
      <c r="AM112" s="107"/>
      <c r="AN112" s="107"/>
      <c r="AO112" s="107"/>
      <c r="AP112" s="107"/>
      <c r="AQ112" s="107"/>
      <c r="AR112" s="107"/>
      <c r="AS112" s="107"/>
      <c r="AT112" s="107"/>
      <c r="AU112" s="107"/>
      <c r="AV112" s="107"/>
      <c r="AW112" s="107"/>
      <c r="AX112" s="107"/>
      <c r="AY112" s="107"/>
      <c r="AZ112" s="107"/>
      <c r="BA112" s="107"/>
      <c r="BB112" s="107"/>
      <c r="BC112" s="115"/>
      <c r="BD112" s="107"/>
      <c r="BE112" s="107"/>
      <c r="BF112" s="107"/>
      <c r="BG112" s="107"/>
      <c r="BH112" s="107"/>
      <c r="BI112" s="107"/>
      <c r="BJ112" s="107"/>
      <c r="BK112" s="107"/>
      <c r="BL112" s="120"/>
      <c r="BM112" s="193"/>
      <c r="BN112" s="116"/>
      <c r="BO112" s="116"/>
      <c r="BP112" s="116"/>
      <c r="BQ112" s="116"/>
      <c r="BR112" s="116"/>
      <c r="BS112" s="118"/>
      <c r="BT112" s="107"/>
      <c r="BU112" s="107"/>
      <c r="BV112" s="107"/>
      <c r="BW112" s="107"/>
      <c r="BX112" s="107"/>
      <c r="BY112" s="107"/>
      <c r="BZ112" s="107"/>
      <c r="CA112" s="107"/>
      <c r="CB112" s="117"/>
      <c r="CC112" s="117"/>
      <c r="CD112" s="117"/>
      <c r="CE112" s="112"/>
      <c r="CF112" s="117"/>
      <c r="CG112" s="112"/>
      <c r="CH112" s="112"/>
      <c r="CI112" s="112"/>
      <c r="CJ112" s="112"/>
      <c r="CK112" s="112"/>
      <c r="CL112" s="112"/>
      <c r="CM112" s="112"/>
      <c r="CN112" s="112"/>
      <c r="CO112" s="112"/>
      <c r="CP112" s="112"/>
      <c r="CQ112" s="112"/>
      <c r="CR112" s="112"/>
      <c r="CT112" s="112"/>
      <c r="CU112" s="112"/>
      <c r="CV112" s="112"/>
      <c r="CW112" s="112"/>
      <c r="CX112" s="112"/>
      <c r="CY112" s="112"/>
      <c r="CZ112" s="112"/>
      <c r="DA112" s="112"/>
      <c r="DB112" s="112"/>
    </row>
    <row r="113" spans="1:106" ht="30.75" customHeight="1">
      <c r="A113" s="123" t="s">
        <v>826</v>
      </c>
      <c r="B113" s="207"/>
      <c r="C113" s="107"/>
      <c r="D113" s="107"/>
      <c r="E113" s="107"/>
      <c r="F113" s="107"/>
      <c r="G113" s="107"/>
      <c r="H113" s="107"/>
      <c r="I113" s="122"/>
      <c r="J113" s="123"/>
      <c r="K113" s="107"/>
      <c r="L113" s="107"/>
      <c r="M113" s="107"/>
      <c r="N113" s="107"/>
      <c r="O113" s="117"/>
      <c r="P113" s="113"/>
      <c r="Q113" s="107"/>
      <c r="R113" s="107"/>
      <c r="S113" s="111"/>
      <c r="T113" s="107"/>
      <c r="U113" s="107"/>
      <c r="V113" s="106"/>
      <c r="W113" s="108"/>
      <c r="X113" s="107"/>
      <c r="Y113" s="107"/>
      <c r="Z113" s="107"/>
      <c r="AA113" s="107"/>
      <c r="AB113" s="107"/>
      <c r="AC113" s="114"/>
      <c r="AD113" s="108"/>
      <c r="AE113" s="107"/>
      <c r="AF113" s="107"/>
      <c r="AG113" s="107"/>
      <c r="AH113" s="107"/>
      <c r="AI113" s="107"/>
      <c r="AJ113" s="107"/>
      <c r="AK113" s="107"/>
      <c r="AL113" s="107"/>
      <c r="AM113" s="107"/>
      <c r="AN113" s="107"/>
      <c r="AO113" s="107"/>
      <c r="AP113" s="107"/>
      <c r="AQ113" s="107"/>
      <c r="AR113" s="107"/>
      <c r="AS113" s="107"/>
      <c r="AT113" s="107"/>
      <c r="AU113" s="107"/>
      <c r="AV113" s="107"/>
      <c r="AW113" s="107"/>
      <c r="AX113" s="107"/>
      <c r="AY113" s="107"/>
      <c r="AZ113" s="107"/>
      <c r="BA113" s="107"/>
      <c r="BB113" s="107"/>
      <c r="BC113" s="115"/>
      <c r="BD113" s="107"/>
      <c r="BE113" s="107"/>
      <c r="BF113" s="107"/>
      <c r="BG113" s="107"/>
      <c r="BH113" s="107"/>
      <c r="BI113" s="107"/>
      <c r="BJ113" s="107"/>
      <c r="BK113" s="107"/>
      <c r="BL113" s="120"/>
      <c r="BM113" s="193"/>
      <c r="BN113" s="116"/>
      <c r="BO113" s="116"/>
      <c r="BP113" s="116"/>
      <c r="BQ113" s="116"/>
      <c r="BR113" s="116"/>
      <c r="BS113" s="118"/>
      <c r="BT113" s="107"/>
      <c r="BU113" s="107"/>
      <c r="BV113" s="107"/>
      <c r="BW113" s="107"/>
      <c r="BX113" s="107"/>
      <c r="BY113" s="107"/>
      <c r="BZ113" s="107"/>
      <c r="CA113" s="107"/>
      <c r="CB113" s="117"/>
      <c r="CC113" s="117"/>
      <c r="CD113" s="117"/>
      <c r="CE113" s="112"/>
      <c r="CF113" s="117"/>
      <c r="CG113" s="112"/>
      <c r="CH113" s="112"/>
      <c r="CI113" s="112"/>
      <c r="CJ113" s="112"/>
      <c r="CK113" s="112"/>
      <c r="CL113" s="112"/>
      <c r="CM113" s="112"/>
      <c r="CN113" s="112"/>
      <c r="CO113" s="112"/>
      <c r="CP113" s="112"/>
      <c r="CQ113" s="112"/>
      <c r="CR113" s="112"/>
      <c r="CT113" s="112"/>
      <c r="CU113" s="112"/>
      <c r="CV113" s="112"/>
      <c r="CW113" s="112"/>
      <c r="CX113" s="112"/>
      <c r="CY113" s="112"/>
      <c r="CZ113" s="112"/>
      <c r="DA113" s="112"/>
      <c r="DB113" s="112"/>
    </row>
    <row r="114" spans="1:106" ht="30.75" customHeight="1">
      <c r="A114" s="123" t="s">
        <v>827</v>
      </c>
      <c r="B114" s="207"/>
      <c r="C114" s="107"/>
      <c r="D114" s="107"/>
      <c r="E114" s="107"/>
      <c r="F114" s="107"/>
      <c r="G114" s="107"/>
      <c r="H114" s="107"/>
      <c r="I114" s="138"/>
      <c r="J114" s="107"/>
      <c r="K114" s="107"/>
      <c r="L114" s="107"/>
      <c r="M114" s="107"/>
      <c r="N114" s="107"/>
      <c r="O114" s="117"/>
      <c r="P114" s="113"/>
      <c r="Q114" s="107"/>
      <c r="R114" s="107"/>
      <c r="S114" s="111"/>
      <c r="T114" s="107"/>
      <c r="U114" s="107"/>
      <c r="V114" s="106"/>
      <c r="W114" s="108"/>
      <c r="X114" s="107"/>
      <c r="Y114" s="107"/>
      <c r="Z114" s="107"/>
      <c r="AA114" s="107"/>
      <c r="AB114" s="107"/>
      <c r="AC114" s="114"/>
      <c r="AD114" s="108"/>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15"/>
      <c r="BD114" s="107"/>
      <c r="BE114" s="107"/>
      <c r="BF114" s="107"/>
      <c r="BG114" s="107"/>
      <c r="BH114" s="107"/>
      <c r="BI114" s="107"/>
      <c r="BJ114" s="107"/>
      <c r="BK114" s="107"/>
      <c r="BL114" s="120"/>
      <c r="BM114" s="193"/>
      <c r="BN114" s="116"/>
      <c r="BO114" s="116"/>
      <c r="BP114" s="116"/>
      <c r="BQ114" s="116"/>
      <c r="BR114" s="116"/>
      <c r="BS114" s="118"/>
      <c r="BT114" s="107"/>
      <c r="BU114" s="107"/>
      <c r="BV114" s="107"/>
      <c r="BW114" s="107"/>
      <c r="BX114" s="107"/>
      <c r="BY114" s="107"/>
      <c r="BZ114" s="107"/>
      <c r="CA114" s="107"/>
      <c r="CB114" s="117"/>
      <c r="CC114" s="117"/>
      <c r="CD114" s="117"/>
      <c r="CE114" s="112"/>
      <c r="CF114" s="117"/>
      <c r="CG114" s="112"/>
      <c r="CH114" s="112"/>
      <c r="CI114" s="112"/>
      <c r="CJ114" s="112"/>
      <c r="CK114" s="112"/>
      <c r="CL114" s="112"/>
      <c r="CM114" s="112"/>
      <c r="CN114" s="112"/>
      <c r="CO114" s="112"/>
      <c r="CP114" s="112"/>
      <c r="CQ114" s="112"/>
      <c r="CR114" s="112"/>
      <c r="CT114" s="112"/>
      <c r="CU114" s="112"/>
      <c r="CV114" s="112"/>
      <c r="CW114" s="112"/>
      <c r="CX114" s="112"/>
      <c r="CY114" s="112"/>
      <c r="CZ114" s="112"/>
      <c r="DA114" s="112"/>
      <c r="DB114" s="112"/>
    </row>
    <row r="115" spans="1:106" ht="30.75" customHeight="1">
      <c r="A115" s="123" t="s">
        <v>828</v>
      </c>
      <c r="B115" s="207"/>
      <c r="C115" s="107"/>
      <c r="D115" s="107"/>
      <c r="E115" s="107"/>
      <c r="F115" s="107"/>
      <c r="G115" s="107"/>
      <c r="H115" s="107"/>
      <c r="I115" s="138"/>
      <c r="J115" s="107"/>
      <c r="K115" s="107"/>
      <c r="L115" s="107"/>
      <c r="M115" s="107"/>
      <c r="N115" s="107"/>
      <c r="O115" s="117"/>
      <c r="P115" s="113"/>
      <c r="Q115" s="107"/>
      <c r="R115" s="107"/>
      <c r="S115" s="111"/>
      <c r="T115" s="107"/>
      <c r="U115" s="107"/>
      <c r="V115" s="106"/>
      <c r="W115" s="108"/>
      <c r="X115" s="107"/>
      <c r="Y115" s="107"/>
      <c r="Z115" s="107"/>
      <c r="AA115" s="107"/>
      <c r="AB115" s="107"/>
      <c r="AC115" s="114"/>
      <c r="AD115" s="108"/>
      <c r="AE115" s="107"/>
      <c r="AF115" s="107"/>
      <c r="AG115" s="107"/>
      <c r="AH115" s="107"/>
      <c r="AI115" s="107"/>
      <c r="AJ115" s="107"/>
      <c r="AK115" s="107"/>
      <c r="AL115" s="107"/>
      <c r="AM115" s="107"/>
      <c r="AN115" s="107"/>
      <c r="AO115" s="107"/>
      <c r="AP115" s="107"/>
      <c r="AQ115" s="107"/>
      <c r="AR115" s="107"/>
      <c r="AS115" s="107"/>
      <c r="AT115" s="107"/>
      <c r="AU115" s="107"/>
      <c r="AV115" s="107"/>
      <c r="AW115" s="107"/>
      <c r="AX115" s="107"/>
      <c r="AY115" s="107"/>
      <c r="AZ115" s="107"/>
      <c r="BA115" s="107"/>
      <c r="BB115" s="107"/>
      <c r="BC115" s="115"/>
      <c r="BD115" s="107"/>
      <c r="BE115" s="107"/>
      <c r="BF115" s="107"/>
      <c r="BG115" s="107"/>
      <c r="BH115" s="107"/>
      <c r="BI115" s="107"/>
      <c r="BJ115" s="107"/>
      <c r="BK115" s="107"/>
      <c r="BL115" s="120"/>
      <c r="BM115" s="193"/>
      <c r="BN115" s="116"/>
      <c r="BO115" s="116"/>
      <c r="BP115" s="116"/>
      <c r="BQ115" s="116"/>
      <c r="BR115" s="116"/>
      <c r="BS115" s="118"/>
      <c r="BT115" s="107"/>
      <c r="BU115" s="107"/>
      <c r="BV115" s="107"/>
      <c r="BW115" s="107"/>
      <c r="BX115" s="107"/>
      <c r="BY115" s="107"/>
      <c r="BZ115" s="107"/>
      <c r="CA115" s="107"/>
      <c r="CB115" s="117"/>
      <c r="CC115" s="117"/>
      <c r="CD115" s="117"/>
      <c r="CE115" s="112"/>
      <c r="CF115" s="117"/>
      <c r="CG115" s="112"/>
      <c r="CH115" s="112"/>
      <c r="CI115" s="112"/>
      <c r="CJ115" s="112"/>
      <c r="CK115" s="112"/>
      <c r="CL115" s="112"/>
      <c r="CM115" s="112"/>
      <c r="CN115" s="112"/>
      <c r="CO115" s="112"/>
      <c r="CP115" s="112"/>
      <c r="CQ115" s="112"/>
      <c r="CR115" s="112"/>
      <c r="CT115" s="112"/>
      <c r="CU115" s="112"/>
      <c r="CV115" s="112"/>
      <c r="CW115" s="112"/>
      <c r="CX115" s="112"/>
      <c r="CY115" s="112"/>
      <c r="CZ115" s="112"/>
      <c r="DA115" s="112"/>
      <c r="DB115" s="112"/>
    </row>
    <row r="116" spans="1:106" ht="30.75" customHeight="1">
      <c r="A116" s="123" t="s">
        <v>830</v>
      </c>
      <c r="B116" s="207"/>
      <c r="C116" s="107"/>
      <c r="D116" s="107"/>
      <c r="E116" s="107"/>
      <c r="F116" s="107"/>
      <c r="G116" s="107"/>
      <c r="H116" s="107"/>
      <c r="I116" s="138"/>
      <c r="J116" s="107"/>
      <c r="K116" s="107"/>
      <c r="L116" s="107"/>
      <c r="M116" s="107"/>
      <c r="N116" s="107"/>
      <c r="O116" s="117"/>
      <c r="P116" s="113"/>
      <c r="Q116" s="107"/>
      <c r="R116" s="107"/>
      <c r="S116" s="111"/>
      <c r="T116" s="107"/>
      <c r="U116" s="107"/>
      <c r="V116" s="106"/>
      <c r="W116" s="108"/>
      <c r="X116" s="107"/>
      <c r="Y116" s="107"/>
      <c r="Z116" s="107"/>
      <c r="AA116" s="107"/>
      <c r="AB116" s="107"/>
      <c r="AC116" s="114"/>
      <c r="AD116" s="108"/>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c r="AY116" s="107"/>
      <c r="AZ116" s="107"/>
      <c r="BA116" s="107"/>
      <c r="BB116" s="107"/>
      <c r="BC116" s="115"/>
      <c r="BD116" s="107"/>
      <c r="BE116" s="107"/>
      <c r="BF116" s="107"/>
      <c r="BG116" s="107"/>
      <c r="BH116" s="107"/>
      <c r="BI116" s="107"/>
      <c r="BJ116" s="107"/>
      <c r="BK116" s="107"/>
      <c r="BL116" s="120"/>
      <c r="BM116" s="193"/>
      <c r="BN116" s="116"/>
      <c r="BO116" s="116"/>
      <c r="BP116" s="116"/>
      <c r="BQ116" s="116"/>
      <c r="BR116" s="116"/>
      <c r="BS116" s="118"/>
      <c r="BT116" s="107"/>
      <c r="BU116" s="107"/>
      <c r="BV116" s="107"/>
      <c r="BW116" s="107"/>
      <c r="BX116" s="107"/>
      <c r="BY116" s="107"/>
      <c r="BZ116" s="107"/>
      <c r="CA116" s="107"/>
      <c r="CB116" s="117"/>
      <c r="CC116" s="117"/>
      <c r="CD116" s="117"/>
      <c r="CE116" s="112"/>
      <c r="CF116" s="117"/>
      <c r="CG116" s="112"/>
      <c r="CH116" s="112"/>
      <c r="CI116" s="112"/>
      <c r="CJ116" s="112"/>
      <c r="CK116" s="112"/>
      <c r="CL116" s="112"/>
      <c r="CM116" s="112"/>
      <c r="CN116" s="112"/>
      <c r="CO116" s="112"/>
      <c r="CP116" s="112"/>
      <c r="CQ116" s="112"/>
      <c r="CR116" s="112"/>
      <c r="CT116" s="112"/>
      <c r="CU116" s="112"/>
      <c r="CV116" s="112"/>
      <c r="CW116" s="112"/>
      <c r="CX116" s="112"/>
      <c r="CY116" s="112"/>
      <c r="CZ116" s="112"/>
      <c r="DA116" s="112"/>
      <c r="DB116" s="112"/>
    </row>
    <row r="117" spans="1:106" ht="30.75" customHeight="1">
      <c r="A117" s="123" t="s">
        <v>831</v>
      </c>
      <c r="B117" s="207"/>
      <c r="C117" s="107"/>
      <c r="D117" s="107"/>
      <c r="E117" s="107"/>
      <c r="F117" s="107"/>
      <c r="G117" s="107"/>
      <c r="H117" s="107"/>
      <c r="I117" s="119"/>
      <c r="J117" s="106"/>
      <c r="K117" s="107"/>
      <c r="L117" s="107"/>
      <c r="M117" s="107"/>
      <c r="N117" s="107"/>
      <c r="O117" s="117"/>
      <c r="P117" s="113"/>
      <c r="Q117" s="107"/>
      <c r="R117" s="107"/>
      <c r="S117" s="111"/>
      <c r="T117" s="107"/>
      <c r="U117" s="107"/>
      <c r="V117" s="106"/>
      <c r="W117" s="108"/>
      <c r="X117" s="107"/>
      <c r="Y117" s="107"/>
      <c r="Z117" s="107"/>
      <c r="AA117" s="107"/>
      <c r="AB117" s="107"/>
      <c r="AC117" s="114"/>
      <c r="AD117" s="108"/>
      <c r="AE117" s="107"/>
      <c r="AF117" s="107"/>
      <c r="AG117" s="107"/>
      <c r="AH117" s="107"/>
      <c r="AI117" s="107"/>
      <c r="AJ117" s="107"/>
      <c r="AK117" s="107"/>
      <c r="AL117" s="107"/>
      <c r="AM117" s="107"/>
      <c r="AN117" s="107"/>
      <c r="AO117" s="107"/>
      <c r="AP117" s="107"/>
      <c r="AQ117" s="107"/>
      <c r="AR117" s="107"/>
      <c r="AS117" s="107"/>
      <c r="AT117" s="107"/>
      <c r="AU117" s="107"/>
      <c r="AV117" s="107"/>
      <c r="AW117" s="107"/>
      <c r="AX117" s="107"/>
      <c r="AY117" s="107"/>
      <c r="AZ117" s="107"/>
      <c r="BA117" s="107"/>
      <c r="BB117" s="107"/>
      <c r="BC117" s="115"/>
      <c r="BD117" s="107"/>
      <c r="BE117" s="107"/>
      <c r="BF117" s="107"/>
      <c r="BG117" s="107"/>
      <c r="BH117" s="107"/>
      <c r="BI117" s="107"/>
      <c r="BJ117" s="107"/>
      <c r="BK117" s="107"/>
      <c r="BL117" s="120"/>
      <c r="BM117" s="193"/>
      <c r="BN117" s="116"/>
      <c r="BO117" s="116"/>
      <c r="BP117" s="116"/>
      <c r="BQ117" s="116"/>
      <c r="BR117" s="116"/>
      <c r="BS117" s="118"/>
      <c r="BT117" s="107"/>
      <c r="BU117" s="107"/>
      <c r="BV117" s="107"/>
      <c r="BW117" s="107"/>
      <c r="BX117" s="107"/>
      <c r="BY117" s="107"/>
      <c r="BZ117" s="107"/>
      <c r="CA117" s="107"/>
      <c r="CB117" s="117"/>
      <c r="CC117" s="117"/>
      <c r="CD117" s="117"/>
      <c r="CE117" s="112"/>
      <c r="CF117" s="117"/>
      <c r="CG117" s="112"/>
      <c r="CH117" s="112"/>
      <c r="CI117" s="112"/>
      <c r="CJ117" s="112"/>
      <c r="CK117" s="112"/>
      <c r="CL117" s="112"/>
      <c r="CM117" s="112"/>
      <c r="CN117" s="112"/>
      <c r="CO117" s="112"/>
      <c r="CP117" s="112"/>
      <c r="CQ117" s="112"/>
      <c r="CR117" s="112"/>
      <c r="CT117" s="112"/>
      <c r="CU117" s="112"/>
      <c r="CV117" s="112"/>
      <c r="CW117" s="112"/>
      <c r="CX117" s="112"/>
      <c r="CY117" s="112"/>
      <c r="CZ117" s="112"/>
      <c r="DA117" s="112"/>
      <c r="DB117" s="112"/>
    </row>
    <row r="118" spans="1:106" ht="30.75" customHeight="1">
      <c r="A118" s="123" t="s">
        <v>832</v>
      </c>
      <c r="B118" s="207"/>
      <c r="C118" s="107"/>
      <c r="D118" s="107"/>
      <c r="E118" s="107"/>
      <c r="F118" s="107"/>
      <c r="G118" s="107"/>
      <c r="H118" s="107"/>
      <c r="I118" s="138"/>
      <c r="J118" s="107"/>
      <c r="K118" s="107"/>
      <c r="L118" s="107"/>
      <c r="M118" s="107"/>
      <c r="N118" s="107"/>
      <c r="O118" s="117"/>
      <c r="P118" s="113"/>
      <c r="Q118" s="107"/>
      <c r="R118" s="107"/>
      <c r="S118" s="111"/>
      <c r="T118" s="107"/>
      <c r="U118" s="107"/>
      <c r="V118" s="106"/>
      <c r="W118" s="108"/>
      <c r="X118" s="107"/>
      <c r="Y118" s="107"/>
      <c r="Z118" s="107"/>
      <c r="AA118" s="107"/>
      <c r="AB118" s="107"/>
      <c r="AC118" s="114"/>
      <c r="AD118" s="108"/>
      <c r="AE118" s="107"/>
      <c r="AF118" s="107"/>
      <c r="AG118" s="107"/>
      <c r="AH118" s="107"/>
      <c r="AI118" s="107"/>
      <c r="AJ118" s="107"/>
      <c r="AK118" s="107"/>
      <c r="AL118" s="107"/>
      <c r="AM118" s="107"/>
      <c r="AN118" s="107"/>
      <c r="AO118" s="107"/>
      <c r="AP118" s="107"/>
      <c r="AQ118" s="107"/>
      <c r="AR118" s="107"/>
      <c r="AS118" s="107"/>
      <c r="AT118" s="107"/>
      <c r="AU118" s="107"/>
      <c r="AV118" s="107"/>
      <c r="AW118" s="107"/>
      <c r="AX118" s="107"/>
      <c r="AY118" s="107"/>
      <c r="AZ118" s="107"/>
      <c r="BA118" s="107"/>
      <c r="BB118" s="107"/>
      <c r="BC118" s="115"/>
      <c r="BD118" s="107"/>
      <c r="BE118" s="107"/>
      <c r="BF118" s="107"/>
      <c r="BG118" s="107"/>
      <c r="BH118" s="107"/>
      <c r="BI118" s="107"/>
      <c r="BJ118" s="107"/>
      <c r="BK118" s="107"/>
      <c r="BL118" s="120"/>
      <c r="BM118" s="193"/>
      <c r="BN118" s="116"/>
      <c r="BO118" s="116"/>
      <c r="BP118" s="116"/>
      <c r="BQ118" s="116"/>
      <c r="BR118" s="116"/>
      <c r="BS118" s="118"/>
      <c r="BT118" s="107"/>
      <c r="BU118" s="107"/>
      <c r="BV118" s="107"/>
      <c r="BW118" s="107"/>
      <c r="BX118" s="107"/>
      <c r="BY118" s="107"/>
      <c r="BZ118" s="107"/>
      <c r="CA118" s="107"/>
      <c r="CB118" s="117"/>
      <c r="CC118" s="117"/>
      <c r="CD118" s="117"/>
      <c r="CE118" s="112"/>
      <c r="CF118" s="117"/>
      <c r="CG118" s="112"/>
      <c r="CH118" s="112"/>
      <c r="CI118" s="112"/>
      <c r="CJ118" s="112"/>
      <c r="CK118" s="112"/>
      <c r="CL118" s="112"/>
      <c r="CM118" s="112"/>
      <c r="CN118" s="112"/>
      <c r="CO118" s="112"/>
      <c r="CP118" s="112"/>
      <c r="CQ118" s="112"/>
      <c r="CR118" s="112"/>
      <c r="CT118" s="112"/>
      <c r="CU118" s="112"/>
      <c r="CV118" s="112"/>
      <c r="CW118" s="112"/>
      <c r="CX118" s="112"/>
      <c r="CY118" s="112"/>
      <c r="CZ118" s="112"/>
      <c r="DA118" s="112"/>
      <c r="DB118" s="112"/>
    </row>
    <row r="119" spans="1:106" ht="30.75" customHeight="1">
      <c r="A119" s="123" t="s">
        <v>834</v>
      </c>
      <c r="B119" s="207"/>
      <c r="C119" s="107"/>
      <c r="D119" s="107"/>
      <c r="E119" s="107"/>
      <c r="F119" s="107"/>
      <c r="G119" s="107"/>
      <c r="H119" s="107"/>
      <c r="I119" s="138"/>
      <c r="J119" s="107"/>
      <c r="K119" s="107"/>
      <c r="L119" s="107"/>
      <c r="M119" s="107"/>
      <c r="N119" s="107"/>
      <c r="O119" s="117"/>
      <c r="P119" s="113"/>
      <c r="Q119" s="107"/>
      <c r="R119" s="107"/>
      <c r="S119" s="111"/>
      <c r="T119" s="107"/>
      <c r="U119" s="107"/>
      <c r="V119" s="106"/>
      <c r="W119" s="108"/>
      <c r="X119" s="107"/>
      <c r="Y119" s="107"/>
      <c r="Z119" s="107"/>
      <c r="AA119" s="107"/>
      <c r="AB119" s="107"/>
      <c r="AC119" s="114"/>
      <c r="AD119" s="108"/>
      <c r="AE119" s="107"/>
      <c r="AF119" s="107"/>
      <c r="AG119" s="107"/>
      <c r="AH119" s="107"/>
      <c r="AI119" s="107"/>
      <c r="AJ119" s="107"/>
      <c r="AK119" s="107"/>
      <c r="AL119" s="107"/>
      <c r="AM119" s="107"/>
      <c r="AN119" s="107"/>
      <c r="AO119" s="107"/>
      <c r="AP119" s="107"/>
      <c r="AQ119" s="107"/>
      <c r="AR119" s="107"/>
      <c r="AS119" s="107"/>
      <c r="AT119" s="107"/>
      <c r="AU119" s="107"/>
      <c r="AV119" s="107"/>
      <c r="AW119" s="107"/>
      <c r="AX119" s="107"/>
      <c r="AY119" s="107"/>
      <c r="AZ119" s="107"/>
      <c r="BA119" s="107"/>
      <c r="BB119" s="107"/>
      <c r="BC119" s="115"/>
      <c r="BD119" s="107"/>
      <c r="BE119" s="107"/>
      <c r="BF119" s="107"/>
      <c r="BG119" s="107"/>
      <c r="BH119" s="107"/>
      <c r="BI119" s="107"/>
      <c r="BJ119" s="107"/>
      <c r="BK119" s="107"/>
      <c r="BL119" s="120"/>
      <c r="BM119" s="193"/>
      <c r="BN119" s="116"/>
      <c r="BO119" s="116"/>
      <c r="BP119" s="116"/>
      <c r="BQ119" s="116"/>
      <c r="BR119" s="116"/>
      <c r="BS119" s="118"/>
      <c r="BT119" s="107"/>
      <c r="BU119" s="107"/>
      <c r="BV119" s="107"/>
      <c r="BW119" s="107"/>
      <c r="BX119" s="107"/>
      <c r="BY119" s="107"/>
      <c r="BZ119" s="107"/>
      <c r="CA119" s="107"/>
      <c r="CB119" s="117"/>
      <c r="CC119" s="117"/>
      <c r="CD119" s="117"/>
      <c r="CE119" s="112"/>
      <c r="CF119" s="117"/>
      <c r="CG119" s="112"/>
      <c r="CH119" s="112"/>
      <c r="CI119" s="112"/>
      <c r="CJ119" s="112"/>
      <c r="CK119" s="112"/>
      <c r="CL119" s="112"/>
      <c r="CM119" s="112"/>
      <c r="CN119" s="112"/>
      <c r="CO119" s="112"/>
      <c r="CP119" s="112"/>
      <c r="CQ119" s="112"/>
      <c r="CR119" s="112"/>
      <c r="CT119" s="112"/>
      <c r="CU119" s="112"/>
      <c r="CV119" s="112"/>
      <c r="CW119" s="112"/>
      <c r="CX119" s="112"/>
      <c r="CY119" s="112"/>
      <c r="CZ119" s="112"/>
      <c r="DA119" s="112"/>
      <c r="DB119" s="112"/>
    </row>
    <row r="120" spans="1:106" ht="30.75" customHeight="1">
      <c r="A120" s="123" t="s">
        <v>835</v>
      </c>
      <c r="B120" s="207"/>
      <c r="C120" s="107"/>
      <c r="D120" s="107"/>
      <c r="E120" s="107"/>
      <c r="F120" s="107"/>
      <c r="G120" s="107"/>
      <c r="H120" s="107"/>
      <c r="I120" s="138"/>
      <c r="J120" s="107"/>
      <c r="K120" s="107"/>
      <c r="L120" s="107"/>
      <c r="M120" s="107"/>
      <c r="N120" s="107"/>
      <c r="O120" s="117"/>
      <c r="P120" s="113"/>
      <c r="Q120" s="107"/>
      <c r="R120" s="107"/>
      <c r="S120" s="111"/>
      <c r="T120" s="107"/>
      <c r="U120" s="107"/>
      <c r="V120" s="106"/>
      <c r="W120" s="108"/>
      <c r="X120" s="107"/>
      <c r="Y120" s="107"/>
      <c r="Z120" s="107"/>
      <c r="AA120" s="107"/>
      <c r="AB120" s="107"/>
      <c r="AC120" s="114"/>
      <c r="AD120" s="108"/>
      <c r="AE120" s="107"/>
      <c r="AF120" s="107"/>
      <c r="AG120" s="107"/>
      <c r="AH120" s="107"/>
      <c r="AI120" s="107"/>
      <c r="AJ120" s="107"/>
      <c r="AK120" s="107"/>
      <c r="AL120" s="107"/>
      <c r="AM120" s="107"/>
      <c r="AN120" s="107"/>
      <c r="AO120" s="107"/>
      <c r="AP120" s="107"/>
      <c r="AQ120" s="107"/>
      <c r="AR120" s="107"/>
      <c r="AS120" s="107"/>
      <c r="AT120" s="107"/>
      <c r="AU120" s="107"/>
      <c r="AV120" s="107"/>
      <c r="AW120" s="107"/>
      <c r="AX120" s="107"/>
      <c r="AY120" s="107"/>
      <c r="AZ120" s="107"/>
      <c r="BA120" s="107"/>
      <c r="BB120" s="107"/>
      <c r="BC120" s="115"/>
      <c r="BD120" s="107"/>
      <c r="BE120" s="107"/>
      <c r="BF120" s="107"/>
      <c r="BG120" s="107"/>
      <c r="BH120" s="107"/>
      <c r="BI120" s="107"/>
      <c r="BJ120" s="107"/>
      <c r="BK120" s="107"/>
      <c r="BL120" s="120"/>
      <c r="BM120" s="193"/>
      <c r="BN120" s="116"/>
      <c r="BO120" s="116"/>
      <c r="BP120" s="116"/>
      <c r="BQ120" s="116"/>
      <c r="BR120" s="116"/>
      <c r="BS120" s="118"/>
      <c r="BT120" s="107"/>
      <c r="BU120" s="107"/>
      <c r="BV120" s="107"/>
      <c r="BW120" s="107"/>
      <c r="BX120" s="107"/>
      <c r="BY120" s="107"/>
      <c r="BZ120" s="107"/>
      <c r="CA120" s="107"/>
      <c r="CB120" s="117"/>
      <c r="CC120" s="117"/>
      <c r="CD120" s="117"/>
      <c r="CE120" s="112"/>
      <c r="CF120" s="117"/>
      <c r="CG120" s="112"/>
      <c r="CH120" s="112"/>
      <c r="CI120" s="112"/>
      <c r="CJ120" s="112"/>
      <c r="CK120" s="112"/>
      <c r="CL120" s="112"/>
      <c r="CM120" s="112"/>
      <c r="CN120" s="112"/>
      <c r="CO120" s="112"/>
      <c r="CP120" s="112"/>
      <c r="CQ120" s="112"/>
      <c r="CR120" s="112"/>
      <c r="CT120" s="112"/>
      <c r="CU120" s="112"/>
      <c r="CV120" s="112"/>
      <c r="CW120" s="112"/>
      <c r="CX120" s="112"/>
      <c r="CY120" s="112"/>
      <c r="CZ120" s="112"/>
      <c r="DA120" s="112"/>
      <c r="DB120" s="112"/>
    </row>
    <row r="121" spans="1:106" ht="30.75" customHeight="1">
      <c r="A121" s="123" t="s">
        <v>836</v>
      </c>
      <c r="B121" s="207"/>
      <c r="C121" s="160"/>
      <c r="D121" s="107"/>
      <c r="E121" s="107"/>
      <c r="F121" s="107"/>
      <c r="G121" s="107"/>
      <c r="H121" s="119"/>
      <c r="I121" s="119"/>
      <c r="J121" s="106"/>
      <c r="K121" s="107"/>
      <c r="L121" s="107"/>
      <c r="M121" s="107"/>
      <c r="N121" s="107"/>
      <c r="O121" s="117"/>
      <c r="P121" s="113"/>
      <c r="Q121" s="107"/>
      <c r="R121" s="107"/>
      <c r="S121" s="111"/>
      <c r="T121" s="107"/>
      <c r="U121" s="107"/>
      <c r="V121" s="106"/>
      <c r="W121" s="108"/>
      <c r="X121" s="107"/>
      <c r="Y121" s="107"/>
      <c r="Z121" s="107"/>
      <c r="AA121" s="107"/>
      <c r="AB121" s="107"/>
      <c r="AC121" s="114"/>
      <c r="AD121" s="108"/>
      <c r="AE121" s="107"/>
      <c r="AF121" s="107"/>
      <c r="AG121" s="107"/>
      <c r="AH121" s="107"/>
      <c r="AI121" s="107"/>
      <c r="AJ121" s="107"/>
      <c r="AK121" s="107"/>
      <c r="AL121" s="107"/>
      <c r="AM121" s="107"/>
      <c r="AN121" s="107"/>
      <c r="AO121" s="107"/>
      <c r="AP121" s="107"/>
      <c r="AQ121" s="107"/>
      <c r="AR121" s="107"/>
      <c r="AS121" s="107"/>
      <c r="AT121" s="107"/>
      <c r="AU121" s="107"/>
      <c r="AV121" s="107"/>
      <c r="AW121" s="107"/>
      <c r="AX121" s="107"/>
      <c r="AY121" s="107"/>
      <c r="AZ121" s="107"/>
      <c r="BA121" s="107"/>
      <c r="BB121" s="107"/>
      <c r="BC121" s="115"/>
      <c r="BD121" s="107"/>
      <c r="BE121" s="107"/>
      <c r="BF121" s="107"/>
      <c r="BG121" s="107"/>
      <c r="BH121" s="107"/>
      <c r="BI121" s="107"/>
      <c r="BJ121" s="107"/>
      <c r="BK121" s="107"/>
      <c r="BL121" s="120"/>
      <c r="BM121" s="193"/>
      <c r="BN121" s="116"/>
      <c r="BO121" s="116"/>
      <c r="BP121" s="116"/>
      <c r="BQ121" s="116"/>
      <c r="BR121" s="116"/>
      <c r="BS121" s="118"/>
      <c r="BT121" s="107"/>
      <c r="BU121" s="107"/>
      <c r="BV121" s="107"/>
      <c r="BW121" s="107"/>
      <c r="BX121" s="107"/>
      <c r="BY121" s="107"/>
      <c r="BZ121" s="107"/>
      <c r="CA121" s="107"/>
      <c r="CB121" s="117"/>
      <c r="CC121" s="117"/>
      <c r="CD121" s="117"/>
      <c r="CE121" s="112"/>
      <c r="CF121" s="117"/>
      <c r="CG121" s="112"/>
      <c r="CH121" s="112"/>
      <c r="CI121" s="112"/>
      <c r="CJ121" s="112"/>
      <c r="CK121" s="112"/>
      <c r="CL121" s="112"/>
      <c r="CM121" s="112"/>
      <c r="CN121" s="112"/>
      <c r="CO121" s="112"/>
      <c r="CP121" s="112"/>
      <c r="CQ121" s="112"/>
      <c r="CR121" s="112"/>
      <c r="CT121" s="112"/>
      <c r="CU121" s="112"/>
      <c r="CV121" s="112"/>
      <c r="CW121" s="112"/>
      <c r="CX121" s="112"/>
      <c r="CY121" s="112"/>
      <c r="CZ121" s="112"/>
      <c r="DA121" s="112"/>
      <c r="DB121" s="112"/>
    </row>
    <row r="122" spans="1:106" ht="30.75" customHeight="1">
      <c r="A122" s="123" t="s">
        <v>837</v>
      </c>
      <c r="B122" s="207"/>
      <c r="C122" s="107"/>
      <c r="D122" s="107"/>
      <c r="E122" s="107"/>
      <c r="F122" s="107"/>
      <c r="G122" s="107"/>
      <c r="H122" s="107"/>
      <c r="I122" s="119"/>
      <c r="J122" s="106"/>
      <c r="K122" s="107"/>
      <c r="L122" s="107"/>
      <c r="M122" s="107"/>
      <c r="N122" s="107"/>
      <c r="O122" s="117"/>
      <c r="P122" s="113"/>
      <c r="Q122" s="107"/>
      <c r="R122" s="107"/>
      <c r="S122" s="111"/>
      <c r="T122" s="107"/>
      <c r="U122" s="107"/>
      <c r="V122" s="106"/>
      <c r="W122" s="108"/>
      <c r="X122" s="107"/>
      <c r="Y122" s="107"/>
      <c r="Z122" s="107"/>
      <c r="AA122" s="107"/>
      <c r="AB122" s="107"/>
      <c r="AC122" s="114"/>
      <c r="AD122" s="108"/>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c r="AY122" s="107"/>
      <c r="AZ122" s="107"/>
      <c r="BA122" s="107"/>
      <c r="BB122" s="107"/>
      <c r="BC122" s="115"/>
      <c r="BD122" s="107"/>
      <c r="BE122" s="107"/>
      <c r="BF122" s="107"/>
      <c r="BG122" s="107"/>
      <c r="BH122" s="107"/>
      <c r="BI122" s="107"/>
      <c r="BJ122" s="107"/>
      <c r="BK122" s="107"/>
      <c r="BL122" s="120"/>
      <c r="BM122" s="193"/>
      <c r="BN122" s="116"/>
      <c r="BO122" s="116"/>
      <c r="BP122" s="116"/>
      <c r="BQ122" s="116"/>
      <c r="BR122" s="116"/>
      <c r="BS122" s="118"/>
      <c r="BT122" s="107"/>
      <c r="BU122" s="107"/>
      <c r="BV122" s="107"/>
      <c r="BW122" s="107"/>
      <c r="BX122" s="107"/>
      <c r="BY122" s="107"/>
      <c r="BZ122" s="107"/>
      <c r="CA122" s="107"/>
      <c r="CB122" s="117"/>
      <c r="CC122" s="117"/>
      <c r="CD122" s="117"/>
      <c r="CE122" s="112"/>
      <c r="CF122" s="117"/>
      <c r="CG122" s="112"/>
      <c r="CH122" s="112"/>
      <c r="CI122" s="112"/>
      <c r="CJ122" s="112"/>
      <c r="CK122" s="112"/>
      <c r="CL122" s="112"/>
      <c r="CM122" s="112"/>
      <c r="CN122" s="112"/>
      <c r="CO122" s="112"/>
      <c r="CP122" s="112"/>
      <c r="CQ122" s="112"/>
      <c r="CR122" s="112"/>
      <c r="CT122" s="112"/>
      <c r="CU122" s="112"/>
      <c r="CV122" s="112"/>
      <c r="CW122" s="112"/>
      <c r="CX122" s="112"/>
      <c r="CY122" s="112"/>
      <c r="CZ122" s="112"/>
      <c r="DA122" s="112"/>
      <c r="DB122" s="112"/>
    </row>
    <row r="123" spans="1:106" ht="30.75" customHeight="1">
      <c r="A123" s="123" t="s">
        <v>838</v>
      </c>
      <c r="B123" s="207"/>
      <c r="C123" s="140"/>
      <c r="D123" s="107"/>
      <c r="E123" s="107"/>
      <c r="F123" s="107"/>
      <c r="G123" s="107"/>
      <c r="H123" s="107"/>
      <c r="I123" s="119"/>
      <c r="J123" s="107"/>
      <c r="K123" s="107"/>
      <c r="L123" s="107"/>
      <c r="M123" s="107"/>
      <c r="N123" s="107"/>
      <c r="O123" s="117"/>
      <c r="P123" s="113"/>
      <c r="Q123" s="107"/>
      <c r="R123" s="107"/>
      <c r="S123" s="111"/>
      <c r="T123" s="107"/>
      <c r="U123" s="107"/>
      <c r="V123" s="106"/>
      <c r="W123" s="108"/>
      <c r="X123" s="107"/>
      <c r="Y123" s="107"/>
      <c r="Z123" s="107"/>
      <c r="AA123" s="107"/>
      <c r="AB123" s="107"/>
      <c r="AC123" s="114"/>
      <c r="AD123" s="108"/>
      <c r="AE123" s="107"/>
      <c r="AF123" s="107"/>
      <c r="AG123" s="107"/>
      <c r="AH123" s="107"/>
      <c r="AI123" s="107"/>
      <c r="AJ123" s="107"/>
      <c r="AK123" s="107"/>
      <c r="AL123" s="107"/>
      <c r="AM123" s="107"/>
      <c r="AN123" s="107"/>
      <c r="AO123" s="107"/>
      <c r="AP123" s="107"/>
      <c r="AQ123" s="107"/>
      <c r="AR123" s="107"/>
      <c r="AS123" s="107"/>
      <c r="AT123" s="107"/>
      <c r="AU123" s="107"/>
      <c r="AV123" s="107"/>
      <c r="AW123" s="107"/>
      <c r="AX123" s="107"/>
      <c r="AY123" s="107"/>
      <c r="AZ123" s="107"/>
      <c r="BA123" s="107"/>
      <c r="BB123" s="107"/>
      <c r="BC123" s="115"/>
      <c r="BD123" s="107"/>
      <c r="BE123" s="107"/>
      <c r="BF123" s="107"/>
      <c r="BG123" s="107"/>
      <c r="BH123" s="107"/>
      <c r="BI123" s="107"/>
      <c r="BJ123" s="107"/>
      <c r="BK123" s="107"/>
      <c r="BL123" s="120"/>
      <c r="BM123" s="193"/>
      <c r="BN123" s="116"/>
      <c r="BO123" s="116"/>
      <c r="BP123" s="116"/>
      <c r="BQ123" s="116"/>
      <c r="BR123" s="116"/>
      <c r="BS123" s="118"/>
      <c r="BT123" s="107"/>
      <c r="BU123" s="107"/>
      <c r="BV123" s="107"/>
      <c r="BW123" s="107"/>
      <c r="BX123" s="107"/>
      <c r="BY123" s="107"/>
      <c r="BZ123" s="107"/>
      <c r="CA123" s="107"/>
      <c r="CB123" s="117"/>
      <c r="CC123" s="117"/>
      <c r="CD123" s="117"/>
      <c r="CE123" s="112"/>
      <c r="CF123" s="117"/>
      <c r="CG123" s="112"/>
      <c r="CH123" s="112"/>
      <c r="CI123" s="112"/>
      <c r="CJ123" s="112"/>
      <c r="CK123" s="112"/>
      <c r="CL123" s="112"/>
      <c r="CM123" s="112"/>
      <c r="CN123" s="112"/>
      <c r="CO123" s="112"/>
      <c r="CP123" s="112"/>
      <c r="CQ123" s="112"/>
      <c r="CR123" s="112"/>
      <c r="CT123" s="112"/>
      <c r="CU123" s="112"/>
      <c r="CV123" s="112"/>
      <c r="CW123" s="112"/>
      <c r="CX123" s="112"/>
      <c r="CY123" s="112"/>
      <c r="CZ123" s="112"/>
      <c r="DA123" s="112"/>
      <c r="DB123" s="112"/>
    </row>
    <row r="124" spans="1:106" ht="30.75" customHeight="1">
      <c r="A124" s="123" t="s">
        <v>839</v>
      </c>
      <c r="B124" s="207"/>
      <c r="C124" s="126"/>
      <c r="D124" s="107"/>
      <c r="E124" s="107"/>
      <c r="F124" s="107"/>
      <c r="G124" s="107"/>
      <c r="H124" s="107"/>
      <c r="I124" s="138"/>
      <c r="J124" s="106"/>
      <c r="K124" s="107"/>
      <c r="L124" s="107"/>
      <c r="M124" s="107"/>
      <c r="N124" s="107"/>
      <c r="O124" s="117"/>
      <c r="P124" s="113"/>
      <c r="Q124" s="107"/>
      <c r="R124" s="107"/>
      <c r="S124" s="111"/>
      <c r="T124" s="107"/>
      <c r="U124" s="107"/>
      <c r="V124" s="106"/>
      <c r="W124" s="108"/>
      <c r="X124" s="107"/>
      <c r="Y124" s="107"/>
      <c r="Z124" s="107"/>
      <c r="AA124" s="107"/>
      <c r="AB124" s="107"/>
      <c r="AC124" s="114"/>
      <c r="AD124" s="108"/>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c r="AY124" s="107"/>
      <c r="AZ124" s="107"/>
      <c r="BA124" s="107"/>
      <c r="BB124" s="107"/>
      <c r="BC124" s="115"/>
      <c r="BD124" s="107"/>
      <c r="BE124" s="107"/>
      <c r="BF124" s="107"/>
      <c r="BG124" s="107"/>
      <c r="BH124" s="107"/>
      <c r="BI124" s="107"/>
      <c r="BJ124" s="107"/>
      <c r="BK124" s="107"/>
      <c r="BL124" s="120"/>
      <c r="BM124" s="193"/>
      <c r="BN124" s="116"/>
      <c r="BO124" s="116"/>
      <c r="BP124" s="116"/>
      <c r="BQ124" s="116"/>
      <c r="BR124" s="116"/>
      <c r="BS124" s="118"/>
      <c r="BT124" s="107"/>
      <c r="BU124" s="107"/>
      <c r="BV124" s="107"/>
      <c r="BW124" s="107"/>
      <c r="BX124" s="107"/>
      <c r="BY124" s="107"/>
      <c r="BZ124" s="107"/>
      <c r="CA124" s="107"/>
      <c r="CB124" s="117"/>
      <c r="CC124" s="117"/>
      <c r="CD124" s="117"/>
      <c r="CE124" s="112"/>
      <c r="CF124" s="117"/>
      <c r="CG124" s="112"/>
      <c r="CH124" s="112"/>
      <c r="CI124" s="112"/>
      <c r="CJ124" s="112"/>
      <c r="CK124" s="112"/>
      <c r="CL124" s="112"/>
      <c r="CM124" s="112"/>
      <c r="CN124" s="112"/>
      <c r="CO124" s="112"/>
      <c r="CP124" s="112"/>
      <c r="CQ124" s="112"/>
      <c r="CR124" s="112"/>
      <c r="CT124" s="112"/>
      <c r="CU124" s="112"/>
      <c r="CV124" s="112"/>
      <c r="CW124" s="112"/>
      <c r="CX124" s="112"/>
      <c r="CY124" s="112"/>
      <c r="CZ124" s="112"/>
      <c r="DA124" s="112"/>
      <c r="DB124" s="112"/>
    </row>
    <row r="125" spans="1:106" s="136" customFormat="1" ht="30.75" customHeight="1">
      <c r="A125" s="123" t="s">
        <v>841</v>
      </c>
      <c r="B125" s="207"/>
      <c r="C125" s="107"/>
      <c r="D125" s="107"/>
      <c r="E125" s="107"/>
      <c r="F125" s="107"/>
      <c r="G125" s="107"/>
      <c r="H125" s="126"/>
      <c r="I125" s="143"/>
      <c r="J125" s="126"/>
      <c r="K125" s="126"/>
      <c r="L125" s="126"/>
      <c r="M125" s="126"/>
      <c r="N125" s="126"/>
      <c r="O125" s="117"/>
      <c r="P125" s="113"/>
      <c r="Q125" s="107"/>
      <c r="R125" s="107"/>
      <c r="S125" s="111"/>
      <c r="T125" s="107"/>
      <c r="U125" s="107"/>
      <c r="V125" s="106"/>
      <c r="W125" s="108"/>
      <c r="X125" s="107"/>
      <c r="Y125" s="107"/>
      <c r="Z125" s="107"/>
      <c r="AA125" s="107"/>
      <c r="AB125" s="107"/>
      <c r="AC125" s="114"/>
      <c r="AD125" s="108"/>
      <c r="AE125"/>
      <c r="AF125" s="107"/>
      <c r="AG125" s="107"/>
      <c r="AH125" s="107"/>
      <c r="AI125" s="107"/>
      <c r="AJ125" s="107"/>
      <c r="AK125" s="107"/>
      <c r="AL125" s="107"/>
      <c r="AM125" s="107"/>
      <c r="AN125" s="107"/>
      <c r="AO125" s="107"/>
      <c r="AP125" s="107"/>
      <c r="AQ125" s="107"/>
      <c r="AR125" s="107"/>
      <c r="AS125" s="107"/>
      <c r="AT125" s="107"/>
      <c r="AU125" s="107"/>
      <c r="AV125" s="107"/>
      <c r="AW125" s="107"/>
      <c r="AX125" s="107"/>
      <c r="AY125" s="107"/>
      <c r="AZ125" s="107"/>
      <c r="BA125" s="107"/>
      <c r="BB125" s="107"/>
      <c r="BC125" s="115"/>
      <c r="BD125" s="107"/>
      <c r="BE125" s="107"/>
      <c r="BF125" s="107"/>
      <c r="BG125" s="107"/>
      <c r="BH125" s="107"/>
      <c r="BI125" s="107"/>
      <c r="BJ125" s="107"/>
      <c r="BK125" s="107"/>
      <c r="BL125" s="249"/>
      <c r="BM125" s="193"/>
      <c r="BN125" s="141"/>
      <c r="BO125" s="141"/>
      <c r="BP125" s="141"/>
      <c r="BQ125" s="141"/>
      <c r="BR125" s="141"/>
      <c r="BS125" s="194"/>
      <c r="BT125" s="126"/>
      <c r="BU125" s="126"/>
      <c r="BV125" s="126"/>
      <c r="BW125" s="107"/>
      <c r="BX125" s="126"/>
      <c r="BY125" s="126"/>
      <c r="BZ125" s="126"/>
      <c r="CA125" s="107"/>
      <c r="CB125" s="117"/>
      <c r="CC125" s="117"/>
      <c r="CD125" s="117"/>
      <c r="CE125" s="112"/>
      <c r="CF125" s="117"/>
      <c r="CG125" s="112"/>
      <c r="CH125" s="112"/>
      <c r="CI125" s="112"/>
      <c r="CJ125" s="112"/>
      <c r="CK125" s="112"/>
      <c r="CL125" s="112"/>
      <c r="CM125" s="112"/>
      <c r="CN125" s="112"/>
      <c r="CO125" s="112"/>
      <c r="CP125" s="112"/>
      <c r="CQ125" s="112"/>
      <c r="CR125" s="112"/>
      <c r="CT125" s="137"/>
      <c r="CU125" s="137"/>
      <c r="CV125" s="137"/>
      <c r="CW125" s="137"/>
      <c r="CX125" s="137"/>
      <c r="CY125" s="137"/>
      <c r="CZ125" s="137"/>
      <c r="DA125" s="137"/>
      <c r="DB125" s="137"/>
    </row>
    <row r="126" spans="1:106" ht="30.75" customHeight="1">
      <c r="A126" s="123" t="s">
        <v>842</v>
      </c>
      <c r="B126" s="207"/>
      <c r="C126" s="107"/>
      <c r="D126" s="107"/>
      <c r="E126" s="107"/>
      <c r="F126" s="107"/>
      <c r="G126" s="107"/>
      <c r="H126" s="107"/>
      <c r="I126" s="119"/>
      <c r="J126" s="107"/>
      <c r="K126" s="107"/>
      <c r="L126" s="107"/>
      <c r="M126" s="107"/>
      <c r="N126" s="107"/>
      <c r="O126" s="117"/>
      <c r="P126" s="113"/>
      <c r="Q126" s="107"/>
      <c r="R126" s="107"/>
      <c r="S126" s="111"/>
      <c r="T126" s="107"/>
      <c r="U126" s="107"/>
      <c r="V126" s="106"/>
      <c r="W126" s="108"/>
      <c r="X126" s="107"/>
      <c r="Y126" s="107"/>
      <c r="Z126" s="107"/>
      <c r="AA126" s="107"/>
      <c r="AB126" s="107"/>
      <c r="AC126" s="114"/>
      <c r="AD126" s="108"/>
      <c r="AE126" s="107"/>
      <c r="AF126" s="107"/>
      <c r="AG126" s="107"/>
      <c r="AH126" s="107"/>
      <c r="AI126" s="107"/>
      <c r="AJ126" s="107"/>
      <c r="AK126" s="107"/>
      <c r="AL126" s="107"/>
      <c r="AM126" s="107"/>
      <c r="AN126" s="107"/>
      <c r="AO126" s="107"/>
      <c r="AP126" s="107"/>
      <c r="AQ126" s="107"/>
      <c r="AR126" s="107"/>
      <c r="AS126" s="107"/>
      <c r="AT126" s="107"/>
      <c r="AU126" s="107"/>
      <c r="AV126" s="107"/>
      <c r="AW126" s="107"/>
      <c r="AX126" s="107"/>
      <c r="AY126" s="107"/>
      <c r="AZ126" s="107"/>
      <c r="BA126" s="107"/>
      <c r="BB126" s="107"/>
      <c r="BC126" s="115"/>
      <c r="BD126" s="107"/>
      <c r="BE126" s="107"/>
      <c r="BF126" s="107"/>
      <c r="BG126" s="107"/>
      <c r="BH126" s="107"/>
      <c r="BI126" s="107"/>
      <c r="BJ126" s="107"/>
      <c r="BK126" s="107"/>
      <c r="BL126" s="120"/>
      <c r="BM126" s="193"/>
      <c r="BN126" s="116"/>
      <c r="BO126" s="116"/>
      <c r="BP126" s="116"/>
      <c r="BQ126" s="116"/>
      <c r="BR126" s="116"/>
      <c r="BS126" s="118"/>
      <c r="BT126" s="107"/>
      <c r="BU126" s="107"/>
      <c r="BV126" s="107"/>
      <c r="BW126" s="107"/>
      <c r="BX126" s="107"/>
      <c r="BY126" s="107"/>
      <c r="BZ126" s="107"/>
      <c r="CA126" s="107"/>
      <c r="CB126" s="117"/>
      <c r="CC126" s="117"/>
      <c r="CD126" s="117"/>
      <c r="CE126" s="112"/>
      <c r="CF126" s="117"/>
      <c r="CG126" s="112"/>
      <c r="CH126" s="112"/>
      <c r="CI126" s="112"/>
      <c r="CJ126" s="112"/>
      <c r="CK126" s="112"/>
      <c r="CL126" s="112"/>
      <c r="CM126" s="112"/>
      <c r="CN126" s="112"/>
      <c r="CO126" s="112"/>
      <c r="CP126" s="112"/>
      <c r="CQ126" s="112"/>
      <c r="CR126" s="112"/>
      <c r="CT126" s="112"/>
      <c r="CU126" s="112"/>
      <c r="CV126" s="112"/>
      <c r="CW126" s="112"/>
      <c r="CX126" s="112"/>
      <c r="CY126" s="112"/>
      <c r="CZ126" s="112"/>
      <c r="DA126" s="112"/>
      <c r="DB126" s="112"/>
    </row>
    <row r="127" spans="1:106" ht="30.75" customHeight="1">
      <c r="A127" s="123" t="s">
        <v>843</v>
      </c>
      <c r="B127" s="207"/>
      <c r="C127" s="107"/>
      <c r="D127" s="107"/>
      <c r="E127" s="107"/>
      <c r="F127" s="107"/>
      <c r="G127" s="107"/>
      <c r="H127" s="107"/>
      <c r="I127" s="119"/>
      <c r="J127" s="106"/>
      <c r="K127" s="107"/>
      <c r="L127" s="107"/>
      <c r="M127" s="107"/>
      <c r="N127" s="107"/>
      <c r="O127" s="117"/>
      <c r="P127" s="113"/>
      <c r="Q127" s="107"/>
      <c r="R127" s="107"/>
      <c r="S127" s="111"/>
      <c r="T127" s="107"/>
      <c r="U127" s="107"/>
      <c r="V127" s="106"/>
      <c r="W127" s="108"/>
      <c r="X127" s="107"/>
      <c r="Y127" s="107"/>
      <c r="Z127" s="107"/>
      <c r="AA127" s="107"/>
      <c r="AB127" s="107"/>
      <c r="AC127" s="114"/>
      <c r="AD127" s="108"/>
      <c r="AE127" s="107"/>
      <c r="AF127" s="107"/>
      <c r="AG127" s="107"/>
      <c r="AH127" s="107"/>
      <c r="AI127" s="107"/>
      <c r="AJ127" s="107"/>
      <c r="AK127" s="107"/>
      <c r="AL127" s="107"/>
      <c r="AM127" s="107"/>
      <c r="AN127" s="107"/>
      <c r="AO127" s="107"/>
      <c r="AP127" s="107"/>
      <c r="AQ127" s="107"/>
      <c r="AR127" s="107"/>
      <c r="AS127" s="107"/>
      <c r="AT127" s="107"/>
      <c r="AU127" s="107"/>
      <c r="AV127" s="107"/>
      <c r="AW127" s="107"/>
      <c r="AX127" s="107"/>
      <c r="AY127" s="107"/>
      <c r="AZ127" s="107"/>
      <c r="BA127" s="107"/>
      <c r="BB127" s="107"/>
      <c r="BC127" s="115"/>
      <c r="BD127" s="107"/>
      <c r="BE127" s="107"/>
      <c r="BF127" s="107"/>
      <c r="BG127" s="107"/>
      <c r="BH127" s="107"/>
      <c r="BI127" s="107"/>
      <c r="BJ127" s="107"/>
      <c r="BK127" s="107"/>
      <c r="BL127" s="120"/>
      <c r="BM127" s="193"/>
      <c r="BN127" s="116"/>
      <c r="BO127" s="116"/>
      <c r="BP127" s="116"/>
      <c r="BQ127" s="116"/>
      <c r="BR127" s="116"/>
      <c r="BS127" s="118"/>
      <c r="BT127" s="107"/>
      <c r="BU127" s="107"/>
      <c r="BV127" s="107"/>
      <c r="BW127" s="107"/>
      <c r="BX127" s="107"/>
      <c r="BY127" s="107"/>
      <c r="BZ127" s="107"/>
      <c r="CA127" s="107"/>
      <c r="CB127" s="117"/>
      <c r="CC127" s="117"/>
      <c r="CD127" s="117"/>
      <c r="CE127" s="112"/>
      <c r="CF127" s="117"/>
      <c r="CG127" s="112"/>
      <c r="CH127" s="112"/>
      <c r="CI127" s="112"/>
      <c r="CJ127" s="112"/>
      <c r="CK127" s="112"/>
      <c r="CL127" s="112"/>
      <c r="CM127" s="112"/>
      <c r="CN127" s="112"/>
      <c r="CO127" s="112"/>
      <c r="CP127" s="112"/>
      <c r="CQ127" s="112"/>
      <c r="CR127" s="112"/>
      <c r="CT127" s="112"/>
      <c r="CU127" s="112"/>
      <c r="CV127" s="112"/>
      <c r="CW127" s="112"/>
      <c r="CX127" s="112"/>
      <c r="CY127" s="112"/>
      <c r="CZ127" s="112"/>
      <c r="DA127" s="112"/>
      <c r="DB127" s="112"/>
    </row>
    <row r="128" spans="1:106" ht="30.75" customHeight="1">
      <c r="A128" s="123" t="s">
        <v>844</v>
      </c>
      <c r="B128" s="207"/>
      <c r="C128" s="107"/>
      <c r="D128" s="107"/>
      <c r="E128" s="107"/>
      <c r="F128" s="107"/>
      <c r="G128" s="107"/>
      <c r="H128" s="107"/>
      <c r="I128" s="138"/>
      <c r="J128" s="106"/>
      <c r="K128" s="107"/>
      <c r="L128" s="107"/>
      <c r="M128" s="107"/>
      <c r="N128" s="107"/>
      <c r="O128" s="117"/>
      <c r="P128" s="113"/>
      <c r="Q128" s="107"/>
      <c r="R128" s="107"/>
      <c r="S128" s="111"/>
      <c r="T128" s="107"/>
      <c r="U128" s="107"/>
      <c r="V128" s="106"/>
      <c r="W128" s="108"/>
      <c r="X128" s="107"/>
      <c r="Y128" s="107"/>
      <c r="Z128" s="107"/>
      <c r="AA128" s="107"/>
      <c r="AB128" s="107"/>
      <c r="AC128" s="114"/>
      <c r="AD128" s="108"/>
      <c r="AE128" s="107"/>
      <c r="AF128" s="107"/>
      <c r="AG128" s="107"/>
      <c r="AH128" s="107"/>
      <c r="AI128" s="107"/>
      <c r="AJ128" s="107"/>
      <c r="AK128" s="107"/>
      <c r="AL128" s="107"/>
      <c r="AM128" s="107"/>
      <c r="AN128" s="107"/>
      <c r="AO128" s="107"/>
      <c r="AP128" s="107"/>
      <c r="AQ128" s="107"/>
      <c r="AR128" s="107"/>
      <c r="AS128" s="107"/>
      <c r="AT128" s="107"/>
      <c r="AU128" s="107"/>
      <c r="AV128" s="107"/>
      <c r="AW128" s="107"/>
      <c r="AX128" s="107"/>
      <c r="AY128" s="107"/>
      <c r="AZ128" s="107"/>
      <c r="BA128" s="107"/>
      <c r="BB128" s="107"/>
      <c r="BC128" s="115"/>
      <c r="BD128" s="107"/>
      <c r="BE128" s="107"/>
      <c r="BF128" s="107"/>
      <c r="BG128" s="107"/>
      <c r="BH128" s="107"/>
      <c r="BI128" s="107"/>
      <c r="BJ128" s="107"/>
      <c r="BK128" s="107"/>
      <c r="BL128" s="120"/>
      <c r="BM128" s="193"/>
      <c r="BN128" s="116"/>
      <c r="BO128" s="116"/>
      <c r="BP128" s="116"/>
      <c r="BQ128" s="116"/>
      <c r="BR128" s="116"/>
      <c r="BS128" s="118"/>
      <c r="BT128" s="107"/>
      <c r="BU128" s="107"/>
      <c r="BV128" s="107"/>
      <c r="BW128" s="107"/>
      <c r="BX128" s="107"/>
      <c r="BY128" s="107"/>
      <c r="BZ128" s="107"/>
      <c r="CA128" s="107"/>
      <c r="CB128" s="117"/>
      <c r="CC128" s="117"/>
      <c r="CD128" s="117"/>
      <c r="CE128" s="112"/>
      <c r="CF128" s="117"/>
      <c r="CG128" s="112"/>
      <c r="CH128" s="112"/>
      <c r="CI128" s="112"/>
      <c r="CJ128" s="112"/>
      <c r="CK128" s="112"/>
      <c r="CL128" s="112"/>
      <c r="CM128" s="112"/>
      <c r="CN128" s="112"/>
      <c r="CO128" s="112"/>
      <c r="CP128" s="112"/>
      <c r="CQ128" s="112"/>
      <c r="CR128" s="112"/>
      <c r="CT128" s="112"/>
      <c r="CU128" s="112"/>
      <c r="CV128" s="112"/>
      <c r="CW128" s="112"/>
      <c r="CX128" s="112"/>
      <c r="CY128" s="112"/>
      <c r="CZ128" s="112"/>
      <c r="DA128" s="112"/>
      <c r="DB128" s="112"/>
    </row>
    <row r="129" spans="1:106" ht="30.75" customHeight="1">
      <c r="A129" s="123" t="s">
        <v>845</v>
      </c>
      <c r="B129" s="207"/>
      <c r="C129" s="107"/>
      <c r="D129" s="107"/>
      <c r="E129" s="107"/>
      <c r="F129" s="107"/>
      <c r="G129" s="107"/>
      <c r="H129" s="107"/>
      <c r="I129" s="119"/>
      <c r="J129" s="106"/>
      <c r="K129" s="107"/>
      <c r="L129" s="107"/>
      <c r="M129" s="107"/>
      <c r="N129" s="107"/>
      <c r="O129" s="117"/>
      <c r="P129" s="113"/>
      <c r="Q129" s="107"/>
      <c r="R129" s="107"/>
      <c r="S129" s="114"/>
      <c r="T129" s="107"/>
      <c r="U129" s="107"/>
      <c r="V129" s="106"/>
      <c r="W129" s="108"/>
      <c r="X129" s="107"/>
      <c r="Y129" s="107"/>
      <c r="Z129" s="107"/>
      <c r="AA129" s="107"/>
      <c r="AB129" s="107"/>
      <c r="AC129" s="114"/>
      <c r="AD129" s="108"/>
      <c r="AE129" s="107"/>
      <c r="AF129" s="107"/>
      <c r="AG129" s="107"/>
      <c r="AH129" s="107"/>
      <c r="AI129" s="107"/>
      <c r="AJ129" s="107"/>
      <c r="AK129" s="107"/>
      <c r="AL129" s="107"/>
      <c r="AM129" s="107"/>
      <c r="AN129" s="107"/>
      <c r="AO129" s="107"/>
      <c r="AP129" s="107"/>
      <c r="AQ129" s="107"/>
      <c r="AR129" s="107"/>
      <c r="AS129" s="107"/>
      <c r="AT129" s="107"/>
      <c r="AU129" s="107"/>
      <c r="AV129" s="107"/>
      <c r="AW129" s="107"/>
      <c r="AX129" s="107"/>
      <c r="AY129" s="107"/>
      <c r="AZ129" s="107"/>
      <c r="BA129" s="107"/>
      <c r="BB129" s="107"/>
      <c r="BC129" s="115"/>
      <c r="BD129" s="107"/>
      <c r="BE129" s="107"/>
      <c r="BF129" s="107"/>
      <c r="BG129" s="107"/>
      <c r="BH129" s="107"/>
      <c r="BI129" s="107"/>
      <c r="BJ129" s="107"/>
      <c r="BK129" s="107"/>
      <c r="BL129" s="120"/>
      <c r="BM129" s="193"/>
      <c r="BN129" s="116"/>
      <c r="BO129" s="116"/>
      <c r="BP129" s="116"/>
      <c r="BQ129" s="116"/>
      <c r="BR129" s="116"/>
      <c r="BS129" s="118"/>
      <c r="BT129" s="107"/>
      <c r="BU129" s="107"/>
      <c r="BV129" s="107"/>
      <c r="BW129" s="107"/>
      <c r="BX129" s="107"/>
      <c r="BY129" s="107"/>
      <c r="BZ129" s="107"/>
      <c r="CA129" s="107"/>
      <c r="CB129" s="117"/>
      <c r="CC129" s="117"/>
      <c r="CD129" s="117"/>
      <c r="CE129" s="112"/>
      <c r="CF129" s="117"/>
      <c r="CG129" s="112"/>
      <c r="CH129" s="112"/>
      <c r="CI129" s="112"/>
      <c r="CJ129" s="112"/>
      <c r="CK129" s="112"/>
      <c r="CL129" s="112"/>
      <c r="CM129" s="112"/>
      <c r="CN129" s="112"/>
      <c r="CO129" s="112"/>
      <c r="CP129" s="112"/>
      <c r="CQ129" s="112"/>
      <c r="CR129" s="112"/>
      <c r="CT129" s="112"/>
      <c r="CU129" s="112"/>
      <c r="CV129" s="112"/>
      <c r="CW129" s="112"/>
      <c r="CX129" s="112"/>
      <c r="CY129" s="112"/>
      <c r="CZ129" s="112"/>
      <c r="DA129" s="112"/>
      <c r="DB129" s="112"/>
    </row>
    <row r="130" spans="1:106" ht="30.75" customHeight="1">
      <c r="A130" s="123" t="s">
        <v>846</v>
      </c>
      <c r="B130" s="207"/>
      <c r="C130" s="107"/>
      <c r="D130" s="107"/>
      <c r="E130" s="107"/>
      <c r="F130" s="107"/>
      <c r="G130" s="107"/>
      <c r="H130" s="107"/>
      <c r="I130" s="119"/>
      <c r="J130" s="106"/>
      <c r="K130" s="112"/>
      <c r="L130" s="107"/>
      <c r="M130" s="107"/>
      <c r="N130" s="107"/>
      <c r="O130" s="117"/>
      <c r="P130" s="113"/>
      <c r="Q130" s="107"/>
      <c r="R130" s="107"/>
      <c r="S130" s="111"/>
      <c r="T130" s="107"/>
      <c r="U130" s="107"/>
      <c r="V130" s="106"/>
      <c r="W130" s="108"/>
      <c r="X130" s="107"/>
      <c r="Y130" s="107"/>
      <c r="Z130" s="107"/>
      <c r="AA130" s="107"/>
      <c r="AB130" s="107"/>
      <c r="AC130" s="114"/>
      <c r="AD130" s="108"/>
      <c r="AE130" s="107"/>
      <c r="AF130" s="107"/>
      <c r="AG130" s="107"/>
      <c r="AH130" s="107"/>
      <c r="AI130" s="107"/>
      <c r="AJ130" s="107"/>
      <c r="AK130" s="107"/>
      <c r="AL130" s="107"/>
      <c r="AM130" s="107"/>
      <c r="AN130" s="107"/>
      <c r="AO130" s="107"/>
      <c r="AP130" s="107"/>
      <c r="AQ130" s="107"/>
      <c r="AR130" s="107"/>
      <c r="AS130" s="107"/>
      <c r="AT130" s="107"/>
      <c r="AU130" s="107"/>
      <c r="AV130" s="107"/>
      <c r="AW130" s="107"/>
      <c r="AX130" s="107"/>
      <c r="AY130" s="107"/>
      <c r="AZ130" s="107"/>
      <c r="BA130" s="107"/>
      <c r="BB130" s="107"/>
      <c r="BC130" s="115"/>
      <c r="BD130" s="107"/>
      <c r="BE130" s="107"/>
      <c r="BF130" s="107"/>
      <c r="BG130" s="107"/>
      <c r="BH130" s="107"/>
      <c r="BI130" s="107"/>
      <c r="BJ130" s="107"/>
      <c r="BK130" s="107"/>
      <c r="BL130" s="120"/>
      <c r="BM130" s="193"/>
      <c r="BN130" s="116"/>
      <c r="BO130" s="116"/>
      <c r="BP130" s="116"/>
      <c r="BQ130" s="116"/>
      <c r="BR130" s="116"/>
      <c r="BS130" s="118"/>
      <c r="BT130" s="107"/>
      <c r="BU130" s="107"/>
      <c r="BV130" s="107"/>
      <c r="BW130" s="107"/>
      <c r="BX130" s="107"/>
      <c r="BY130" s="107"/>
      <c r="BZ130" s="107"/>
      <c r="CA130" s="107"/>
      <c r="CB130" s="117"/>
      <c r="CC130" s="117"/>
      <c r="CD130" s="117"/>
      <c r="CE130" s="112"/>
      <c r="CF130" s="117"/>
      <c r="CG130" s="112"/>
      <c r="CH130" s="112"/>
      <c r="CI130" s="112"/>
      <c r="CJ130" s="112"/>
      <c r="CK130" s="112"/>
      <c r="CL130" s="112"/>
      <c r="CM130" s="112"/>
      <c r="CN130" s="112"/>
      <c r="CO130" s="112"/>
      <c r="CP130" s="112"/>
      <c r="CQ130" s="112"/>
      <c r="CR130" s="112"/>
      <c r="CT130" s="112"/>
      <c r="CU130" s="112"/>
      <c r="CV130" s="112"/>
      <c r="CW130" s="112"/>
      <c r="CX130" s="112"/>
      <c r="CY130" s="112"/>
      <c r="CZ130" s="112"/>
      <c r="DA130" s="112"/>
      <c r="DB130" s="112"/>
    </row>
    <row r="131" spans="1:106" ht="30.75" customHeight="1">
      <c r="A131" s="123" t="s">
        <v>847</v>
      </c>
      <c r="B131" s="207"/>
      <c r="C131" s="107"/>
      <c r="D131" s="107"/>
      <c r="E131" s="107"/>
      <c r="F131" s="107"/>
      <c r="G131" s="107"/>
      <c r="H131" s="107"/>
      <c r="I131" s="243"/>
      <c r="J131" s="106"/>
      <c r="K131" s="107"/>
      <c r="L131" s="107"/>
      <c r="M131" s="107"/>
      <c r="N131" s="107"/>
      <c r="O131" s="117"/>
      <c r="P131" s="113"/>
      <c r="Q131" s="107"/>
      <c r="R131" s="107"/>
      <c r="S131" s="111"/>
      <c r="T131" s="107"/>
      <c r="U131" s="107"/>
      <c r="V131" s="106"/>
      <c r="W131" s="108"/>
      <c r="X131" s="107"/>
      <c r="Y131" s="107"/>
      <c r="Z131" s="107"/>
      <c r="AA131" s="107"/>
      <c r="AB131" s="107"/>
      <c r="AC131" s="114"/>
      <c r="AD131" s="108"/>
      <c r="AE131" s="107"/>
      <c r="AF131" s="107"/>
      <c r="AG131" s="107"/>
      <c r="AH131" s="107"/>
      <c r="AI131" s="107"/>
      <c r="AJ131" s="107"/>
      <c r="AK131" s="107"/>
      <c r="AL131" s="107"/>
      <c r="AM131" s="107"/>
      <c r="AN131" s="107"/>
      <c r="AO131" s="107"/>
      <c r="AP131" s="107"/>
      <c r="AQ131" s="107"/>
      <c r="AR131" s="107"/>
      <c r="AS131" s="107"/>
      <c r="AT131" s="107"/>
      <c r="AU131" s="107"/>
      <c r="AV131" s="107"/>
      <c r="AW131" s="107"/>
      <c r="AX131" s="107"/>
      <c r="AY131" s="107"/>
      <c r="AZ131" s="107"/>
      <c r="BA131" s="107"/>
      <c r="BB131" s="107"/>
      <c r="BC131" s="115"/>
      <c r="BD131" s="107"/>
      <c r="BE131" s="107"/>
      <c r="BF131" s="107"/>
      <c r="BG131" s="107"/>
      <c r="BH131" s="107"/>
      <c r="BI131" s="107"/>
      <c r="BJ131" s="107"/>
      <c r="BK131" s="107"/>
      <c r="BL131" s="120"/>
      <c r="BM131" s="193"/>
      <c r="BN131" s="116"/>
      <c r="BO131" s="116"/>
      <c r="BP131" s="116"/>
      <c r="BQ131" s="116"/>
      <c r="BR131" s="116"/>
      <c r="BS131" s="118"/>
      <c r="BT131" s="107"/>
      <c r="BU131" s="107"/>
      <c r="BV131" s="107"/>
      <c r="BW131" s="107"/>
      <c r="BX131" s="107"/>
      <c r="BY131" s="107"/>
      <c r="BZ131" s="107"/>
      <c r="CA131" s="107"/>
      <c r="CB131" s="117"/>
      <c r="CC131" s="117"/>
      <c r="CD131" s="117"/>
      <c r="CE131" s="112"/>
      <c r="CF131" s="117"/>
      <c r="CG131" s="112"/>
      <c r="CH131" s="112"/>
      <c r="CI131" s="112"/>
      <c r="CJ131" s="112"/>
      <c r="CK131" s="112"/>
      <c r="CL131" s="112"/>
      <c r="CM131" s="112"/>
      <c r="CN131" s="112"/>
      <c r="CO131" s="112"/>
      <c r="CP131" s="112"/>
      <c r="CQ131" s="112"/>
      <c r="CR131" s="112"/>
      <c r="CT131" s="112"/>
      <c r="CU131" s="112"/>
      <c r="CV131" s="112"/>
      <c r="CW131" s="112"/>
      <c r="CX131" s="112"/>
      <c r="CY131" s="112"/>
      <c r="CZ131" s="112"/>
      <c r="DA131" s="112"/>
      <c r="DB131" s="112"/>
    </row>
    <row r="132" spans="1:106" ht="30.75" customHeight="1">
      <c r="A132" s="123" t="s">
        <v>848</v>
      </c>
      <c r="B132" s="207"/>
      <c r="C132" s="107"/>
      <c r="D132" s="107"/>
      <c r="E132" s="107"/>
      <c r="F132" s="107"/>
      <c r="G132" s="107"/>
      <c r="H132" s="107"/>
      <c r="I132" s="138"/>
      <c r="J132" s="106"/>
      <c r="K132" s="107"/>
      <c r="L132" s="107"/>
      <c r="M132" s="107"/>
      <c r="N132" s="107"/>
      <c r="O132" s="117"/>
      <c r="P132" s="113"/>
      <c r="Q132" s="107"/>
      <c r="R132" s="107"/>
      <c r="S132" s="111"/>
      <c r="T132" s="107"/>
      <c r="U132" s="107"/>
      <c r="V132" s="106"/>
      <c r="W132" s="108"/>
      <c r="X132" s="107"/>
      <c r="Y132" s="107"/>
      <c r="Z132" s="107"/>
      <c r="AA132" s="107"/>
      <c r="AB132" s="107"/>
      <c r="AC132" s="114"/>
      <c r="AD132" s="108"/>
      <c r="AE132" s="107"/>
      <c r="AF132" s="107"/>
      <c r="AG132" s="107"/>
      <c r="AH132" s="107"/>
      <c r="AI132" s="107"/>
      <c r="AJ132" s="107"/>
      <c r="AK132" s="107"/>
      <c r="AL132" s="107"/>
      <c r="AM132" s="107"/>
      <c r="AN132" s="107"/>
      <c r="AO132" s="107"/>
      <c r="AP132" s="107"/>
      <c r="AQ132" s="107"/>
      <c r="AR132" s="107"/>
      <c r="AS132" s="107"/>
      <c r="AT132" s="107"/>
      <c r="AU132" s="107"/>
      <c r="AV132" s="107"/>
      <c r="AW132" s="107"/>
      <c r="AX132" s="107"/>
      <c r="AY132" s="107"/>
      <c r="AZ132" s="107"/>
      <c r="BA132" s="107"/>
      <c r="BB132" s="107"/>
      <c r="BC132" s="115"/>
      <c r="BD132" s="107"/>
      <c r="BE132" s="107"/>
      <c r="BF132" s="107"/>
      <c r="BG132" s="107"/>
      <c r="BH132" s="107"/>
      <c r="BI132" s="107"/>
      <c r="BJ132" s="107"/>
      <c r="BK132" s="107"/>
      <c r="BL132" s="120"/>
      <c r="BM132" s="193"/>
      <c r="BN132" s="116"/>
      <c r="BO132" s="116"/>
      <c r="BP132" s="116"/>
      <c r="BQ132" s="116"/>
      <c r="BR132" s="116"/>
      <c r="BS132" s="118"/>
      <c r="BT132" s="107"/>
      <c r="BU132" s="107"/>
      <c r="BV132" s="107"/>
      <c r="BW132" s="107"/>
      <c r="BX132" s="107"/>
      <c r="BY132" s="107"/>
      <c r="BZ132" s="107"/>
      <c r="CA132" s="107"/>
      <c r="CB132" s="117"/>
      <c r="CC132" s="117"/>
      <c r="CD132" s="117"/>
      <c r="CE132" s="112"/>
      <c r="CF132" s="117"/>
      <c r="CG132" s="112"/>
      <c r="CH132" s="112"/>
      <c r="CI132" s="112"/>
      <c r="CJ132" s="112"/>
      <c r="CK132" s="112"/>
      <c r="CL132" s="112"/>
      <c r="CM132" s="112"/>
      <c r="CN132" s="112"/>
      <c r="CO132" s="112"/>
      <c r="CP132" s="112"/>
      <c r="CQ132" s="112"/>
      <c r="CR132" s="112"/>
      <c r="CT132" s="112"/>
      <c r="CU132" s="112"/>
      <c r="CV132" s="112"/>
      <c r="CW132" s="112"/>
      <c r="CX132" s="112"/>
      <c r="CY132" s="112"/>
      <c r="CZ132" s="112"/>
      <c r="DA132" s="112"/>
      <c r="DB132" s="112"/>
    </row>
    <row r="133" spans="1:106" ht="30.75" customHeight="1">
      <c r="A133" s="123" t="s">
        <v>849</v>
      </c>
      <c r="B133" s="207"/>
      <c r="C133" s="126"/>
      <c r="D133" s="107"/>
      <c r="E133" s="107"/>
      <c r="F133" s="107"/>
      <c r="G133" s="107"/>
      <c r="H133" s="107"/>
      <c r="I133" s="119"/>
      <c r="J133" s="106"/>
      <c r="K133" s="107"/>
      <c r="L133" s="107"/>
      <c r="M133" s="107"/>
      <c r="N133" s="107"/>
      <c r="O133" s="117"/>
      <c r="P133" s="113"/>
      <c r="Q133" s="107"/>
      <c r="R133" s="107"/>
      <c r="S133" s="111"/>
      <c r="T133" s="107"/>
      <c r="U133" s="107"/>
      <c r="V133" s="106"/>
      <c r="W133" s="108"/>
      <c r="X133" s="107"/>
      <c r="Y133" s="107"/>
      <c r="Z133" s="107"/>
      <c r="AA133" s="107"/>
      <c r="AB133" s="107"/>
      <c r="AC133" s="114"/>
      <c r="AD133" s="108"/>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15"/>
      <c r="BD133" s="107"/>
      <c r="BE133" s="107"/>
      <c r="BF133" s="107"/>
      <c r="BG133" s="107"/>
      <c r="BH133" s="107"/>
      <c r="BI133" s="107"/>
      <c r="BJ133" s="107"/>
      <c r="BK133" s="107"/>
      <c r="BL133" s="120"/>
      <c r="BM133" s="193"/>
      <c r="BN133" s="116"/>
      <c r="BO133" s="116"/>
      <c r="BP133" s="116"/>
      <c r="BQ133" s="116"/>
      <c r="BR133" s="116"/>
      <c r="BS133" s="118"/>
      <c r="BT133" s="107"/>
      <c r="BU133" s="107"/>
      <c r="BV133" s="107"/>
      <c r="BW133" s="107"/>
      <c r="BX133" s="107"/>
      <c r="BY133" s="107"/>
      <c r="BZ133" s="107"/>
      <c r="CA133" s="107"/>
      <c r="CB133" s="117"/>
      <c r="CC133" s="117"/>
      <c r="CD133" s="117"/>
      <c r="CE133" s="112"/>
      <c r="CF133" s="117"/>
      <c r="CG133" s="112"/>
      <c r="CH133" s="112"/>
      <c r="CI133" s="112"/>
      <c r="CJ133" s="112"/>
      <c r="CK133" s="112"/>
      <c r="CL133" s="112"/>
      <c r="CM133" s="112"/>
      <c r="CN133" s="112"/>
      <c r="CO133" s="112"/>
      <c r="CP133" s="112"/>
      <c r="CQ133" s="112"/>
      <c r="CR133" s="112"/>
      <c r="CT133" s="112"/>
      <c r="CU133" s="112"/>
      <c r="CV133" s="112"/>
      <c r="CW133" s="112"/>
      <c r="CX133" s="112"/>
      <c r="CY133" s="112"/>
      <c r="CZ133" s="112"/>
      <c r="DA133" s="112"/>
      <c r="DB133" s="112"/>
    </row>
    <row r="134" spans="1:106" ht="30.75" customHeight="1">
      <c r="A134" s="123" t="s">
        <v>850</v>
      </c>
      <c r="B134" s="207"/>
      <c r="C134" s="107"/>
      <c r="D134" s="107"/>
      <c r="E134" s="107"/>
      <c r="F134" s="107"/>
      <c r="G134" s="107"/>
      <c r="H134" s="107"/>
      <c r="I134" s="119"/>
      <c r="J134" s="106"/>
      <c r="K134" s="107"/>
      <c r="L134" s="107"/>
      <c r="M134" s="107"/>
      <c r="N134" s="107"/>
      <c r="O134" s="117"/>
      <c r="P134" s="113"/>
      <c r="Q134" s="107"/>
      <c r="R134" s="107"/>
      <c r="S134" s="111"/>
      <c r="T134" s="107"/>
      <c r="U134" s="107"/>
      <c r="V134" s="106"/>
      <c r="W134" s="108"/>
      <c r="X134" s="107"/>
      <c r="Y134" s="107"/>
      <c r="Z134" s="107"/>
      <c r="AA134" s="107"/>
      <c r="AB134" s="107"/>
      <c r="AC134" s="114"/>
      <c r="AD134" s="108"/>
      <c r="AE134" s="246"/>
      <c r="AF134" s="246"/>
      <c r="AG134" s="246"/>
      <c r="AH134" s="107"/>
      <c r="AI134" s="107"/>
      <c r="AJ134" s="107"/>
      <c r="AK134" s="107"/>
      <c r="AL134" s="107"/>
      <c r="AM134" s="107"/>
      <c r="AN134" s="107"/>
      <c r="AO134" s="107"/>
      <c r="AP134" s="107"/>
      <c r="AQ134" s="107"/>
      <c r="AR134" s="107"/>
      <c r="AS134" s="107"/>
      <c r="AT134" s="107"/>
      <c r="AU134" s="107"/>
      <c r="AV134" s="107"/>
      <c r="AW134" s="107"/>
      <c r="AX134" s="107"/>
      <c r="AY134" s="107"/>
      <c r="AZ134" s="107"/>
      <c r="BA134" s="107"/>
      <c r="BB134" s="107"/>
      <c r="BC134" s="115"/>
      <c r="BD134" s="107"/>
      <c r="BE134" s="107"/>
      <c r="BF134" s="107"/>
      <c r="BG134" s="107"/>
      <c r="BH134" s="107"/>
      <c r="BI134" s="107"/>
      <c r="BJ134" s="107"/>
      <c r="BK134" s="107"/>
      <c r="BL134" s="120"/>
      <c r="BM134" s="193"/>
      <c r="BN134" s="116"/>
      <c r="BO134" s="116"/>
      <c r="BP134" s="116"/>
      <c r="BQ134" s="116"/>
      <c r="BR134" s="116"/>
      <c r="BS134" s="118"/>
      <c r="BT134" s="107"/>
      <c r="BU134" s="107"/>
      <c r="BV134" s="107"/>
      <c r="BW134" s="107"/>
      <c r="BX134" s="107"/>
      <c r="BY134" s="107"/>
      <c r="BZ134" s="107"/>
      <c r="CA134" s="107"/>
      <c r="CB134" s="117"/>
      <c r="CC134" s="117"/>
      <c r="CD134" s="117"/>
      <c r="CE134" s="112"/>
      <c r="CF134" s="117"/>
      <c r="CG134" s="112"/>
      <c r="CH134" s="112"/>
      <c r="CI134" s="112"/>
      <c r="CJ134" s="112"/>
      <c r="CK134" s="112"/>
      <c r="CL134" s="112"/>
      <c r="CM134" s="112"/>
      <c r="CN134" s="112"/>
      <c r="CO134" s="112"/>
      <c r="CP134" s="112"/>
      <c r="CQ134" s="112"/>
      <c r="CR134" s="112"/>
      <c r="CT134" s="112"/>
      <c r="CU134" s="112"/>
      <c r="CV134" s="112"/>
      <c r="CW134" s="112"/>
      <c r="CX134" s="112"/>
      <c r="CY134" s="112"/>
      <c r="CZ134" s="112"/>
      <c r="DA134" s="112"/>
      <c r="DB134" s="112"/>
    </row>
    <row r="135" spans="1:106" ht="30.75" customHeight="1">
      <c r="A135" s="123" t="s">
        <v>851</v>
      </c>
      <c r="B135" s="207"/>
      <c r="C135" s="107"/>
      <c r="D135" s="107"/>
      <c r="E135" s="107"/>
      <c r="F135" s="107"/>
      <c r="G135" s="107"/>
      <c r="H135" s="107"/>
      <c r="I135" s="138"/>
      <c r="J135" s="107"/>
      <c r="K135" s="107"/>
      <c r="L135" s="107"/>
      <c r="M135" s="107"/>
      <c r="N135" s="107"/>
      <c r="O135" s="117"/>
      <c r="P135" s="113"/>
      <c r="Q135" s="107"/>
      <c r="R135" s="107"/>
      <c r="S135" s="111"/>
      <c r="T135" s="107"/>
      <c r="U135" s="107"/>
      <c r="V135" s="106"/>
      <c r="W135" s="108"/>
      <c r="X135" s="107"/>
      <c r="Y135" s="107"/>
      <c r="Z135" s="107"/>
      <c r="AA135" s="107"/>
      <c r="AB135" s="107"/>
      <c r="AC135" s="114"/>
      <c r="AD135" s="108"/>
      <c r="AE135" s="246"/>
      <c r="AF135" s="246"/>
      <c r="AG135" s="246"/>
      <c r="AH135" s="107"/>
      <c r="AI135" s="107"/>
      <c r="AJ135" s="107"/>
      <c r="AK135" s="107"/>
      <c r="AL135" s="107"/>
      <c r="AM135" s="107"/>
      <c r="AN135" s="107"/>
      <c r="AO135" s="107"/>
      <c r="AP135" s="107"/>
      <c r="AQ135" s="107"/>
      <c r="AR135" s="107"/>
      <c r="AS135" s="107"/>
      <c r="AT135" s="107"/>
      <c r="AU135" s="107"/>
      <c r="AV135" s="107"/>
      <c r="AW135" s="107"/>
      <c r="AX135" s="107"/>
      <c r="AY135" s="107"/>
      <c r="AZ135" s="107"/>
      <c r="BA135" s="107"/>
      <c r="BB135" s="107"/>
      <c r="BC135" s="115"/>
      <c r="BD135" s="107"/>
      <c r="BE135" s="107"/>
      <c r="BF135" s="107"/>
      <c r="BG135" s="107"/>
      <c r="BH135" s="107"/>
      <c r="BI135" s="107"/>
      <c r="BJ135" s="107"/>
      <c r="BK135" s="107"/>
      <c r="BL135" s="120"/>
      <c r="BM135" s="193"/>
      <c r="BN135" s="116"/>
      <c r="BO135" s="116"/>
      <c r="BP135" s="116"/>
      <c r="BQ135" s="116"/>
      <c r="BR135" s="116"/>
      <c r="BS135" s="118"/>
      <c r="BT135" s="107"/>
      <c r="BU135" s="107"/>
      <c r="BV135" s="107"/>
      <c r="BW135" s="107"/>
      <c r="BX135" s="107"/>
      <c r="BY135" s="107"/>
      <c r="BZ135" s="107"/>
      <c r="CA135" s="107"/>
      <c r="CB135" s="117"/>
      <c r="CC135" s="117"/>
      <c r="CD135" s="117"/>
      <c r="CE135" s="112"/>
      <c r="CF135" s="117"/>
      <c r="CG135" s="112"/>
      <c r="CH135" s="112"/>
      <c r="CI135" s="112"/>
      <c r="CJ135" s="112"/>
      <c r="CK135" s="112"/>
      <c r="CL135" s="112"/>
      <c r="CM135" s="112"/>
      <c r="CN135" s="112"/>
      <c r="CO135" s="112"/>
      <c r="CP135" s="112"/>
      <c r="CQ135" s="112"/>
      <c r="CR135" s="112"/>
      <c r="CT135" s="112"/>
      <c r="CU135" s="112"/>
      <c r="CV135" s="112"/>
      <c r="CW135" s="112"/>
      <c r="CX135" s="112"/>
      <c r="CY135" s="112"/>
      <c r="CZ135" s="112"/>
      <c r="DA135" s="112"/>
      <c r="DB135" s="112"/>
    </row>
    <row r="136" spans="1:106" ht="30.75" customHeight="1">
      <c r="A136" s="123" t="s">
        <v>852</v>
      </c>
      <c r="B136" s="207"/>
      <c r="C136" s="107"/>
      <c r="D136" s="107"/>
      <c r="E136" s="107"/>
      <c r="F136" s="107"/>
      <c r="G136" s="107"/>
      <c r="H136" s="107"/>
      <c r="I136" s="138"/>
      <c r="J136" s="107"/>
      <c r="K136" s="107"/>
      <c r="L136" s="107"/>
      <c r="M136" s="107"/>
      <c r="N136" s="107"/>
      <c r="O136" s="117"/>
      <c r="P136" s="113"/>
      <c r="Q136" s="107"/>
      <c r="R136" s="107"/>
      <c r="S136" s="111"/>
      <c r="T136" s="107"/>
      <c r="U136" s="107"/>
      <c r="V136" s="106"/>
      <c r="W136" s="108"/>
      <c r="X136" s="107"/>
      <c r="Y136" s="107"/>
      <c r="Z136" s="107"/>
      <c r="AA136" s="107"/>
      <c r="AB136" s="107"/>
      <c r="AC136" s="114"/>
      <c r="AD136" s="108"/>
      <c r="AE136" s="267"/>
      <c r="AF136" s="267"/>
      <c r="AG136" s="267"/>
      <c r="AH136" s="267"/>
      <c r="AI136" s="107"/>
      <c r="AJ136" s="107"/>
      <c r="AK136" s="107"/>
      <c r="AL136" s="107"/>
      <c r="AM136" s="107"/>
      <c r="AN136" s="107"/>
      <c r="AO136" s="107"/>
      <c r="AP136" s="107"/>
      <c r="AQ136" s="107"/>
      <c r="AR136" s="107"/>
      <c r="AS136" s="107"/>
      <c r="AT136" s="107"/>
      <c r="AU136" s="107"/>
      <c r="AV136" s="107"/>
      <c r="AW136" s="107"/>
      <c r="AX136" s="107"/>
      <c r="AY136" s="107"/>
      <c r="AZ136" s="107"/>
      <c r="BA136" s="107"/>
      <c r="BB136" s="107"/>
      <c r="BC136" s="115"/>
      <c r="BD136" s="107"/>
      <c r="BE136" s="107"/>
      <c r="BF136" s="107"/>
      <c r="BG136" s="107"/>
      <c r="BH136" s="107"/>
      <c r="BI136" s="107"/>
      <c r="BJ136" s="107"/>
      <c r="BK136" s="107"/>
      <c r="BL136" s="120"/>
      <c r="BM136" s="193"/>
      <c r="BN136" s="116"/>
      <c r="BO136" s="116"/>
      <c r="BP136" s="116"/>
      <c r="BQ136" s="116"/>
      <c r="BR136" s="116"/>
      <c r="BS136" s="118"/>
      <c r="BT136" s="107"/>
      <c r="BU136" s="107"/>
      <c r="BV136" s="107"/>
      <c r="BW136" s="107"/>
      <c r="BX136" s="107"/>
      <c r="BY136" s="107"/>
      <c r="BZ136" s="107"/>
      <c r="CA136" s="107"/>
      <c r="CB136" s="117"/>
      <c r="CC136" s="117"/>
      <c r="CD136" s="117"/>
      <c r="CE136" s="112"/>
      <c r="CF136" s="117"/>
      <c r="CG136" s="112"/>
      <c r="CH136" s="112"/>
      <c r="CI136" s="112"/>
      <c r="CJ136" s="112"/>
      <c r="CK136" s="112"/>
      <c r="CL136" s="112"/>
      <c r="CM136" s="112"/>
      <c r="CN136" s="112"/>
      <c r="CO136" s="112"/>
      <c r="CP136" s="112"/>
      <c r="CQ136" s="112"/>
      <c r="CR136" s="112"/>
      <c r="CT136" s="112"/>
      <c r="CU136" s="112"/>
      <c r="CV136" s="112"/>
      <c r="CW136" s="112"/>
      <c r="CX136" s="112"/>
      <c r="CY136" s="112"/>
      <c r="CZ136" s="112"/>
      <c r="DA136" s="112"/>
      <c r="DB136" s="112"/>
    </row>
    <row r="137" spans="1:106" ht="30.75" customHeight="1">
      <c r="A137" s="123" t="s">
        <v>853</v>
      </c>
      <c r="B137" s="207"/>
      <c r="C137" s="107"/>
      <c r="D137" s="107"/>
      <c r="E137" s="107"/>
      <c r="F137" s="107"/>
      <c r="G137" s="107"/>
      <c r="H137" s="107"/>
      <c r="I137" s="138"/>
      <c r="J137" s="107"/>
      <c r="K137" s="107"/>
      <c r="L137" s="107"/>
      <c r="M137" s="107"/>
      <c r="N137" s="107"/>
      <c r="O137" s="117"/>
      <c r="P137" s="113"/>
      <c r="Q137" s="107"/>
      <c r="R137" s="107"/>
      <c r="S137" s="111"/>
      <c r="T137" s="107"/>
      <c r="U137" s="107"/>
      <c r="V137" s="106"/>
      <c r="W137" s="108"/>
      <c r="X137" s="107"/>
      <c r="Y137" s="107"/>
      <c r="Z137" s="107"/>
      <c r="AA137" s="107"/>
      <c r="AB137" s="107"/>
      <c r="AC137" s="114"/>
      <c r="AD137" s="108"/>
      <c r="AE137" s="246"/>
      <c r="AF137" s="246"/>
      <c r="AG137" s="246"/>
      <c r="AH137" s="246"/>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15"/>
      <c r="BD137" s="107"/>
      <c r="BE137" s="107"/>
      <c r="BF137" s="107"/>
      <c r="BG137" s="107"/>
      <c r="BH137" s="107"/>
      <c r="BI137" s="107"/>
      <c r="BJ137" s="107"/>
      <c r="BK137" s="107"/>
      <c r="BL137" s="120"/>
      <c r="BM137" s="193"/>
      <c r="BN137" s="116"/>
      <c r="BO137" s="116"/>
      <c r="BP137" s="116"/>
      <c r="BQ137" s="116"/>
      <c r="BR137" s="116"/>
      <c r="BS137" s="118"/>
      <c r="BT137" s="107"/>
      <c r="BU137" s="107"/>
      <c r="BV137" s="107"/>
      <c r="BW137" s="107"/>
      <c r="BX137" s="107"/>
      <c r="BY137" s="107"/>
      <c r="BZ137" s="107"/>
      <c r="CA137" s="107"/>
      <c r="CB137" s="117"/>
      <c r="CC137" s="117"/>
      <c r="CD137" s="117"/>
      <c r="CE137" s="112"/>
      <c r="CF137" s="117"/>
      <c r="CG137" s="112"/>
      <c r="CH137" s="112"/>
      <c r="CI137" s="112"/>
      <c r="CJ137" s="112"/>
      <c r="CK137" s="112"/>
      <c r="CL137" s="112"/>
      <c r="CM137" s="112"/>
      <c r="CN137" s="112"/>
      <c r="CO137" s="112"/>
      <c r="CP137" s="112"/>
      <c r="CQ137" s="112"/>
      <c r="CR137" s="112"/>
      <c r="CT137" s="112"/>
      <c r="CU137" s="112"/>
      <c r="CV137" s="112"/>
      <c r="CW137" s="112"/>
      <c r="CX137" s="112"/>
      <c r="CY137" s="112"/>
      <c r="CZ137" s="112"/>
      <c r="DA137" s="112"/>
      <c r="DB137" s="112"/>
    </row>
    <row r="138" spans="1:106" ht="30.75" customHeight="1">
      <c r="A138" s="123" t="s">
        <v>854</v>
      </c>
      <c r="B138" s="207"/>
      <c r="C138" s="107"/>
      <c r="D138" s="107"/>
      <c r="E138" s="107"/>
      <c r="F138" s="107"/>
      <c r="G138" s="107"/>
      <c r="H138" s="107"/>
      <c r="I138" s="138"/>
      <c r="J138" s="107"/>
      <c r="K138" s="107"/>
      <c r="L138" s="107"/>
      <c r="M138" s="107"/>
      <c r="N138" s="107"/>
      <c r="O138" s="117"/>
      <c r="P138" s="113"/>
      <c r="Q138" s="107"/>
      <c r="R138" s="107"/>
      <c r="S138" s="111"/>
      <c r="T138" s="107"/>
      <c r="U138" s="107"/>
      <c r="V138" s="106"/>
      <c r="W138" s="108"/>
      <c r="X138" s="107"/>
      <c r="Y138" s="107"/>
      <c r="Z138" s="107"/>
      <c r="AA138" s="107"/>
      <c r="AB138" s="107"/>
      <c r="AC138" s="114"/>
      <c r="AD138" s="108"/>
      <c r="AE138" s="246"/>
      <c r="AF138" s="246"/>
      <c r="AG138" s="246"/>
      <c r="AH138" s="246"/>
      <c r="AI138" s="107"/>
      <c r="AJ138" s="107"/>
      <c r="AK138" s="107"/>
      <c r="AL138" s="107"/>
      <c r="AM138" s="107"/>
      <c r="AN138" s="107"/>
      <c r="AO138" s="107"/>
      <c r="AP138" s="107"/>
      <c r="AQ138" s="107"/>
      <c r="AR138" s="107"/>
      <c r="AS138" s="107"/>
      <c r="AT138" s="107"/>
      <c r="AU138" s="107"/>
      <c r="AV138" s="107"/>
      <c r="AW138" s="107"/>
      <c r="AX138" s="107"/>
      <c r="AY138" s="107"/>
      <c r="AZ138" s="107"/>
      <c r="BA138" s="107"/>
      <c r="BB138" s="107"/>
      <c r="BC138" s="115"/>
      <c r="BD138" s="107"/>
      <c r="BE138" s="107"/>
      <c r="BF138" s="107"/>
      <c r="BG138" s="107"/>
      <c r="BH138" s="107"/>
      <c r="BI138" s="107"/>
      <c r="BJ138" s="107"/>
      <c r="BK138" s="107"/>
      <c r="BL138" s="120"/>
      <c r="BM138" s="193"/>
      <c r="BN138" s="116"/>
      <c r="BO138" s="116"/>
      <c r="BP138" s="116"/>
      <c r="BQ138" s="116"/>
      <c r="BR138" s="116"/>
      <c r="BS138" s="118"/>
      <c r="BT138" s="107"/>
      <c r="BU138" s="107"/>
      <c r="BV138" s="107"/>
      <c r="BW138" s="107"/>
      <c r="BX138" s="107"/>
      <c r="BY138" s="107"/>
      <c r="BZ138" s="107"/>
      <c r="CA138" s="107"/>
      <c r="CB138" s="117"/>
      <c r="CC138" s="117"/>
      <c r="CD138" s="117"/>
      <c r="CE138" s="112"/>
      <c r="CF138" s="117"/>
      <c r="CG138" s="112"/>
      <c r="CH138" s="112"/>
      <c r="CI138" s="112"/>
      <c r="CJ138" s="112"/>
      <c r="CK138" s="112"/>
      <c r="CL138" s="112"/>
      <c r="CM138" s="112"/>
      <c r="CN138" s="112"/>
      <c r="CO138" s="112"/>
      <c r="CP138" s="112"/>
      <c r="CQ138" s="112"/>
      <c r="CR138" s="112"/>
      <c r="CT138" s="112"/>
      <c r="CU138" s="112"/>
      <c r="CV138" s="112"/>
      <c r="CW138" s="112"/>
      <c r="CX138" s="112"/>
      <c r="CY138" s="112"/>
      <c r="CZ138" s="112"/>
      <c r="DA138" s="112"/>
      <c r="DB138" s="112"/>
    </row>
    <row r="139" spans="1:106" ht="30.75" customHeight="1">
      <c r="A139" s="123" t="s">
        <v>855</v>
      </c>
      <c r="B139" s="207"/>
      <c r="C139" s="107"/>
      <c r="D139" s="107"/>
      <c r="E139" s="107"/>
      <c r="F139" s="107"/>
      <c r="G139" s="107"/>
      <c r="H139" s="107"/>
      <c r="I139" s="107"/>
      <c r="J139" s="107"/>
      <c r="K139" s="107"/>
      <c r="L139" s="107"/>
      <c r="M139" s="107"/>
      <c r="N139" s="107"/>
      <c r="O139" s="117"/>
      <c r="P139" s="113"/>
      <c r="Q139" s="107"/>
      <c r="R139" s="107"/>
      <c r="S139" s="111"/>
      <c r="T139" s="107"/>
      <c r="U139" s="107"/>
      <c r="V139" s="106"/>
      <c r="W139" s="108"/>
      <c r="X139" s="107"/>
      <c r="Y139" s="107"/>
      <c r="Z139" s="107"/>
      <c r="AA139" s="107"/>
      <c r="AB139" s="107"/>
      <c r="AC139" s="114"/>
      <c r="AD139" s="108"/>
      <c r="AE139" s="246"/>
      <c r="AF139" s="246"/>
      <c r="AG139" s="246"/>
      <c r="AH139" s="246"/>
      <c r="AI139" s="107"/>
      <c r="AJ139" s="107"/>
      <c r="AK139" s="107"/>
      <c r="AL139" s="107"/>
      <c r="AM139" s="107"/>
      <c r="AN139" s="107"/>
      <c r="AO139" s="107"/>
      <c r="AP139" s="107"/>
      <c r="AQ139" s="107"/>
      <c r="AR139" s="107"/>
      <c r="AS139" s="107"/>
      <c r="AT139" s="107"/>
      <c r="AU139" s="107"/>
      <c r="AV139" s="107"/>
      <c r="AW139" s="107"/>
      <c r="AX139" s="107"/>
      <c r="AY139" s="107"/>
      <c r="AZ139" s="107"/>
      <c r="BA139" s="107"/>
      <c r="BB139" s="107"/>
      <c r="BC139" s="115"/>
      <c r="BD139" s="107"/>
      <c r="BE139" s="107"/>
      <c r="BF139" s="107"/>
      <c r="BG139" s="107"/>
      <c r="BH139" s="107"/>
      <c r="BI139" s="107"/>
      <c r="BJ139" s="107"/>
      <c r="BK139" s="107"/>
      <c r="BL139" s="120"/>
      <c r="BM139" s="193"/>
      <c r="BN139" s="116"/>
      <c r="BO139" s="116"/>
      <c r="BP139" s="116"/>
      <c r="BQ139" s="116"/>
      <c r="BR139" s="116"/>
      <c r="BS139" s="118"/>
      <c r="BT139" s="107"/>
      <c r="BU139" s="107"/>
      <c r="BV139" s="107"/>
      <c r="BW139" s="107"/>
      <c r="BX139" s="107"/>
      <c r="BY139" s="107"/>
      <c r="BZ139" s="107"/>
      <c r="CA139" s="107"/>
      <c r="CB139" s="117"/>
      <c r="CC139" s="117"/>
      <c r="CD139" s="117"/>
      <c r="CE139" s="112"/>
      <c r="CF139" s="117"/>
      <c r="CG139" s="112"/>
      <c r="CH139" s="112"/>
      <c r="CI139" s="112"/>
      <c r="CJ139" s="112"/>
      <c r="CK139" s="112"/>
      <c r="CL139" s="112"/>
      <c r="CM139" s="112"/>
      <c r="CN139" s="112"/>
      <c r="CO139" s="112"/>
      <c r="CP139" s="112"/>
      <c r="CQ139" s="112"/>
      <c r="CR139" s="112"/>
      <c r="CT139" s="112"/>
      <c r="CU139" s="112"/>
      <c r="CV139" s="112"/>
      <c r="CW139" s="112"/>
      <c r="CX139" s="112"/>
      <c r="CY139" s="112"/>
      <c r="CZ139" s="112"/>
      <c r="DA139" s="112"/>
      <c r="DB139" s="112"/>
    </row>
    <row r="140" spans="1:106" ht="30.75" customHeight="1">
      <c r="A140" s="123" t="s">
        <v>856</v>
      </c>
      <c r="B140" s="207"/>
      <c r="C140" s="107"/>
      <c r="D140" s="107"/>
      <c r="E140" s="107"/>
      <c r="F140" s="107"/>
      <c r="G140" s="107"/>
      <c r="H140" s="107"/>
      <c r="I140" s="107"/>
      <c r="J140" s="107"/>
      <c r="K140" s="107"/>
      <c r="L140" s="107"/>
      <c r="M140" s="107"/>
      <c r="N140" s="107"/>
      <c r="O140" s="117"/>
      <c r="P140" s="113"/>
      <c r="Q140" s="107"/>
      <c r="R140" s="107"/>
      <c r="S140" s="111"/>
      <c r="T140" s="107"/>
      <c r="U140" s="107"/>
      <c r="V140" s="106"/>
      <c r="W140" s="108"/>
      <c r="X140" s="107"/>
      <c r="Y140" s="107"/>
      <c r="Z140" s="107"/>
      <c r="AA140" s="107"/>
      <c r="AB140" s="107"/>
      <c r="AC140" s="114"/>
      <c r="AD140" s="108"/>
      <c r="AE140" s="246"/>
      <c r="AF140" s="246"/>
      <c r="AG140" s="246"/>
      <c r="AH140" s="246"/>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15"/>
      <c r="BD140" s="107"/>
      <c r="BE140" s="107"/>
      <c r="BF140" s="107"/>
      <c r="BG140" s="107"/>
      <c r="BH140" s="107"/>
      <c r="BI140" s="107"/>
      <c r="BJ140" s="107"/>
      <c r="BK140" s="107"/>
      <c r="BL140" s="120"/>
      <c r="BM140" s="193"/>
      <c r="BN140" s="116"/>
      <c r="BO140" s="116"/>
      <c r="BP140" s="116"/>
      <c r="BQ140" s="116"/>
      <c r="BR140" s="116"/>
      <c r="BS140" s="118"/>
      <c r="BT140" s="107"/>
      <c r="BU140" s="107"/>
      <c r="BV140" s="107"/>
      <c r="BW140" s="107"/>
      <c r="BX140" s="107"/>
      <c r="BY140" s="107"/>
      <c r="BZ140" s="107"/>
      <c r="CA140" s="107"/>
      <c r="CB140" s="117"/>
      <c r="CC140" s="117"/>
      <c r="CD140" s="117"/>
      <c r="CE140" s="112"/>
      <c r="CF140" s="117"/>
      <c r="CG140" s="112"/>
      <c r="CH140" s="112"/>
      <c r="CI140" s="112"/>
      <c r="CJ140" s="112"/>
      <c r="CK140" s="112"/>
      <c r="CL140" s="112"/>
      <c r="CM140" s="112"/>
      <c r="CN140" s="112"/>
      <c r="CO140" s="112"/>
      <c r="CP140" s="112"/>
      <c r="CQ140" s="112"/>
      <c r="CR140" s="112"/>
      <c r="CT140" s="112"/>
      <c r="CU140" s="112"/>
      <c r="CV140" s="112"/>
      <c r="CW140" s="112"/>
      <c r="CX140" s="112"/>
      <c r="CY140" s="112"/>
      <c r="CZ140" s="112"/>
      <c r="DA140" s="112"/>
      <c r="DB140" s="112"/>
    </row>
    <row r="141" spans="1:106" ht="30.75" customHeight="1">
      <c r="A141" s="123" t="s">
        <v>857</v>
      </c>
      <c r="B141" s="207"/>
      <c r="C141" s="107"/>
      <c r="D141" s="107"/>
      <c r="E141" s="107"/>
      <c r="F141" s="107"/>
      <c r="G141" s="107"/>
      <c r="H141" s="107"/>
      <c r="I141" s="138"/>
      <c r="J141" s="107"/>
      <c r="K141" s="107"/>
      <c r="L141" s="107"/>
      <c r="M141" s="107"/>
      <c r="N141" s="107"/>
      <c r="O141" s="117"/>
      <c r="P141" s="113"/>
      <c r="Q141" s="107"/>
      <c r="R141" s="107"/>
      <c r="S141" s="111"/>
      <c r="T141" s="107"/>
      <c r="U141" s="107"/>
      <c r="V141" s="106"/>
      <c r="W141" s="108"/>
      <c r="X141" s="107"/>
      <c r="Y141" s="107"/>
      <c r="Z141" s="107"/>
      <c r="AA141" s="107"/>
      <c r="AB141" s="107"/>
      <c r="AC141" s="114"/>
      <c r="AD141" s="108"/>
      <c r="AE141" s="246"/>
      <c r="AF141" s="246"/>
      <c r="AG141" s="246"/>
      <c r="AH141" s="246"/>
      <c r="AI141" s="107"/>
      <c r="AJ141" s="107"/>
      <c r="AK141" s="107"/>
      <c r="AL141" s="107"/>
      <c r="AM141" s="107"/>
      <c r="AN141" s="107"/>
      <c r="AO141" s="107"/>
      <c r="AP141" s="107"/>
      <c r="AQ141" s="107"/>
      <c r="AR141" s="107"/>
      <c r="AS141" s="107"/>
      <c r="AT141" s="107"/>
      <c r="AU141" s="107"/>
      <c r="AV141" s="107"/>
      <c r="AW141" s="107"/>
      <c r="AX141" s="107"/>
      <c r="AY141" s="107"/>
      <c r="AZ141" s="107"/>
      <c r="BA141" s="107"/>
      <c r="BB141" s="107"/>
      <c r="BC141" s="115"/>
      <c r="BD141" s="107"/>
      <c r="BE141" s="107"/>
      <c r="BF141" s="107"/>
      <c r="BG141" s="107"/>
      <c r="BH141" s="107"/>
      <c r="BI141" s="107"/>
      <c r="BJ141" s="107"/>
      <c r="BK141" s="107"/>
      <c r="BL141" s="120"/>
      <c r="BM141" s="193"/>
      <c r="BN141" s="116"/>
      <c r="BO141" s="116"/>
      <c r="BP141" s="116"/>
      <c r="BQ141" s="116"/>
      <c r="BR141" s="116"/>
      <c r="BS141" s="118"/>
      <c r="BT141" s="107"/>
      <c r="BU141" s="107"/>
      <c r="BV141" s="107"/>
      <c r="BW141" s="107"/>
      <c r="BX141" s="107"/>
      <c r="BY141" s="107"/>
      <c r="BZ141" s="107"/>
      <c r="CA141" s="107"/>
      <c r="CB141" s="117"/>
      <c r="CC141" s="117"/>
      <c r="CD141" s="117"/>
      <c r="CE141" s="112"/>
      <c r="CF141" s="117"/>
      <c r="CG141" s="112"/>
      <c r="CH141" s="112"/>
      <c r="CI141" s="112"/>
      <c r="CJ141" s="112"/>
      <c r="CK141" s="112"/>
      <c r="CL141" s="112"/>
      <c r="CM141" s="112"/>
      <c r="CN141" s="112"/>
      <c r="CO141" s="112"/>
      <c r="CP141" s="112"/>
      <c r="CQ141" s="112"/>
      <c r="CR141" s="112"/>
      <c r="CT141" s="112"/>
      <c r="CU141" s="112"/>
      <c r="CV141" s="112"/>
      <c r="CW141" s="112"/>
      <c r="CX141" s="112"/>
      <c r="CY141" s="112"/>
      <c r="CZ141" s="112"/>
      <c r="DA141" s="112"/>
      <c r="DB141" s="112"/>
    </row>
    <row r="142" spans="1:106" ht="30.75" customHeight="1">
      <c r="A142" s="123" t="s">
        <v>858</v>
      </c>
      <c r="B142" s="207"/>
      <c r="C142" s="107"/>
      <c r="D142" s="107"/>
      <c r="E142" s="107"/>
      <c r="F142" s="107"/>
      <c r="G142" s="107"/>
      <c r="H142" s="107"/>
      <c r="I142" s="138"/>
      <c r="J142" s="107"/>
      <c r="K142" s="107"/>
      <c r="L142" s="107"/>
      <c r="M142" s="107"/>
      <c r="N142" s="107"/>
      <c r="O142" s="117"/>
      <c r="P142" s="113"/>
      <c r="Q142" s="107"/>
      <c r="R142" s="107"/>
      <c r="S142" s="111"/>
      <c r="T142" s="107"/>
      <c r="U142" s="107"/>
      <c r="V142" s="106"/>
      <c r="W142" s="108"/>
      <c r="X142" s="107"/>
      <c r="Y142" s="107"/>
      <c r="Z142" s="107"/>
      <c r="AA142" s="107"/>
      <c r="AB142" s="107"/>
      <c r="AC142" s="114"/>
      <c r="AD142" s="108"/>
      <c r="AE142" s="107"/>
      <c r="AF142" s="107"/>
      <c r="AG142" s="107"/>
      <c r="AH142" s="107"/>
      <c r="AI142" s="107"/>
      <c r="AJ142" s="107"/>
      <c r="AK142" s="107"/>
      <c r="AL142" s="107"/>
      <c r="AM142" s="107"/>
      <c r="AN142" s="107"/>
      <c r="AO142" s="107"/>
      <c r="AP142" s="107"/>
      <c r="AQ142" s="107"/>
      <c r="AR142" s="107"/>
      <c r="AS142" s="107"/>
      <c r="AT142" s="107"/>
      <c r="AU142" s="107"/>
      <c r="AV142" s="107"/>
      <c r="AW142" s="107"/>
      <c r="AX142" s="107"/>
      <c r="AY142" s="107"/>
      <c r="AZ142" s="107"/>
      <c r="BA142" s="107"/>
      <c r="BB142" s="107"/>
      <c r="BC142" s="115"/>
      <c r="BD142" s="107"/>
      <c r="BE142" s="107"/>
      <c r="BF142" s="107"/>
      <c r="BG142" s="107"/>
      <c r="BH142" s="107"/>
      <c r="BI142" s="107"/>
      <c r="BJ142" s="107"/>
      <c r="BK142" s="107"/>
      <c r="BL142" s="120"/>
      <c r="BM142" s="193"/>
      <c r="BN142" s="116"/>
      <c r="BO142" s="116"/>
      <c r="BP142" s="116"/>
      <c r="BQ142" s="116"/>
      <c r="BR142" s="116"/>
      <c r="BS142" s="118"/>
      <c r="BT142" s="107"/>
      <c r="BU142" s="107"/>
      <c r="BV142" s="107"/>
      <c r="BW142" s="107"/>
      <c r="BX142" s="107"/>
      <c r="BY142" s="107"/>
      <c r="BZ142" s="107"/>
      <c r="CA142" s="107"/>
      <c r="CB142" s="117"/>
      <c r="CC142" s="117"/>
      <c r="CD142" s="117"/>
      <c r="CE142" s="112"/>
      <c r="CF142" s="117"/>
      <c r="CG142" s="112"/>
      <c r="CH142" s="112"/>
      <c r="CI142" s="112"/>
      <c r="CJ142" s="112"/>
      <c r="CK142" s="112"/>
      <c r="CL142" s="112"/>
      <c r="CM142" s="112"/>
      <c r="CN142" s="112"/>
      <c r="CO142" s="112"/>
      <c r="CP142" s="112"/>
      <c r="CQ142" s="112"/>
      <c r="CR142" s="112"/>
      <c r="CT142" s="112"/>
      <c r="CU142" s="112"/>
      <c r="CV142" s="112"/>
      <c r="CW142" s="112"/>
      <c r="CX142" s="112"/>
      <c r="CY142" s="112"/>
      <c r="CZ142" s="112"/>
      <c r="DA142" s="112"/>
      <c r="DB142" s="112"/>
    </row>
    <row r="143" spans="1:106" ht="30.75" customHeight="1">
      <c r="A143" s="123" t="s">
        <v>859</v>
      </c>
      <c r="B143" s="207"/>
      <c r="C143" s="107"/>
      <c r="D143" s="107"/>
      <c r="E143" s="107"/>
      <c r="F143" s="107"/>
      <c r="G143" s="107"/>
      <c r="H143" s="107"/>
      <c r="I143" s="138"/>
      <c r="J143" s="107"/>
      <c r="K143" s="107"/>
      <c r="L143" s="107"/>
      <c r="M143" s="107"/>
      <c r="N143" s="107"/>
      <c r="O143" s="117"/>
      <c r="P143" s="113"/>
      <c r="Q143" s="107"/>
      <c r="R143" s="107"/>
      <c r="S143" s="111"/>
      <c r="T143" s="107"/>
      <c r="U143" s="107"/>
      <c r="V143" s="106"/>
      <c r="W143" s="108"/>
      <c r="X143" s="107"/>
      <c r="Y143" s="107"/>
      <c r="Z143" s="107"/>
      <c r="AA143" s="107"/>
      <c r="AB143" s="107"/>
      <c r="AC143" s="114"/>
      <c r="AD143" s="108"/>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15"/>
      <c r="BD143" s="107"/>
      <c r="BE143" s="107"/>
      <c r="BF143" s="107"/>
      <c r="BG143" s="107"/>
      <c r="BH143" s="107"/>
      <c r="BI143" s="107"/>
      <c r="BJ143" s="107"/>
      <c r="BK143" s="107"/>
      <c r="BL143" s="120"/>
      <c r="BM143" s="193"/>
      <c r="BN143" s="116"/>
      <c r="BO143" s="116"/>
      <c r="BP143" s="116"/>
      <c r="BQ143" s="116"/>
      <c r="BR143" s="116"/>
      <c r="BS143" s="118"/>
      <c r="BT143" s="107"/>
      <c r="BU143" s="107"/>
      <c r="BV143" s="107"/>
      <c r="BW143" s="107"/>
      <c r="BX143" s="107"/>
      <c r="BY143" s="107"/>
      <c r="BZ143" s="107"/>
      <c r="CA143" s="107"/>
      <c r="CB143" s="117"/>
      <c r="CC143" s="117"/>
      <c r="CD143" s="117"/>
      <c r="CE143" s="112"/>
      <c r="CF143" s="117"/>
      <c r="CG143" s="112"/>
      <c r="CH143" s="112"/>
      <c r="CI143" s="112"/>
      <c r="CJ143" s="112"/>
      <c r="CK143" s="112"/>
      <c r="CL143" s="112"/>
      <c r="CM143" s="112"/>
      <c r="CN143" s="112"/>
      <c r="CO143" s="112"/>
      <c r="CP143" s="112"/>
      <c r="CQ143" s="112"/>
      <c r="CR143" s="112"/>
      <c r="CT143" s="112"/>
      <c r="CU143" s="112"/>
      <c r="CV143" s="112"/>
      <c r="CW143" s="112"/>
      <c r="CX143" s="112"/>
      <c r="CY143" s="112"/>
      <c r="CZ143" s="112"/>
      <c r="DA143" s="112"/>
      <c r="DB143" s="112"/>
    </row>
    <row r="144" spans="1:106" ht="30.75" customHeight="1">
      <c r="A144" s="123" t="s">
        <v>860</v>
      </c>
      <c r="B144" s="207"/>
      <c r="C144" s="107"/>
      <c r="D144" s="107"/>
      <c r="E144" s="107"/>
      <c r="F144" s="107"/>
      <c r="G144" s="107"/>
      <c r="H144" s="107"/>
      <c r="I144" s="138"/>
      <c r="J144" s="107"/>
      <c r="K144" s="107"/>
      <c r="L144" s="107"/>
      <c r="M144" s="107"/>
      <c r="N144" s="107"/>
      <c r="O144" s="117"/>
      <c r="P144" s="113"/>
      <c r="Q144" s="107"/>
      <c r="R144" s="107"/>
      <c r="S144" s="111"/>
      <c r="T144" s="107"/>
      <c r="U144" s="107"/>
      <c r="V144" s="106"/>
      <c r="W144" s="108"/>
      <c r="X144" s="107"/>
      <c r="Y144" s="107"/>
      <c r="Z144" s="107"/>
      <c r="AA144" s="107"/>
      <c r="AB144" s="107"/>
      <c r="AC144" s="114"/>
      <c r="AD144" s="108"/>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07"/>
      <c r="BA144" s="107"/>
      <c r="BB144" s="107"/>
      <c r="BC144" s="115"/>
      <c r="BD144" s="107"/>
      <c r="BE144" s="107"/>
      <c r="BF144" s="107"/>
      <c r="BG144" s="107"/>
      <c r="BH144" s="107"/>
      <c r="BI144" s="107"/>
      <c r="BJ144" s="107"/>
      <c r="BK144" s="107"/>
      <c r="BL144" s="120"/>
      <c r="BM144" s="193"/>
      <c r="BN144" s="116"/>
      <c r="BO144" s="116"/>
      <c r="BP144" s="116"/>
      <c r="BQ144" s="116"/>
      <c r="BR144" s="116"/>
      <c r="BS144" s="118"/>
      <c r="BT144" s="107"/>
      <c r="BU144" s="107"/>
      <c r="BV144" s="107"/>
      <c r="BW144" s="107"/>
      <c r="BX144" s="107"/>
      <c r="BY144" s="107"/>
      <c r="BZ144" s="107"/>
      <c r="CA144" s="107"/>
      <c r="CB144" s="117"/>
      <c r="CC144" s="117"/>
      <c r="CD144" s="117"/>
      <c r="CE144" s="112"/>
      <c r="CF144" s="117"/>
      <c r="CG144" s="112"/>
      <c r="CH144" s="112"/>
      <c r="CI144" s="112"/>
      <c r="CJ144" s="112"/>
      <c r="CK144" s="112"/>
      <c r="CL144" s="112"/>
      <c r="CM144" s="112"/>
      <c r="CN144" s="112"/>
      <c r="CO144" s="112"/>
      <c r="CP144" s="112"/>
      <c r="CQ144" s="112"/>
      <c r="CR144" s="112"/>
      <c r="CT144" s="112"/>
      <c r="CU144" s="112"/>
      <c r="CV144" s="112"/>
      <c r="CW144" s="112"/>
      <c r="CX144" s="112"/>
      <c r="CY144" s="112"/>
      <c r="CZ144" s="112"/>
      <c r="DA144" s="112"/>
      <c r="DB144" s="112"/>
    </row>
    <row r="145" spans="1:106" ht="30.75" customHeight="1">
      <c r="A145" s="123" t="s">
        <v>861</v>
      </c>
      <c r="B145" s="207"/>
      <c r="C145" s="107"/>
      <c r="D145" s="107"/>
      <c r="E145" s="107"/>
      <c r="F145" s="107"/>
      <c r="G145" s="107"/>
      <c r="H145" s="107"/>
      <c r="I145" s="107"/>
      <c r="J145" s="107"/>
      <c r="K145" s="107"/>
      <c r="L145" s="107"/>
      <c r="M145" s="107"/>
      <c r="N145" s="107"/>
      <c r="O145" s="117"/>
      <c r="P145" s="113"/>
      <c r="Q145" s="107"/>
      <c r="R145" s="107"/>
      <c r="S145" s="111"/>
      <c r="T145" s="107"/>
      <c r="U145" s="107"/>
      <c r="V145" s="106"/>
      <c r="W145" s="108"/>
      <c r="X145" s="107"/>
      <c r="Y145" s="107"/>
      <c r="Z145" s="107"/>
      <c r="AA145" s="107"/>
      <c r="AB145" s="107"/>
      <c r="AC145" s="114"/>
      <c r="AD145" s="108"/>
      <c r="AE145" s="107"/>
      <c r="AF145" s="107"/>
      <c r="AG145" s="107"/>
      <c r="AH145" s="107"/>
      <c r="AI145" s="107"/>
      <c r="AJ145" s="107"/>
      <c r="AK145" s="107"/>
      <c r="AL145" s="123"/>
      <c r="AM145" s="107"/>
      <c r="AN145" s="107"/>
      <c r="AO145" s="107"/>
      <c r="AP145" s="107"/>
      <c r="AQ145" s="107"/>
      <c r="AR145" s="107"/>
      <c r="AS145" s="107"/>
      <c r="AT145" s="107"/>
      <c r="AU145" s="107"/>
      <c r="AV145" s="107"/>
      <c r="AW145" s="107"/>
      <c r="AX145" s="107"/>
      <c r="AY145" s="107"/>
      <c r="AZ145" s="139"/>
      <c r="BA145" s="107"/>
      <c r="BB145" s="107"/>
      <c r="BC145" s="115"/>
      <c r="BD145" s="107"/>
      <c r="BE145" s="107"/>
      <c r="BF145" s="107"/>
      <c r="BG145" s="107"/>
      <c r="BH145" s="107"/>
      <c r="BI145" s="107"/>
      <c r="BJ145" s="107"/>
      <c r="BK145" s="107"/>
      <c r="BL145" s="120"/>
      <c r="BM145" s="193"/>
      <c r="BN145" s="116"/>
      <c r="BO145" s="116"/>
      <c r="BP145" s="116"/>
      <c r="BQ145" s="116"/>
      <c r="BR145" s="116"/>
      <c r="BS145" s="118"/>
      <c r="BT145" s="107"/>
      <c r="BU145" s="107"/>
      <c r="BV145" s="107"/>
      <c r="BW145" s="107"/>
      <c r="BX145" s="107"/>
      <c r="BY145" s="107"/>
      <c r="BZ145" s="107"/>
      <c r="CA145" s="107"/>
      <c r="CB145" s="117"/>
      <c r="CC145" s="117"/>
      <c r="CD145" s="117"/>
      <c r="CE145" s="112"/>
      <c r="CF145" s="117"/>
      <c r="CG145" s="112"/>
      <c r="CH145" s="112"/>
      <c r="CI145" s="112"/>
      <c r="CJ145" s="112"/>
      <c r="CK145" s="112"/>
      <c r="CL145" s="112"/>
      <c r="CM145" s="112"/>
      <c r="CN145" s="112"/>
      <c r="CO145" s="112"/>
      <c r="CP145" s="112"/>
      <c r="CQ145" s="112"/>
      <c r="CR145" s="112"/>
      <c r="CT145" s="112"/>
      <c r="CU145" s="112"/>
      <c r="CV145" s="112"/>
      <c r="CW145" s="112"/>
      <c r="CX145" s="112"/>
      <c r="CY145" s="112"/>
      <c r="CZ145" s="112"/>
      <c r="DA145" s="112"/>
      <c r="DB145" s="112"/>
    </row>
    <row r="146" spans="1:106" ht="30.75" customHeight="1">
      <c r="A146" s="123" t="s">
        <v>862</v>
      </c>
      <c r="B146" s="207"/>
      <c r="C146" s="107"/>
      <c r="D146" s="107"/>
      <c r="E146" s="107"/>
      <c r="F146" s="107"/>
      <c r="G146" s="107"/>
      <c r="H146" s="107"/>
      <c r="I146" s="107"/>
      <c r="J146" s="107"/>
      <c r="K146" s="107"/>
      <c r="L146" s="107"/>
      <c r="M146" s="107"/>
      <c r="N146" s="107"/>
      <c r="O146" s="117"/>
      <c r="P146" s="113"/>
      <c r="Q146" s="107"/>
      <c r="R146" s="107"/>
      <c r="S146" s="111"/>
      <c r="T146" s="107"/>
      <c r="U146" s="107"/>
      <c r="V146" s="106"/>
      <c r="W146" s="108"/>
      <c r="X146" s="107"/>
      <c r="Y146" s="107"/>
      <c r="Z146" s="107"/>
      <c r="AA146" s="107"/>
      <c r="AB146" s="107"/>
      <c r="AC146" s="114"/>
      <c r="AD146" s="108"/>
      <c r="AE146" s="107"/>
      <c r="AF146" s="107"/>
      <c r="AG146" s="107"/>
      <c r="AH146" s="107"/>
      <c r="AI146" s="107"/>
      <c r="AJ146" s="107"/>
      <c r="AK146" s="107"/>
      <c r="AL146" s="123"/>
      <c r="AM146" s="107"/>
      <c r="AN146" s="107"/>
      <c r="AO146" s="107"/>
      <c r="AP146" s="107"/>
      <c r="AQ146" s="107"/>
      <c r="AR146" s="107"/>
      <c r="AS146" s="107"/>
      <c r="AT146" s="107"/>
      <c r="AU146" s="107"/>
      <c r="AV146" s="107"/>
      <c r="AW146" s="107"/>
      <c r="AX146" s="107"/>
      <c r="AY146" s="107"/>
      <c r="AZ146" s="139"/>
      <c r="BA146" s="107"/>
      <c r="BB146" s="107"/>
      <c r="BC146" s="115"/>
      <c r="BD146" s="107"/>
      <c r="BE146" s="107"/>
      <c r="BF146" s="107"/>
      <c r="BG146" s="107"/>
      <c r="BH146" s="107"/>
      <c r="BI146" s="107"/>
      <c r="BJ146" s="107"/>
      <c r="BK146" s="107"/>
      <c r="BL146" s="121"/>
      <c r="BM146" s="193"/>
      <c r="BN146" s="116"/>
      <c r="BO146" s="116"/>
      <c r="BP146" s="116"/>
      <c r="BQ146" s="116"/>
      <c r="BR146" s="116"/>
      <c r="BS146" s="118"/>
      <c r="BT146" s="107"/>
      <c r="BU146" s="107"/>
      <c r="BV146" s="107"/>
      <c r="BW146" s="107"/>
      <c r="BX146" s="107"/>
      <c r="BY146" s="107"/>
      <c r="BZ146" s="107"/>
      <c r="CA146" s="107"/>
      <c r="CB146" s="117"/>
      <c r="CC146" s="117"/>
      <c r="CD146" s="117"/>
      <c r="CE146" s="112"/>
      <c r="CF146" s="117"/>
      <c r="CG146" s="112"/>
      <c r="CH146" s="112"/>
      <c r="CI146" s="112"/>
      <c r="CJ146" s="112"/>
      <c r="CK146" s="112"/>
      <c r="CL146" s="112"/>
      <c r="CM146" s="112"/>
      <c r="CN146" s="112"/>
      <c r="CO146" s="112"/>
      <c r="CP146" s="112"/>
      <c r="CQ146" s="112"/>
      <c r="CR146" s="112"/>
      <c r="CT146" s="112"/>
      <c r="CU146" s="112"/>
      <c r="CV146" s="112"/>
      <c r="CW146" s="112"/>
      <c r="CX146" s="112"/>
      <c r="CY146" s="112"/>
      <c r="CZ146" s="112"/>
      <c r="DA146" s="112"/>
      <c r="DB146" s="112"/>
    </row>
    <row r="147" spans="1:106" ht="30.75" customHeight="1">
      <c r="A147" s="123" t="s">
        <v>863</v>
      </c>
      <c r="B147" s="207"/>
      <c r="C147" s="107"/>
      <c r="D147" s="107"/>
      <c r="E147" s="107"/>
      <c r="F147" s="107"/>
      <c r="G147" s="107"/>
      <c r="H147" s="107"/>
      <c r="I147" s="107"/>
      <c r="J147" s="107"/>
      <c r="K147" s="107"/>
      <c r="L147" s="107"/>
      <c r="M147" s="107"/>
      <c r="N147" s="107"/>
      <c r="O147" s="117"/>
      <c r="P147" s="113"/>
      <c r="Q147" s="107"/>
      <c r="R147" s="107"/>
      <c r="S147" s="111"/>
      <c r="T147" s="107"/>
      <c r="U147" s="107"/>
      <c r="V147" s="106"/>
      <c r="W147" s="108"/>
      <c r="X147" s="107"/>
      <c r="Y147" s="107"/>
      <c r="Z147" s="107"/>
      <c r="AA147" s="107"/>
      <c r="AB147" s="107"/>
      <c r="AC147" s="114"/>
      <c r="AD147" s="108"/>
      <c r="AE147" s="107"/>
      <c r="AF147" s="107"/>
      <c r="AG147" s="107"/>
      <c r="AH147" s="107"/>
      <c r="AI147" s="107"/>
      <c r="AJ147" s="107"/>
      <c r="AK147" s="107"/>
      <c r="AL147" s="123"/>
      <c r="AM147" s="107"/>
      <c r="AN147" s="107"/>
      <c r="AO147" s="107"/>
      <c r="AP147" s="107"/>
      <c r="AQ147" s="107"/>
      <c r="AR147" s="107"/>
      <c r="AS147" s="107"/>
      <c r="AT147" s="107"/>
      <c r="AU147" s="107"/>
      <c r="AV147" s="107"/>
      <c r="AW147" s="107"/>
      <c r="AX147" s="107"/>
      <c r="AY147" s="107"/>
      <c r="AZ147" s="139"/>
      <c r="BA147" s="107"/>
      <c r="BB147" s="107"/>
      <c r="BC147" s="115"/>
      <c r="BD147" s="107"/>
      <c r="BE147" s="107"/>
      <c r="BF147" s="107"/>
      <c r="BG147" s="107"/>
      <c r="BH147" s="107"/>
      <c r="BI147" s="107"/>
      <c r="BJ147" s="107"/>
      <c r="BK147" s="107"/>
      <c r="BL147" s="121"/>
      <c r="BM147" s="193"/>
      <c r="BN147" s="116"/>
      <c r="BO147" s="116"/>
      <c r="BP147" s="116"/>
      <c r="BQ147" s="116"/>
      <c r="BR147" s="116"/>
      <c r="BS147" s="118"/>
      <c r="BT147" s="107"/>
      <c r="BU147" s="107"/>
      <c r="BV147" s="107"/>
      <c r="BW147" s="107"/>
      <c r="BX147" s="107"/>
      <c r="BY147" s="107"/>
      <c r="BZ147" s="107"/>
      <c r="CA147" s="107"/>
      <c r="CB147" s="117"/>
      <c r="CC147" s="117"/>
      <c r="CD147" s="117"/>
      <c r="CE147" s="112"/>
      <c r="CF147" s="117"/>
      <c r="CG147" s="112"/>
      <c r="CH147" s="112"/>
      <c r="CI147" s="112"/>
      <c r="CJ147" s="112"/>
      <c r="CK147" s="112"/>
      <c r="CL147" s="112"/>
      <c r="CM147" s="112"/>
      <c r="CN147" s="112"/>
      <c r="CO147" s="112"/>
      <c r="CP147" s="112"/>
      <c r="CQ147" s="112"/>
      <c r="CR147" s="112"/>
      <c r="CT147" s="112"/>
      <c r="CU147" s="112"/>
      <c r="CV147" s="112"/>
      <c r="CW147" s="112"/>
      <c r="CX147" s="112"/>
      <c r="CY147" s="112"/>
      <c r="CZ147" s="112"/>
      <c r="DA147" s="112"/>
      <c r="DB147" s="112"/>
    </row>
    <row r="148" spans="1:106" ht="30.75" customHeight="1">
      <c r="A148" s="123" t="s">
        <v>864</v>
      </c>
      <c r="B148" s="207"/>
      <c r="C148" s="107"/>
      <c r="D148" s="107"/>
      <c r="E148" s="107"/>
      <c r="F148" s="107"/>
      <c r="G148" s="107"/>
      <c r="H148" s="107"/>
      <c r="I148" s="107"/>
      <c r="J148" s="107"/>
      <c r="K148" s="107"/>
      <c r="L148" s="107"/>
      <c r="M148" s="107"/>
      <c r="N148" s="107"/>
      <c r="O148" s="117"/>
      <c r="P148" s="113"/>
      <c r="Q148" s="107"/>
      <c r="R148" s="107"/>
      <c r="S148" s="111"/>
      <c r="T148" s="107"/>
      <c r="U148" s="107"/>
      <c r="V148" s="106"/>
      <c r="W148" s="108"/>
      <c r="X148" s="107"/>
      <c r="Y148" s="107"/>
      <c r="Z148" s="107"/>
      <c r="AA148" s="107"/>
      <c r="AB148" s="107"/>
      <c r="AC148" s="114"/>
      <c r="AD148" s="108"/>
      <c r="AE148" s="107"/>
      <c r="AF148" s="107"/>
      <c r="AG148" s="107"/>
      <c r="AH148" s="107"/>
      <c r="AI148" s="107"/>
      <c r="AJ148" s="107"/>
      <c r="AK148" s="107"/>
      <c r="AL148" s="123"/>
      <c r="AM148" s="107"/>
      <c r="AN148" s="107"/>
      <c r="AO148" s="107"/>
      <c r="AP148" s="107"/>
      <c r="AQ148" s="107"/>
      <c r="AR148" s="107"/>
      <c r="AS148" s="107"/>
      <c r="AT148" s="107"/>
      <c r="AU148" s="107"/>
      <c r="AV148" s="107"/>
      <c r="AW148" s="107"/>
      <c r="AX148" s="107"/>
      <c r="AY148" s="107"/>
      <c r="AZ148" s="139"/>
      <c r="BA148" s="107"/>
      <c r="BB148" s="107"/>
      <c r="BC148" s="115"/>
      <c r="BD148" s="107"/>
      <c r="BE148" s="107"/>
      <c r="BF148" s="107"/>
      <c r="BG148" s="107"/>
      <c r="BH148" s="107"/>
      <c r="BI148" s="107"/>
      <c r="BJ148" s="107"/>
      <c r="BK148" s="107"/>
      <c r="BL148" s="121"/>
      <c r="BM148" s="193"/>
      <c r="BN148" s="116"/>
      <c r="BO148" s="116"/>
      <c r="BP148" s="116"/>
      <c r="BQ148" s="116"/>
      <c r="BR148" s="116"/>
      <c r="BS148" s="118"/>
      <c r="BT148" s="107"/>
      <c r="BU148" s="107"/>
      <c r="BV148" s="107"/>
      <c r="BW148" s="107"/>
      <c r="BX148" s="107"/>
      <c r="BY148" s="107"/>
      <c r="BZ148" s="107"/>
      <c r="CA148" s="107"/>
      <c r="CB148" s="117"/>
      <c r="CC148" s="117"/>
      <c r="CD148" s="117"/>
      <c r="CE148" s="112"/>
      <c r="CF148" s="117"/>
      <c r="CG148" s="112"/>
      <c r="CH148" s="112"/>
      <c r="CI148" s="112"/>
      <c r="CJ148" s="112"/>
      <c r="CK148" s="112"/>
      <c r="CL148" s="112"/>
      <c r="CM148" s="112"/>
      <c r="CN148" s="112"/>
      <c r="CO148" s="112"/>
      <c r="CP148" s="112"/>
      <c r="CQ148" s="112"/>
      <c r="CR148" s="112"/>
      <c r="CT148" s="112"/>
      <c r="CU148" s="112"/>
      <c r="CV148" s="112"/>
      <c r="CW148" s="112"/>
      <c r="CX148" s="112"/>
      <c r="CY148" s="112"/>
      <c r="CZ148" s="112"/>
      <c r="DA148" s="112"/>
      <c r="DB148" s="112"/>
    </row>
    <row r="149" spans="1:106" ht="30.75" customHeight="1">
      <c r="A149" s="123" t="s">
        <v>865</v>
      </c>
      <c r="B149" s="207"/>
      <c r="C149" s="107"/>
      <c r="D149" s="107"/>
      <c r="E149" s="107"/>
      <c r="F149" s="107"/>
      <c r="G149" s="107"/>
      <c r="H149" s="107"/>
      <c r="I149" s="107"/>
      <c r="J149" s="107"/>
      <c r="K149" s="107"/>
      <c r="L149" s="107"/>
      <c r="M149" s="107"/>
      <c r="N149" s="107"/>
      <c r="O149" s="117"/>
      <c r="P149" s="113"/>
      <c r="Q149" s="107"/>
      <c r="R149" s="107"/>
      <c r="S149" s="111"/>
      <c r="T149" s="107"/>
      <c r="U149" s="107"/>
      <c r="V149" s="107"/>
      <c r="W149" s="108"/>
      <c r="X149" s="107"/>
      <c r="Y149" s="107"/>
      <c r="Z149" s="107"/>
      <c r="AA149" s="107"/>
      <c r="AB149" s="114"/>
      <c r="AC149" s="114"/>
      <c r="AD149" s="108"/>
      <c r="AE149" s="107"/>
      <c r="AF149" s="107"/>
      <c r="AG149" s="107"/>
      <c r="AH149" s="107"/>
      <c r="AI149" s="107"/>
      <c r="AJ149" s="107"/>
      <c r="AK149" s="107"/>
      <c r="AL149" s="123"/>
      <c r="AM149" s="107"/>
      <c r="AN149" s="107"/>
      <c r="AO149" s="107"/>
      <c r="AP149" s="107"/>
      <c r="AQ149" s="107"/>
      <c r="AR149" s="107"/>
      <c r="AS149" s="107"/>
      <c r="AT149" s="107"/>
      <c r="AU149" s="107"/>
      <c r="AV149" s="107"/>
      <c r="AW149" s="107"/>
      <c r="AX149" s="107"/>
      <c r="AY149" s="107"/>
      <c r="AZ149" s="139"/>
      <c r="BA149" s="107"/>
      <c r="BB149" s="107"/>
      <c r="BC149" s="115"/>
      <c r="BD149" s="107"/>
      <c r="BE149" s="107"/>
      <c r="BF149" s="107"/>
      <c r="BG149" s="107"/>
      <c r="BH149" s="107"/>
      <c r="BI149" s="107"/>
      <c r="BJ149" s="107"/>
      <c r="BK149" s="116"/>
      <c r="BL149" s="116"/>
      <c r="BM149" s="193"/>
      <c r="BN149" s="116"/>
      <c r="BO149" s="116"/>
      <c r="BP149" s="116"/>
      <c r="BQ149" s="116"/>
      <c r="BR149" s="116"/>
      <c r="BS149" s="118"/>
      <c r="BT149" s="107"/>
      <c r="BU149" s="107"/>
      <c r="BV149" s="107"/>
      <c r="BW149" s="107"/>
      <c r="BX149" s="107"/>
      <c r="BY149" s="107"/>
      <c r="BZ149" s="107"/>
      <c r="CA149" s="107"/>
      <c r="CB149" s="117"/>
      <c r="CC149" s="117"/>
      <c r="CD149" s="117"/>
      <c r="CE149" s="112"/>
      <c r="CF149" s="117"/>
      <c r="CG149" s="112"/>
      <c r="CH149" s="112"/>
      <c r="CI149" s="112"/>
      <c r="CJ149" s="112"/>
      <c r="CK149" s="112"/>
      <c r="CL149" s="112"/>
      <c r="CM149" s="112"/>
      <c r="CN149" s="112"/>
      <c r="CO149" s="112"/>
      <c r="CP149" s="112"/>
      <c r="CQ149" s="112"/>
      <c r="CR149" s="112"/>
      <c r="CT149" s="112"/>
      <c r="CU149" s="112"/>
      <c r="CV149" s="112"/>
      <c r="CW149" s="112"/>
      <c r="CX149" s="112"/>
      <c r="CY149" s="112"/>
      <c r="CZ149" s="112"/>
      <c r="DA149" s="112"/>
      <c r="DB149" s="112"/>
    </row>
    <row r="150" spans="1:106" ht="30.75" customHeight="1">
      <c r="A150" s="123" t="s">
        <v>866</v>
      </c>
      <c r="B150" s="207"/>
      <c r="C150" s="107"/>
      <c r="D150" s="107"/>
      <c r="E150" s="107"/>
      <c r="F150" s="107"/>
      <c r="G150" s="107"/>
      <c r="H150" s="107"/>
      <c r="I150" s="107"/>
      <c r="J150" s="107"/>
      <c r="K150" s="107"/>
      <c r="L150" s="107"/>
      <c r="M150" s="107"/>
      <c r="N150" s="107"/>
      <c r="O150" s="117"/>
      <c r="P150" s="113"/>
      <c r="Q150" s="107"/>
      <c r="R150" s="107"/>
      <c r="S150" s="111"/>
      <c r="T150" s="107"/>
      <c r="U150" s="107"/>
      <c r="V150" s="107"/>
      <c r="W150" s="108"/>
      <c r="X150" s="107"/>
      <c r="Y150" s="107"/>
      <c r="Z150" s="107"/>
      <c r="AA150" s="107"/>
      <c r="AB150" s="114"/>
      <c r="AC150" s="114"/>
      <c r="AD150" s="108"/>
      <c r="AE150" s="107"/>
      <c r="AF150" s="107"/>
      <c r="AG150" s="107"/>
      <c r="AH150" s="107"/>
      <c r="AI150" s="107"/>
      <c r="AJ150" s="107"/>
      <c r="AK150" s="107"/>
      <c r="AL150" s="123"/>
      <c r="AM150" s="107"/>
      <c r="AN150" s="107"/>
      <c r="AO150" s="107"/>
      <c r="AP150" s="107"/>
      <c r="AQ150" s="107"/>
      <c r="AR150" s="107"/>
      <c r="AS150" s="107"/>
      <c r="AT150" s="107"/>
      <c r="AU150" s="107"/>
      <c r="AV150" s="107"/>
      <c r="AW150" s="107"/>
      <c r="AX150" s="107"/>
      <c r="AY150" s="107"/>
      <c r="AZ150" s="139"/>
      <c r="BA150" s="107"/>
      <c r="BB150" s="107"/>
      <c r="BC150" s="115"/>
      <c r="BD150" s="107"/>
      <c r="BE150" s="107"/>
      <c r="BF150" s="107"/>
      <c r="BG150" s="107"/>
      <c r="BH150" s="107"/>
      <c r="BI150" s="107"/>
      <c r="BJ150" s="107"/>
      <c r="BK150" s="116"/>
      <c r="BL150" s="116"/>
      <c r="BM150" s="193"/>
      <c r="BN150" s="116"/>
      <c r="BO150" s="116"/>
      <c r="BP150" s="116"/>
      <c r="BQ150" s="116"/>
      <c r="BR150" s="116"/>
      <c r="BS150" s="118"/>
      <c r="BT150" s="107"/>
      <c r="BU150" s="107"/>
      <c r="BV150" s="107"/>
      <c r="BW150" s="107"/>
      <c r="BX150" s="107"/>
      <c r="BY150" s="107"/>
      <c r="BZ150" s="107"/>
      <c r="CA150" s="107"/>
      <c r="CB150" s="117"/>
      <c r="CC150" s="117"/>
      <c r="CD150" s="117"/>
      <c r="CE150" s="112"/>
      <c r="CF150" s="117"/>
      <c r="CG150" s="112"/>
      <c r="CH150" s="112"/>
      <c r="CI150" s="112"/>
      <c r="CJ150" s="112"/>
      <c r="CK150" s="112"/>
      <c r="CL150" s="112"/>
      <c r="CM150" s="112"/>
      <c r="CN150" s="112"/>
      <c r="CO150" s="112"/>
      <c r="CP150" s="112"/>
      <c r="CQ150" s="112"/>
      <c r="CR150" s="112"/>
      <c r="CT150" s="112"/>
      <c r="CU150" s="112"/>
      <c r="CV150" s="112"/>
      <c r="CW150" s="112"/>
      <c r="CX150" s="112"/>
      <c r="CY150" s="112"/>
      <c r="CZ150" s="112"/>
      <c r="DA150" s="112"/>
      <c r="DB150" s="112"/>
    </row>
    <row r="151" spans="1:106" ht="30.75" customHeight="1">
      <c r="A151" s="123" t="s">
        <v>867</v>
      </c>
      <c r="B151" s="207"/>
      <c r="C151" s="107"/>
      <c r="D151" s="107"/>
      <c r="E151" s="107"/>
      <c r="F151" s="107"/>
      <c r="G151" s="107"/>
      <c r="H151" s="107"/>
      <c r="I151" s="107"/>
      <c r="J151" s="107"/>
      <c r="K151" s="107"/>
      <c r="L151" s="107"/>
      <c r="M151" s="107"/>
      <c r="N151" s="107"/>
      <c r="O151" s="117"/>
      <c r="P151" s="113"/>
      <c r="Q151" s="107"/>
      <c r="R151" s="107"/>
      <c r="S151" s="111"/>
      <c r="T151" s="107"/>
      <c r="U151" s="107"/>
      <c r="V151" s="107"/>
      <c r="W151" s="108"/>
      <c r="X151" s="107"/>
      <c r="Y151" s="107"/>
      <c r="Z151" s="107"/>
      <c r="AA151" s="107"/>
      <c r="AB151" s="114"/>
      <c r="AC151" s="114"/>
      <c r="AD151" s="108"/>
      <c r="AE151" s="107"/>
      <c r="AF151" s="107"/>
      <c r="AG151" s="107"/>
      <c r="AH151" s="107"/>
      <c r="AI151" s="107"/>
      <c r="AJ151" s="107"/>
      <c r="AK151" s="107"/>
      <c r="AL151" s="123"/>
      <c r="AM151" s="107"/>
      <c r="AN151" s="107"/>
      <c r="AO151" s="107"/>
      <c r="AP151" s="107"/>
      <c r="AQ151" s="107"/>
      <c r="AR151" s="107"/>
      <c r="AS151" s="107"/>
      <c r="AT151" s="107"/>
      <c r="AU151" s="107"/>
      <c r="AV151" s="107"/>
      <c r="AW151" s="107"/>
      <c r="AX151" s="107"/>
      <c r="AY151" s="107"/>
      <c r="AZ151" s="139"/>
      <c r="BA151" s="107"/>
      <c r="BB151" s="107"/>
      <c r="BC151" s="115"/>
      <c r="BD151" s="107"/>
      <c r="BE151" s="107"/>
      <c r="BF151" s="107"/>
      <c r="BG151" s="107"/>
      <c r="BH151" s="107"/>
      <c r="BI151" s="107"/>
      <c r="BJ151" s="107"/>
      <c r="BK151" s="116"/>
      <c r="BL151" s="116"/>
      <c r="BM151" s="193"/>
      <c r="BN151" s="116"/>
      <c r="BO151" s="116"/>
      <c r="BP151" s="116"/>
      <c r="BQ151" s="116"/>
      <c r="BR151" s="116"/>
      <c r="BS151" s="118"/>
      <c r="BT151" s="107"/>
      <c r="BU151" s="107"/>
      <c r="BV151" s="107"/>
      <c r="BW151" s="107"/>
      <c r="BX151" s="107"/>
      <c r="BY151" s="107"/>
      <c r="BZ151" s="107"/>
      <c r="CA151" s="107"/>
      <c r="CB151" s="117"/>
      <c r="CC151" s="117"/>
      <c r="CD151" s="117"/>
      <c r="CE151" s="112"/>
      <c r="CF151" s="117"/>
      <c r="CG151" s="112"/>
      <c r="CH151" s="112"/>
      <c r="CI151" s="112"/>
      <c r="CJ151" s="112"/>
      <c r="CK151" s="112"/>
      <c r="CL151" s="112"/>
      <c r="CM151" s="112"/>
      <c r="CN151" s="112"/>
      <c r="CO151" s="112"/>
      <c r="CP151" s="112"/>
      <c r="CQ151" s="112"/>
      <c r="CR151" s="112"/>
      <c r="CT151" s="112"/>
      <c r="CU151" s="112"/>
      <c r="CV151" s="112"/>
      <c r="CW151" s="112"/>
      <c r="CX151" s="112"/>
      <c r="CY151" s="112"/>
      <c r="CZ151" s="112"/>
      <c r="DA151" s="112"/>
      <c r="DB151" s="112"/>
    </row>
    <row r="152" spans="1:106" ht="30.75" customHeight="1">
      <c r="A152" s="123" t="s">
        <v>868</v>
      </c>
      <c r="B152" s="207"/>
      <c r="C152" s="107"/>
      <c r="D152" s="107"/>
      <c r="E152" s="107"/>
      <c r="F152" s="107"/>
      <c r="G152" s="107"/>
      <c r="H152" s="107"/>
      <c r="I152" s="107"/>
      <c r="J152" s="107"/>
      <c r="K152" s="107"/>
      <c r="L152" s="107"/>
      <c r="M152" s="107"/>
      <c r="N152" s="107"/>
      <c r="O152" s="117"/>
      <c r="P152" s="113"/>
      <c r="Q152" s="107"/>
      <c r="R152" s="107"/>
      <c r="S152" s="111"/>
      <c r="T152" s="107"/>
      <c r="U152" s="107"/>
      <c r="V152" s="107"/>
      <c r="W152" s="108"/>
      <c r="X152" s="107"/>
      <c r="Y152" s="107"/>
      <c r="Z152" s="107"/>
      <c r="AA152" s="107"/>
      <c r="AB152" s="114"/>
      <c r="AC152" s="114"/>
      <c r="AD152" s="108"/>
      <c r="AE152" s="107"/>
      <c r="AF152" s="107"/>
      <c r="AG152" s="107"/>
      <c r="AH152" s="107"/>
      <c r="AI152" s="107"/>
      <c r="AJ152" s="107"/>
      <c r="AK152" s="107"/>
      <c r="AL152" s="123"/>
      <c r="AM152" s="107"/>
      <c r="AN152" s="107"/>
      <c r="AO152" s="107"/>
      <c r="AP152" s="107"/>
      <c r="AQ152" s="107"/>
      <c r="AR152" s="107"/>
      <c r="AS152" s="107"/>
      <c r="AT152" s="107"/>
      <c r="AU152" s="107"/>
      <c r="AV152" s="107"/>
      <c r="AW152" s="107"/>
      <c r="AX152" s="107"/>
      <c r="AY152" s="107"/>
      <c r="AZ152" s="139"/>
      <c r="BA152" s="107"/>
      <c r="BB152" s="107"/>
      <c r="BC152" s="115"/>
      <c r="BD152" s="107"/>
      <c r="BE152" s="107"/>
      <c r="BF152" s="107"/>
      <c r="BG152" s="107"/>
      <c r="BH152" s="107"/>
      <c r="BI152" s="107"/>
      <c r="BJ152" s="107"/>
      <c r="BK152" s="116"/>
      <c r="BL152" s="116"/>
      <c r="BM152" s="193"/>
      <c r="BN152" s="116"/>
      <c r="BO152" s="116"/>
      <c r="BP152" s="116"/>
      <c r="BQ152" s="116"/>
      <c r="BR152" s="116"/>
      <c r="BS152" s="118"/>
      <c r="BT152" s="107"/>
      <c r="BU152" s="107"/>
      <c r="BV152" s="107"/>
      <c r="BW152" s="107"/>
      <c r="BX152" s="107"/>
      <c r="BY152" s="107"/>
      <c r="BZ152" s="107"/>
      <c r="CA152" s="107"/>
      <c r="CB152" s="117"/>
      <c r="CC152" s="117"/>
      <c r="CD152" s="117"/>
      <c r="CE152" s="112"/>
      <c r="CF152" s="117"/>
      <c r="CG152" s="112"/>
      <c r="CH152" s="112"/>
      <c r="CI152" s="112"/>
      <c r="CJ152" s="112"/>
      <c r="CK152" s="112"/>
      <c r="CL152" s="112"/>
      <c r="CM152" s="112"/>
      <c r="CN152" s="112"/>
      <c r="CO152" s="112"/>
      <c r="CP152" s="112"/>
      <c r="CQ152" s="112"/>
      <c r="CR152" s="112"/>
      <c r="CT152" s="112"/>
      <c r="CU152" s="112"/>
      <c r="CV152" s="112"/>
      <c r="CW152" s="112"/>
      <c r="CX152" s="112"/>
      <c r="CY152" s="112"/>
      <c r="CZ152" s="112"/>
      <c r="DA152" s="112"/>
      <c r="DB152" s="112"/>
    </row>
    <row r="153" spans="1:106" ht="30.75" customHeight="1">
      <c r="A153" s="123" t="s">
        <v>869</v>
      </c>
      <c r="B153" s="207"/>
      <c r="C153" s="107"/>
      <c r="D153" s="107"/>
      <c r="E153" s="123"/>
      <c r="F153" s="107"/>
      <c r="G153" s="123"/>
      <c r="H153" s="123"/>
      <c r="I153" s="107"/>
      <c r="J153" s="123"/>
      <c r="K153" s="123"/>
      <c r="L153" s="123"/>
      <c r="M153" s="123"/>
      <c r="N153" s="123"/>
      <c r="O153" s="128"/>
      <c r="P153" s="113"/>
      <c r="Q153" s="107"/>
      <c r="R153" s="123"/>
      <c r="S153" s="111"/>
      <c r="T153" s="107"/>
      <c r="U153" s="123"/>
      <c r="V153" s="123"/>
      <c r="W153" s="108"/>
      <c r="X153" s="107"/>
      <c r="Y153" s="107"/>
      <c r="Z153" s="123"/>
      <c r="AA153" s="123"/>
      <c r="AB153" s="123"/>
      <c r="AC153" s="131"/>
      <c r="AD153" s="108"/>
      <c r="AE153" s="107"/>
      <c r="AF153" s="107"/>
      <c r="AG153" s="107"/>
      <c r="AH153" s="107"/>
      <c r="AI153" s="107"/>
      <c r="AJ153" s="107"/>
      <c r="AK153" s="107"/>
      <c r="AL153" s="123"/>
      <c r="AM153" s="107"/>
      <c r="AN153" s="107"/>
      <c r="AO153" s="107"/>
      <c r="AP153" s="107"/>
      <c r="AQ153" s="107"/>
      <c r="AR153" s="107"/>
      <c r="AS153" s="107"/>
      <c r="AT153" s="107"/>
      <c r="AU153" s="107"/>
      <c r="AV153" s="107"/>
      <c r="AW153" s="107"/>
      <c r="AX153" s="107"/>
      <c r="AY153" s="107"/>
      <c r="AZ153" s="139"/>
      <c r="BA153" s="107"/>
      <c r="BB153" s="107"/>
      <c r="BC153" s="133"/>
      <c r="BD153" s="123"/>
      <c r="BE153" s="123"/>
      <c r="BF153" s="123"/>
      <c r="BG153" s="123"/>
      <c r="BH153" s="123"/>
      <c r="BI153" s="123"/>
      <c r="BJ153" s="123"/>
      <c r="BK153" s="123"/>
      <c r="BL153" s="134"/>
      <c r="BM153" s="193"/>
      <c r="BN153" s="134"/>
      <c r="BO153" s="134"/>
      <c r="BP153" s="134"/>
      <c r="BQ153" s="134"/>
      <c r="BR153" s="134"/>
      <c r="BS153" s="118"/>
      <c r="BT153" s="123"/>
      <c r="BU153" s="123"/>
      <c r="BV153" s="123"/>
      <c r="BW153" s="123"/>
      <c r="BX153" s="123"/>
      <c r="BY153" s="123"/>
      <c r="BZ153" s="123"/>
      <c r="CA153" s="123"/>
      <c r="CB153" s="128"/>
      <c r="CC153" s="128"/>
      <c r="CD153" s="128"/>
      <c r="CE153" s="135"/>
      <c r="CF153" s="128"/>
      <c r="CG153" s="135"/>
      <c r="CH153" s="135"/>
      <c r="CI153" s="135"/>
      <c r="CJ153" s="135"/>
      <c r="CK153" s="135"/>
      <c r="CL153" s="135"/>
      <c r="CM153" s="135"/>
      <c r="CN153" s="135"/>
      <c r="CO153" s="135"/>
      <c r="CP153" s="135"/>
      <c r="CQ153" s="135"/>
      <c r="CR153" s="135"/>
      <c r="CT153" s="112"/>
      <c r="CU153" s="112"/>
      <c r="CV153" s="112"/>
      <c r="CW153" s="112"/>
      <c r="CX153" s="112"/>
      <c r="CY153" s="112"/>
      <c r="CZ153" s="112"/>
      <c r="DA153" s="112"/>
      <c r="DB153" s="112"/>
    </row>
    <row r="154" spans="1:106" ht="30.75" customHeight="1">
      <c r="A154" s="123" t="s">
        <v>870</v>
      </c>
      <c r="B154" s="207"/>
      <c r="C154" s="107"/>
      <c r="D154" s="107"/>
      <c r="E154" s="107"/>
      <c r="F154" s="107"/>
      <c r="G154" s="107"/>
      <c r="H154" s="107"/>
      <c r="I154" s="107"/>
      <c r="J154" s="107"/>
      <c r="K154" s="107"/>
      <c r="L154" s="107"/>
      <c r="M154" s="107"/>
      <c r="N154" s="107"/>
      <c r="O154" s="117"/>
      <c r="P154" s="113"/>
      <c r="Q154" s="107"/>
      <c r="R154" s="107"/>
      <c r="S154" s="111"/>
      <c r="T154" s="107"/>
      <c r="U154" s="107"/>
      <c r="V154" s="107"/>
      <c r="W154" s="108"/>
      <c r="X154" s="107"/>
      <c r="Y154" s="107"/>
      <c r="Z154" s="107"/>
      <c r="AA154" s="107"/>
      <c r="AB154" s="107"/>
      <c r="AC154" s="114"/>
      <c r="AD154" s="108"/>
      <c r="AE154" s="106"/>
      <c r="AF154" s="106"/>
      <c r="AG154" s="106"/>
      <c r="AH154" s="106"/>
      <c r="AI154" s="106"/>
      <c r="AJ154" s="106"/>
      <c r="AK154" s="106"/>
      <c r="AL154" s="106"/>
      <c r="AM154" s="130"/>
      <c r="AN154" s="106"/>
      <c r="AO154" s="106"/>
      <c r="AP154" s="106"/>
      <c r="AQ154" s="106"/>
      <c r="AR154" s="106"/>
      <c r="AS154" s="106"/>
      <c r="AT154" s="106"/>
      <c r="AU154" s="106"/>
      <c r="AV154" s="106"/>
      <c r="AW154" s="106"/>
      <c r="AX154" s="106"/>
      <c r="AY154" s="106"/>
      <c r="AZ154" s="107"/>
      <c r="BA154" s="107"/>
      <c r="BB154" s="107"/>
      <c r="BC154" s="115"/>
      <c r="BD154" s="107"/>
      <c r="BE154" s="107"/>
      <c r="BF154" s="107"/>
      <c r="BG154" s="107"/>
      <c r="BH154" s="107"/>
      <c r="BI154" s="107"/>
      <c r="BJ154" s="107"/>
      <c r="BK154" s="107"/>
      <c r="BL154" s="116"/>
      <c r="BM154" s="193"/>
      <c r="BN154" s="116"/>
      <c r="BO154" s="116"/>
      <c r="BP154" s="116"/>
      <c r="BQ154" s="116"/>
      <c r="BR154" s="116"/>
      <c r="BS154" s="118"/>
      <c r="BT154" s="107"/>
      <c r="BU154" s="107"/>
      <c r="BV154" s="107"/>
      <c r="BW154" s="107"/>
      <c r="BX154" s="107"/>
      <c r="BY154" s="107"/>
      <c r="BZ154" s="107"/>
      <c r="CA154" s="107"/>
      <c r="CB154" s="117"/>
      <c r="CC154" s="117"/>
      <c r="CD154" s="117"/>
      <c r="CE154" s="112"/>
      <c r="CF154" s="117"/>
      <c r="CG154" s="112"/>
      <c r="CH154" s="112"/>
      <c r="CI154" s="112"/>
      <c r="CJ154" s="112"/>
      <c r="CK154" s="112"/>
      <c r="CL154" s="112"/>
      <c r="CM154" s="112"/>
      <c r="CN154" s="112"/>
      <c r="CO154" s="112"/>
      <c r="CP154" s="112"/>
      <c r="CQ154" s="112"/>
      <c r="CR154" s="112"/>
      <c r="CS154" s="112"/>
      <c r="CT154" s="112"/>
      <c r="CU154" s="112"/>
      <c r="CV154" s="112"/>
      <c r="CW154" s="112"/>
      <c r="CX154" s="112"/>
      <c r="CY154" s="112"/>
      <c r="CZ154" s="112"/>
      <c r="DA154" s="112"/>
      <c r="DB154" s="112"/>
    </row>
    <row r="155" spans="1:106" ht="30.75" customHeight="1">
      <c r="A155" s="123" t="s">
        <v>871</v>
      </c>
      <c r="B155" s="207"/>
      <c r="C155" s="107"/>
      <c r="D155" s="107"/>
      <c r="E155" s="107"/>
      <c r="F155" s="107"/>
      <c r="G155" s="107"/>
      <c r="H155" s="107"/>
      <c r="I155" s="107"/>
      <c r="J155" s="107"/>
      <c r="K155" s="107"/>
      <c r="L155" s="107"/>
      <c r="M155" s="107"/>
      <c r="N155" s="107"/>
      <c r="O155" s="117"/>
      <c r="P155" s="113"/>
      <c r="Q155" s="107"/>
      <c r="R155" s="107"/>
      <c r="S155" s="111"/>
      <c r="T155" s="107"/>
      <c r="U155" s="107"/>
      <c r="V155" s="107"/>
      <c r="W155" s="108"/>
      <c r="X155" s="107"/>
      <c r="Y155" s="107"/>
      <c r="Z155" s="107"/>
      <c r="AA155" s="107"/>
      <c r="AB155" s="107"/>
      <c r="AC155" s="114"/>
      <c r="AD155" s="108"/>
      <c r="AE155" s="107"/>
      <c r="AF155" s="107"/>
      <c r="AG155" s="107"/>
      <c r="AH155" s="107"/>
      <c r="AI155" s="107"/>
      <c r="AJ155" s="107"/>
      <c r="AK155" s="107"/>
      <c r="AL155" s="107"/>
      <c r="AM155" s="123"/>
      <c r="AN155" s="107"/>
      <c r="AO155" s="107"/>
      <c r="AP155" s="107"/>
      <c r="AQ155" s="107"/>
      <c r="AR155" s="107"/>
      <c r="AS155" s="107"/>
      <c r="AT155" s="107"/>
      <c r="AU155" s="107"/>
      <c r="AV155" s="107"/>
      <c r="AW155" s="107"/>
      <c r="AX155" s="107"/>
      <c r="AY155" s="107"/>
      <c r="AZ155" s="107"/>
      <c r="BA155" s="107"/>
      <c r="BB155" s="107"/>
      <c r="BC155" s="115"/>
      <c r="BD155" s="107"/>
      <c r="BE155" s="107"/>
      <c r="BF155" s="107"/>
      <c r="BG155" s="107"/>
      <c r="BH155" s="107"/>
      <c r="BI155" s="107"/>
      <c r="BJ155" s="107"/>
      <c r="BK155" s="107"/>
      <c r="BL155" s="116"/>
      <c r="BM155" s="193"/>
      <c r="BN155" s="116"/>
      <c r="BO155" s="116"/>
      <c r="BP155" s="116"/>
      <c r="BQ155" s="116"/>
      <c r="BR155" s="116"/>
      <c r="BS155" s="118"/>
      <c r="BT155" s="107"/>
      <c r="BU155" s="107"/>
      <c r="BV155" s="107"/>
      <c r="BW155" s="107"/>
      <c r="BX155" s="107"/>
      <c r="BY155" s="107"/>
      <c r="BZ155" s="107"/>
      <c r="CA155" s="107"/>
      <c r="CB155" s="117"/>
      <c r="CC155" s="117"/>
      <c r="CD155" s="117"/>
      <c r="CE155" s="112"/>
      <c r="CF155" s="117"/>
      <c r="CG155" s="112"/>
      <c r="CH155" s="112"/>
      <c r="CI155" s="112"/>
      <c r="CJ155" s="112"/>
      <c r="CK155" s="112"/>
      <c r="CL155" s="112"/>
      <c r="CM155" s="112"/>
      <c r="CN155" s="112"/>
      <c r="CO155" s="112"/>
      <c r="CP155" s="112"/>
      <c r="CQ155" s="112"/>
      <c r="CR155" s="112"/>
      <c r="CS155" s="112"/>
      <c r="CT155" s="112"/>
      <c r="CU155" s="112"/>
      <c r="CV155" s="112"/>
      <c r="CW155" s="112"/>
      <c r="CX155" s="112"/>
      <c r="CY155" s="112"/>
      <c r="CZ155" s="112"/>
      <c r="DA155" s="112"/>
      <c r="DB155" s="112"/>
    </row>
    <row r="156" spans="1:106" ht="30.75" customHeight="1">
      <c r="A156" s="123" t="s">
        <v>873</v>
      </c>
      <c r="B156" s="207"/>
      <c r="C156" s="107"/>
      <c r="D156" s="107"/>
      <c r="E156" s="107"/>
      <c r="F156" s="107"/>
      <c r="G156" s="107"/>
      <c r="H156" s="107"/>
      <c r="I156" s="107"/>
      <c r="J156" s="107"/>
      <c r="K156" s="107"/>
      <c r="L156" s="107"/>
      <c r="M156" s="107"/>
      <c r="N156" s="107"/>
      <c r="O156" s="117"/>
      <c r="P156" s="113"/>
      <c r="Q156" s="107"/>
      <c r="R156" s="107"/>
      <c r="S156" s="111"/>
      <c r="T156" s="107"/>
      <c r="U156" s="107"/>
      <c r="V156" s="107"/>
      <c r="W156" s="108"/>
      <c r="X156" s="107"/>
      <c r="Y156" s="107"/>
      <c r="Z156" s="107"/>
      <c r="AA156" s="107"/>
      <c r="AB156" s="107"/>
      <c r="AC156" s="114"/>
      <c r="AD156" s="108"/>
      <c r="AE156" s="107"/>
      <c r="AF156" s="107"/>
      <c r="AG156" s="107"/>
      <c r="AH156" s="107"/>
      <c r="AI156" s="107"/>
      <c r="AJ156" s="107"/>
      <c r="AK156" s="107"/>
      <c r="AL156" s="107"/>
      <c r="AM156" s="123"/>
      <c r="AN156" s="107"/>
      <c r="AO156" s="107"/>
      <c r="AP156" s="107"/>
      <c r="AQ156" s="107"/>
      <c r="AR156" s="107"/>
      <c r="AS156" s="107"/>
      <c r="AT156" s="107"/>
      <c r="AU156" s="107"/>
      <c r="AV156" s="107"/>
      <c r="AW156" s="107"/>
      <c r="AX156" s="107"/>
      <c r="AY156" s="107"/>
      <c r="AZ156" s="107"/>
      <c r="BA156" s="107"/>
      <c r="BB156" s="107"/>
      <c r="BC156" s="115"/>
      <c r="BD156" s="107"/>
      <c r="BE156" s="107"/>
      <c r="BF156" s="107"/>
      <c r="BG156" s="107"/>
      <c r="BH156" s="107"/>
      <c r="BI156" s="107"/>
      <c r="BJ156" s="107"/>
      <c r="BK156" s="107"/>
      <c r="BL156" s="116"/>
      <c r="BM156" s="193"/>
      <c r="BN156" s="116"/>
      <c r="BO156" s="116"/>
      <c r="BP156" s="116"/>
      <c r="BQ156" s="116"/>
      <c r="BR156" s="116"/>
      <c r="BS156" s="118"/>
      <c r="BT156" s="107"/>
      <c r="BU156" s="107"/>
      <c r="BV156" s="107"/>
      <c r="BW156" s="107"/>
      <c r="BX156" s="107"/>
      <c r="BY156" s="107"/>
      <c r="BZ156" s="107"/>
      <c r="CA156" s="107"/>
      <c r="CB156" s="117"/>
      <c r="CC156" s="117"/>
      <c r="CD156" s="117"/>
      <c r="CE156" s="112"/>
      <c r="CF156" s="117"/>
      <c r="CG156" s="112"/>
      <c r="CH156" s="112"/>
      <c r="CI156" s="112"/>
      <c r="CJ156" s="112"/>
      <c r="CK156" s="112"/>
      <c r="CL156" s="112"/>
      <c r="CM156" s="112"/>
      <c r="CN156" s="112"/>
      <c r="CO156" s="112"/>
      <c r="CP156" s="112"/>
      <c r="CQ156" s="112"/>
      <c r="CR156" s="112"/>
      <c r="CS156" s="112"/>
      <c r="CT156" s="112"/>
      <c r="CU156" s="112"/>
      <c r="CV156" s="112"/>
      <c r="CW156" s="112"/>
      <c r="CX156" s="112"/>
      <c r="CY156" s="112"/>
      <c r="CZ156" s="112"/>
      <c r="DA156" s="112"/>
      <c r="DB156" s="112"/>
    </row>
    <row r="157" spans="1:106" ht="30.75" customHeight="1">
      <c r="A157" s="123" t="s">
        <v>875</v>
      </c>
      <c r="B157" s="207"/>
      <c r="C157" s="107"/>
      <c r="D157" s="107"/>
      <c r="E157" s="107"/>
      <c r="F157" s="107"/>
      <c r="G157" s="107"/>
      <c r="H157" s="107"/>
      <c r="I157" s="107"/>
      <c r="J157" s="107"/>
      <c r="K157" s="107"/>
      <c r="L157" s="107"/>
      <c r="M157" s="107"/>
      <c r="N157" s="107"/>
      <c r="O157" s="117"/>
      <c r="P157" s="113"/>
      <c r="Q157" s="107"/>
      <c r="R157" s="107"/>
      <c r="S157" s="111"/>
      <c r="T157" s="107"/>
      <c r="U157" s="107"/>
      <c r="V157" s="107"/>
      <c r="W157" s="108"/>
      <c r="X157" s="107"/>
      <c r="Y157" s="107"/>
      <c r="Z157" s="107"/>
      <c r="AA157" s="107"/>
      <c r="AB157" s="107"/>
      <c r="AC157" s="114"/>
      <c r="AD157" s="108"/>
      <c r="AE157" s="107"/>
      <c r="AF157" s="107"/>
      <c r="AG157" s="107"/>
      <c r="AH157" s="107"/>
      <c r="AI157" s="107"/>
      <c r="AJ157" s="107"/>
      <c r="AK157" s="107"/>
      <c r="AL157" s="107"/>
      <c r="AM157" s="123"/>
      <c r="AN157" s="107"/>
      <c r="AO157" s="107"/>
      <c r="AP157" s="107"/>
      <c r="AQ157" s="107"/>
      <c r="AR157" s="107"/>
      <c r="AS157" s="107"/>
      <c r="AT157" s="107"/>
      <c r="AU157" s="107"/>
      <c r="AV157" s="107"/>
      <c r="AW157" s="107"/>
      <c r="AX157" s="107"/>
      <c r="AY157" s="107"/>
      <c r="AZ157" s="107"/>
      <c r="BA157" s="107"/>
      <c r="BB157" s="107"/>
      <c r="BC157" s="115"/>
      <c r="BD157" s="107"/>
      <c r="BE157" s="107"/>
      <c r="BF157" s="107"/>
      <c r="BG157" s="107"/>
      <c r="BH157" s="107"/>
      <c r="BI157" s="107"/>
      <c r="BJ157" s="107"/>
      <c r="BK157" s="107"/>
      <c r="BL157" s="116"/>
      <c r="BM157" s="193"/>
      <c r="BN157" s="116"/>
      <c r="BO157" s="116"/>
      <c r="BP157" s="116"/>
      <c r="BQ157" s="116"/>
      <c r="BR157" s="116"/>
      <c r="BS157" s="118"/>
      <c r="BT157" s="107"/>
      <c r="BU157" s="107"/>
      <c r="BV157" s="107"/>
      <c r="BW157" s="107"/>
      <c r="BX157" s="107"/>
      <c r="BY157" s="107"/>
      <c r="BZ157" s="107"/>
      <c r="CA157" s="107"/>
      <c r="CB157" s="117"/>
      <c r="CC157" s="117"/>
      <c r="CD157" s="117"/>
      <c r="CE157" s="112"/>
      <c r="CF157" s="117"/>
      <c r="CG157" s="112"/>
      <c r="CH157" s="112"/>
      <c r="CI157" s="112"/>
      <c r="CJ157" s="112"/>
      <c r="CK157" s="112"/>
      <c r="CL157" s="112"/>
      <c r="CM157" s="112"/>
      <c r="CN157" s="112"/>
      <c r="CO157" s="112"/>
      <c r="CP157" s="112"/>
      <c r="CQ157" s="112"/>
      <c r="CR157" s="112"/>
      <c r="CS157" s="112"/>
      <c r="CT157" s="112"/>
      <c r="CU157" s="112"/>
      <c r="CV157" s="112"/>
      <c r="CW157" s="112"/>
      <c r="CX157" s="112"/>
      <c r="CY157" s="112"/>
      <c r="CZ157" s="112"/>
      <c r="DA157" s="112"/>
      <c r="DB157" s="112"/>
    </row>
    <row r="158" spans="1:106" ht="30.75" customHeight="1">
      <c r="A158" s="123" t="s">
        <v>876</v>
      </c>
      <c r="B158" s="207"/>
      <c r="C158" s="107"/>
      <c r="D158" s="107"/>
      <c r="E158" s="107"/>
      <c r="F158" s="107"/>
      <c r="G158" s="107"/>
      <c r="H158" s="107"/>
      <c r="I158" s="107"/>
      <c r="J158" s="107"/>
      <c r="K158" s="107"/>
      <c r="L158" s="107"/>
      <c r="M158" s="107"/>
      <c r="N158" s="107"/>
      <c r="O158" s="117"/>
      <c r="P158" s="113"/>
      <c r="Q158" s="107"/>
      <c r="R158" s="107"/>
      <c r="S158" s="111"/>
      <c r="T158" s="107"/>
      <c r="U158" s="107"/>
      <c r="V158" s="107"/>
      <c r="W158" s="108"/>
      <c r="X158" s="107"/>
      <c r="Y158" s="107"/>
      <c r="Z158" s="107"/>
      <c r="AA158" s="107"/>
      <c r="AB158" s="107"/>
      <c r="AC158" s="114"/>
      <c r="AD158" s="108"/>
      <c r="AE158" s="107"/>
      <c r="AF158" s="107"/>
      <c r="AG158" s="107"/>
      <c r="AH158" s="107"/>
      <c r="AI158" s="107"/>
      <c r="AJ158" s="107"/>
      <c r="AK158" s="107"/>
      <c r="AL158" s="107"/>
      <c r="AM158" s="123"/>
      <c r="AN158" s="107"/>
      <c r="AO158" s="107"/>
      <c r="AP158" s="107"/>
      <c r="AQ158" s="107"/>
      <c r="AR158" s="107"/>
      <c r="AS158" s="107"/>
      <c r="AT158" s="107"/>
      <c r="AU158" s="107"/>
      <c r="AV158" s="107"/>
      <c r="AW158" s="107"/>
      <c r="AX158" s="107"/>
      <c r="AY158" s="107"/>
      <c r="AZ158" s="107"/>
      <c r="BA158" s="107"/>
      <c r="BB158" s="107"/>
      <c r="BC158" s="115"/>
      <c r="BD158" s="107"/>
      <c r="BE158" s="107"/>
      <c r="BF158" s="107"/>
      <c r="BG158" s="107"/>
      <c r="BH158" s="107"/>
      <c r="BI158" s="107"/>
      <c r="BJ158" s="107"/>
      <c r="BK158" s="107"/>
      <c r="BL158" s="116"/>
      <c r="BM158" s="193"/>
      <c r="BN158" s="116"/>
      <c r="BO158" s="116"/>
      <c r="BP158" s="116"/>
      <c r="BQ158" s="116"/>
      <c r="BR158" s="116"/>
      <c r="BS158" s="118"/>
      <c r="BT158" s="107"/>
      <c r="BU158" s="107"/>
      <c r="BV158" s="107"/>
      <c r="BW158" s="107"/>
      <c r="BX158" s="107"/>
      <c r="BY158" s="107"/>
      <c r="BZ158" s="107"/>
      <c r="CA158" s="107"/>
      <c r="CB158" s="117"/>
      <c r="CC158" s="117"/>
      <c r="CD158" s="117"/>
      <c r="CE158" s="112"/>
      <c r="CF158" s="117"/>
      <c r="CG158" s="112"/>
      <c r="CH158" s="112"/>
      <c r="CI158" s="112"/>
      <c r="CJ158" s="112"/>
      <c r="CK158" s="112"/>
      <c r="CL158" s="112"/>
      <c r="CM158" s="112"/>
      <c r="CN158" s="112"/>
      <c r="CO158" s="112"/>
      <c r="CP158" s="112"/>
      <c r="CQ158" s="112"/>
      <c r="CR158" s="112"/>
      <c r="CS158" s="112"/>
      <c r="CT158" s="112"/>
      <c r="CU158" s="112"/>
      <c r="CV158" s="112"/>
      <c r="CW158" s="112"/>
      <c r="CX158" s="112"/>
      <c r="CY158" s="112"/>
      <c r="CZ158" s="112"/>
      <c r="DA158" s="112"/>
      <c r="DB158" s="112"/>
    </row>
    <row r="159" spans="1:106" ht="30.75" customHeight="1">
      <c r="A159" s="123" t="s">
        <v>877</v>
      </c>
      <c r="B159" s="207"/>
      <c r="C159" s="107"/>
      <c r="D159" s="107"/>
      <c r="E159" s="107"/>
      <c r="F159" s="107"/>
      <c r="G159" s="107"/>
      <c r="H159" s="107"/>
      <c r="I159" s="107"/>
      <c r="J159" s="107"/>
      <c r="K159" s="107"/>
      <c r="L159" s="107"/>
      <c r="M159" s="107"/>
      <c r="N159" s="107"/>
      <c r="O159" s="117"/>
      <c r="P159" s="113"/>
      <c r="Q159" s="107"/>
      <c r="R159" s="107"/>
      <c r="S159" s="111"/>
      <c r="T159" s="107"/>
      <c r="U159" s="107"/>
      <c r="V159" s="107"/>
      <c r="W159" s="108"/>
      <c r="X159" s="107"/>
      <c r="Y159" s="107"/>
      <c r="Z159" s="107"/>
      <c r="AA159" s="107"/>
      <c r="AB159" s="107"/>
      <c r="AC159" s="114"/>
      <c r="AD159" s="108"/>
      <c r="AE159" s="107"/>
      <c r="AF159" s="107"/>
      <c r="AG159" s="107"/>
      <c r="AH159" s="107"/>
      <c r="AI159" s="107"/>
      <c r="AJ159" s="107"/>
      <c r="AK159" s="107"/>
      <c r="AL159" s="107"/>
      <c r="AM159" s="123"/>
      <c r="AN159" s="107"/>
      <c r="AO159" s="107"/>
      <c r="AP159" s="107"/>
      <c r="AQ159" s="107"/>
      <c r="AR159" s="107"/>
      <c r="AS159" s="107"/>
      <c r="AT159" s="107"/>
      <c r="AU159" s="107"/>
      <c r="AV159" s="107"/>
      <c r="AW159" s="107"/>
      <c r="AX159" s="107"/>
      <c r="AY159" s="107"/>
      <c r="AZ159" s="107"/>
      <c r="BA159" s="107"/>
      <c r="BB159" s="107"/>
      <c r="BC159" s="115"/>
      <c r="BD159" s="107"/>
      <c r="BE159" s="107"/>
      <c r="BF159" s="107"/>
      <c r="BG159" s="107"/>
      <c r="BH159" s="107"/>
      <c r="BI159" s="107"/>
      <c r="BJ159" s="107"/>
      <c r="BK159" s="107"/>
      <c r="BL159" s="116"/>
      <c r="BM159" s="193"/>
      <c r="BN159" s="116"/>
      <c r="BO159" s="116"/>
      <c r="BP159" s="116"/>
      <c r="BQ159" s="116"/>
      <c r="BR159" s="116"/>
      <c r="BS159" s="118"/>
      <c r="BT159" s="107"/>
      <c r="BU159" s="107"/>
      <c r="BV159" s="107"/>
      <c r="BW159" s="107"/>
      <c r="BX159" s="107"/>
      <c r="BY159" s="107"/>
      <c r="BZ159" s="107"/>
      <c r="CA159" s="107"/>
      <c r="CB159" s="117"/>
      <c r="CC159" s="117"/>
      <c r="CD159" s="117"/>
      <c r="CE159" s="112"/>
      <c r="CF159" s="117"/>
      <c r="CG159" s="112"/>
      <c r="CH159" s="112"/>
      <c r="CI159" s="112"/>
      <c r="CJ159" s="112"/>
      <c r="CK159" s="112"/>
      <c r="CL159" s="112"/>
      <c r="CM159" s="112"/>
      <c r="CN159" s="112"/>
      <c r="CO159" s="112"/>
      <c r="CP159" s="112"/>
      <c r="CQ159" s="112"/>
      <c r="CR159" s="112"/>
      <c r="CS159" s="112"/>
      <c r="CT159" s="112"/>
      <c r="CU159" s="112"/>
      <c r="CV159" s="112"/>
      <c r="CW159" s="112"/>
      <c r="CX159" s="112"/>
      <c r="CY159" s="112"/>
      <c r="CZ159" s="112"/>
      <c r="DA159" s="112"/>
      <c r="DB159" s="112"/>
    </row>
    <row r="160" spans="1:106" ht="30.75" customHeight="1">
      <c r="A160" s="123" t="s">
        <v>878</v>
      </c>
      <c r="B160" s="207"/>
      <c r="C160" s="107"/>
      <c r="D160" s="107"/>
      <c r="E160" s="107"/>
      <c r="F160" s="107"/>
      <c r="G160" s="107"/>
      <c r="H160" s="107"/>
      <c r="I160" s="107"/>
      <c r="J160" s="107"/>
      <c r="K160" s="107"/>
      <c r="L160" s="107"/>
      <c r="M160" s="107"/>
      <c r="N160" s="107"/>
      <c r="O160" s="117"/>
      <c r="P160" s="113"/>
      <c r="Q160" s="107"/>
      <c r="R160" s="107"/>
      <c r="S160" s="111"/>
      <c r="T160" s="107"/>
      <c r="U160" s="107"/>
      <c r="V160" s="107"/>
      <c r="W160" s="108"/>
      <c r="X160" s="107"/>
      <c r="Y160" s="107"/>
      <c r="Z160" s="107"/>
      <c r="AA160" s="107"/>
      <c r="AB160" s="107"/>
      <c r="AC160" s="114"/>
      <c r="AD160" s="108"/>
      <c r="AE160" s="107"/>
      <c r="AF160" s="107"/>
      <c r="AG160" s="107"/>
      <c r="AH160" s="107"/>
      <c r="AI160" s="107"/>
      <c r="AJ160" s="107"/>
      <c r="AK160" s="107"/>
      <c r="AL160" s="107"/>
      <c r="AM160" s="123"/>
      <c r="AN160" s="107"/>
      <c r="AO160" s="107"/>
      <c r="AP160" s="107"/>
      <c r="AQ160" s="107"/>
      <c r="AR160" s="107"/>
      <c r="AS160" s="107"/>
      <c r="AT160" s="107"/>
      <c r="AU160" s="107"/>
      <c r="AV160" s="107"/>
      <c r="AW160" s="107"/>
      <c r="AX160" s="107"/>
      <c r="AY160" s="107"/>
      <c r="AZ160" s="107"/>
      <c r="BA160" s="107"/>
      <c r="BB160" s="107"/>
      <c r="BC160" s="115"/>
      <c r="BD160" s="107"/>
      <c r="BE160" s="107"/>
      <c r="BF160" s="107"/>
      <c r="BG160" s="107"/>
      <c r="BH160" s="107"/>
      <c r="BI160" s="107"/>
      <c r="BJ160" s="107"/>
      <c r="BK160" s="107"/>
      <c r="BL160" s="116"/>
      <c r="BM160" s="193"/>
      <c r="BN160" s="116"/>
      <c r="BO160" s="116"/>
      <c r="BP160" s="116"/>
      <c r="BQ160" s="116"/>
      <c r="BR160" s="116"/>
      <c r="BS160" s="118"/>
      <c r="BT160" s="107"/>
      <c r="BU160" s="107"/>
      <c r="BV160" s="107"/>
      <c r="BW160" s="107"/>
      <c r="BX160" s="107"/>
      <c r="BY160" s="107"/>
      <c r="BZ160" s="107"/>
      <c r="CA160" s="107"/>
      <c r="CB160" s="117"/>
      <c r="CC160" s="117"/>
      <c r="CD160" s="117"/>
      <c r="CE160" s="112"/>
      <c r="CF160" s="117"/>
      <c r="CG160" s="112"/>
      <c r="CH160" s="112"/>
      <c r="CI160" s="112"/>
      <c r="CJ160" s="112"/>
      <c r="CK160" s="112"/>
      <c r="CL160" s="112"/>
      <c r="CM160" s="112"/>
      <c r="CN160" s="112"/>
      <c r="CO160" s="112"/>
      <c r="CP160" s="112"/>
      <c r="CQ160" s="112"/>
      <c r="CR160" s="112"/>
      <c r="CS160" s="112"/>
      <c r="CT160" s="112"/>
      <c r="CU160" s="112"/>
      <c r="CV160" s="112"/>
      <c r="CW160" s="112"/>
      <c r="CX160" s="112"/>
      <c r="CY160" s="112"/>
      <c r="CZ160" s="112"/>
      <c r="DA160" s="112"/>
      <c r="DB160" s="112"/>
    </row>
    <row r="161" spans="1:106" ht="30.75" customHeight="1">
      <c r="A161" s="123" t="s">
        <v>879</v>
      </c>
      <c r="B161" s="207"/>
      <c r="C161" s="107"/>
      <c r="D161" s="107"/>
      <c r="E161" s="107"/>
      <c r="F161" s="107"/>
      <c r="G161" s="107"/>
      <c r="H161" s="107"/>
      <c r="I161" s="107"/>
      <c r="J161" s="107"/>
      <c r="K161" s="107"/>
      <c r="L161" s="107"/>
      <c r="M161" s="107"/>
      <c r="N161" s="107"/>
      <c r="O161" s="117"/>
      <c r="P161" s="113"/>
      <c r="Q161" s="107"/>
      <c r="R161" s="107"/>
      <c r="S161" s="111"/>
      <c r="T161" s="107"/>
      <c r="U161" s="107"/>
      <c r="V161" s="107"/>
      <c r="W161" s="108"/>
      <c r="X161" s="107"/>
      <c r="Y161" s="107"/>
      <c r="Z161" s="107"/>
      <c r="AA161" s="107"/>
      <c r="AB161" s="107"/>
      <c r="AC161" s="114"/>
      <c r="AD161" s="108"/>
      <c r="AE161" s="107"/>
      <c r="AF161" s="107"/>
      <c r="AG161" s="107"/>
      <c r="AH161" s="107"/>
      <c r="AI161" s="107"/>
      <c r="AJ161" s="107"/>
      <c r="AK161" s="107"/>
      <c r="AL161" s="107"/>
      <c r="AM161" s="123"/>
      <c r="AN161" s="107"/>
      <c r="AO161" s="107"/>
      <c r="AP161" s="107"/>
      <c r="AQ161" s="107"/>
      <c r="AR161" s="107"/>
      <c r="AS161" s="107"/>
      <c r="AT161" s="107"/>
      <c r="AU161" s="107"/>
      <c r="AV161" s="107"/>
      <c r="AW161" s="107"/>
      <c r="AX161" s="107"/>
      <c r="AY161" s="107"/>
      <c r="AZ161" s="107"/>
      <c r="BA161" s="107"/>
      <c r="BB161" s="107"/>
      <c r="BC161" s="115"/>
      <c r="BD161" s="107"/>
      <c r="BE161" s="107"/>
      <c r="BF161" s="107"/>
      <c r="BG161" s="107"/>
      <c r="BH161" s="107"/>
      <c r="BI161" s="107"/>
      <c r="BJ161" s="107"/>
      <c r="BK161" s="107"/>
      <c r="BL161" s="116"/>
      <c r="BM161" s="193"/>
      <c r="BN161" s="116"/>
      <c r="BO161" s="116"/>
      <c r="BP161" s="116"/>
      <c r="BQ161" s="116"/>
      <c r="BR161" s="116"/>
      <c r="BS161" s="118"/>
      <c r="BT161" s="107"/>
      <c r="BU161" s="107"/>
      <c r="BV161" s="107"/>
      <c r="BW161" s="107"/>
      <c r="BX161" s="107"/>
      <c r="BY161" s="107"/>
      <c r="BZ161" s="107"/>
      <c r="CA161" s="107"/>
      <c r="CB161" s="117"/>
      <c r="CC161" s="117"/>
      <c r="CD161" s="117"/>
      <c r="CE161" s="112"/>
      <c r="CF161" s="117"/>
      <c r="CG161" s="112"/>
      <c r="CH161" s="112"/>
      <c r="CI161" s="112"/>
      <c r="CJ161" s="112"/>
      <c r="CK161" s="112"/>
      <c r="CL161" s="112"/>
      <c r="CM161" s="112"/>
      <c r="CN161" s="112"/>
      <c r="CO161" s="112"/>
      <c r="CP161" s="112"/>
      <c r="CQ161" s="112"/>
      <c r="CR161" s="112"/>
      <c r="CS161" s="112"/>
      <c r="CT161" s="112"/>
      <c r="CU161" s="112"/>
      <c r="CV161" s="112"/>
      <c r="CW161" s="112"/>
      <c r="CX161" s="112"/>
      <c r="CY161" s="112"/>
      <c r="CZ161" s="112"/>
      <c r="DA161" s="112"/>
      <c r="DB161" s="112"/>
    </row>
    <row r="162" spans="1:106" ht="30.75" customHeight="1">
      <c r="A162" s="123" t="s">
        <v>880</v>
      </c>
      <c r="B162" s="207"/>
      <c r="C162" s="107"/>
      <c r="D162" s="107"/>
      <c r="E162" s="107"/>
      <c r="F162" s="107"/>
      <c r="G162" s="107"/>
      <c r="H162" s="107"/>
      <c r="I162" s="107"/>
      <c r="J162" s="107"/>
      <c r="K162" s="107"/>
      <c r="L162" s="107"/>
      <c r="M162" s="107"/>
      <c r="N162" s="107"/>
      <c r="O162" s="117"/>
      <c r="P162" s="113"/>
      <c r="Q162" s="107"/>
      <c r="R162" s="107"/>
      <c r="S162" s="111"/>
      <c r="T162" s="107"/>
      <c r="U162" s="107"/>
      <c r="V162" s="107"/>
      <c r="W162" s="108"/>
      <c r="X162" s="107"/>
      <c r="Y162" s="107"/>
      <c r="Z162" s="107"/>
      <c r="AA162" s="107"/>
      <c r="AB162" s="107"/>
      <c r="AC162" s="114"/>
      <c r="AD162" s="108"/>
      <c r="AE162" s="107"/>
      <c r="AF162" s="107"/>
      <c r="AG162" s="107"/>
      <c r="AH162" s="107"/>
      <c r="AI162" s="107"/>
      <c r="AJ162" s="107"/>
      <c r="AK162" s="107"/>
      <c r="AL162" s="107"/>
      <c r="AM162" s="123"/>
      <c r="AN162" s="107"/>
      <c r="AO162" s="107"/>
      <c r="AP162" s="107"/>
      <c r="AQ162" s="107"/>
      <c r="AR162" s="107"/>
      <c r="AS162" s="107"/>
      <c r="AT162" s="107"/>
      <c r="AU162" s="107"/>
      <c r="AV162" s="107"/>
      <c r="AW162" s="107"/>
      <c r="AX162" s="107"/>
      <c r="AY162" s="107"/>
      <c r="AZ162" s="107"/>
      <c r="BA162" s="107"/>
      <c r="BB162" s="107"/>
      <c r="BC162" s="115"/>
      <c r="BD162" s="107"/>
      <c r="BE162" s="107"/>
      <c r="BF162" s="107"/>
      <c r="BG162" s="107"/>
      <c r="BH162" s="107"/>
      <c r="BI162" s="107"/>
      <c r="BJ162" s="107"/>
      <c r="BK162" s="107"/>
      <c r="BL162" s="116"/>
      <c r="BM162" s="193"/>
      <c r="BN162" s="116"/>
      <c r="BO162" s="116"/>
      <c r="BP162" s="116"/>
      <c r="BQ162" s="116"/>
      <c r="BR162" s="116"/>
      <c r="BS162" s="118"/>
      <c r="BT162" s="107"/>
      <c r="BU162" s="107"/>
      <c r="BV162" s="107"/>
      <c r="BW162" s="107"/>
      <c r="BX162" s="107"/>
      <c r="BY162" s="107"/>
      <c r="BZ162" s="107"/>
      <c r="CA162" s="107"/>
      <c r="CB162" s="117"/>
      <c r="CC162" s="117"/>
      <c r="CD162" s="117"/>
      <c r="CE162" s="112"/>
      <c r="CF162" s="117"/>
      <c r="CG162" s="112"/>
      <c r="CH162" s="112"/>
      <c r="CI162" s="112"/>
      <c r="CJ162" s="112"/>
      <c r="CK162" s="112"/>
      <c r="CL162" s="112"/>
      <c r="CM162" s="112"/>
      <c r="CN162" s="112"/>
      <c r="CO162" s="112"/>
      <c r="CP162" s="112"/>
      <c r="CQ162" s="112"/>
      <c r="CR162" s="112"/>
      <c r="CS162" s="112"/>
      <c r="CT162" s="112"/>
      <c r="CU162" s="112"/>
      <c r="CV162" s="112"/>
      <c r="CW162" s="112"/>
      <c r="CX162" s="112"/>
      <c r="CY162" s="112"/>
      <c r="CZ162" s="112"/>
      <c r="DA162" s="112"/>
      <c r="DB162" s="112"/>
    </row>
    <row r="163" spans="1:106" ht="30.75" customHeight="1">
      <c r="A163" s="123" t="s">
        <v>881</v>
      </c>
      <c r="B163" s="207"/>
      <c r="C163" s="107"/>
      <c r="D163" s="107"/>
      <c r="E163" s="107"/>
      <c r="F163" s="107"/>
      <c r="G163" s="107"/>
      <c r="H163" s="107"/>
      <c r="I163" s="107"/>
      <c r="J163" s="107"/>
      <c r="K163" s="107"/>
      <c r="L163" s="107"/>
      <c r="M163" s="107"/>
      <c r="N163" s="107"/>
      <c r="O163" s="117"/>
      <c r="P163" s="113"/>
      <c r="Q163" s="107"/>
      <c r="R163" s="107"/>
      <c r="S163" s="111"/>
      <c r="T163" s="107"/>
      <c r="U163" s="107"/>
      <c r="V163" s="107"/>
      <c r="W163" s="108"/>
      <c r="X163" s="107"/>
      <c r="Y163" s="107"/>
      <c r="Z163" s="107"/>
      <c r="AA163" s="107"/>
      <c r="AB163" s="107"/>
      <c r="AC163" s="114"/>
      <c r="AD163" s="108"/>
      <c r="AE163" s="107"/>
      <c r="AF163" s="107"/>
      <c r="AG163" s="107"/>
      <c r="AH163" s="107"/>
      <c r="AI163" s="107"/>
      <c r="AJ163" s="107"/>
      <c r="AK163" s="107"/>
      <c r="AL163" s="107"/>
      <c r="AM163" s="123"/>
      <c r="AN163" s="107"/>
      <c r="AO163" s="107"/>
      <c r="AP163" s="107"/>
      <c r="AQ163" s="107"/>
      <c r="AR163" s="107"/>
      <c r="AS163" s="107"/>
      <c r="AT163" s="107"/>
      <c r="AU163" s="107"/>
      <c r="AV163" s="107"/>
      <c r="AW163" s="107"/>
      <c r="AX163" s="107"/>
      <c r="AY163" s="107"/>
      <c r="AZ163" s="107"/>
      <c r="BA163" s="107"/>
      <c r="BB163" s="107"/>
      <c r="BC163" s="115"/>
      <c r="BD163" s="107"/>
      <c r="BE163" s="107"/>
      <c r="BF163" s="107"/>
      <c r="BG163" s="107"/>
      <c r="BH163" s="107"/>
      <c r="BI163" s="107"/>
      <c r="BJ163" s="107"/>
      <c r="BK163" s="107"/>
      <c r="BL163" s="116"/>
      <c r="BM163" s="193"/>
      <c r="BN163" s="116"/>
      <c r="BO163" s="116"/>
      <c r="BP163" s="116"/>
      <c r="BQ163" s="116"/>
      <c r="BR163" s="116"/>
      <c r="BS163" s="118"/>
      <c r="BT163" s="107"/>
      <c r="BU163" s="107"/>
      <c r="BV163" s="107"/>
      <c r="BW163" s="107"/>
      <c r="BX163" s="107"/>
      <c r="BY163" s="107"/>
      <c r="BZ163" s="107"/>
      <c r="CA163" s="107"/>
      <c r="CB163" s="117"/>
      <c r="CC163" s="117"/>
      <c r="CD163" s="117"/>
      <c r="CE163" s="112"/>
      <c r="CF163" s="117"/>
      <c r="CG163" s="112"/>
      <c r="CH163" s="112"/>
      <c r="CI163" s="112"/>
      <c r="CJ163" s="112"/>
      <c r="CK163" s="112"/>
      <c r="CL163" s="112"/>
      <c r="CM163" s="112"/>
      <c r="CN163" s="112"/>
      <c r="CO163" s="112"/>
      <c r="CP163" s="112"/>
      <c r="CQ163" s="112"/>
      <c r="CR163" s="112"/>
      <c r="CS163" s="112"/>
      <c r="CT163" s="112"/>
      <c r="CU163" s="112"/>
      <c r="CV163" s="112"/>
      <c r="CW163" s="112"/>
      <c r="CX163" s="112"/>
      <c r="CY163" s="112"/>
      <c r="CZ163" s="112"/>
      <c r="DA163" s="112"/>
      <c r="DB163" s="112"/>
    </row>
    <row r="164" spans="1:106" ht="30.75" customHeight="1">
      <c r="A164" s="123" t="s">
        <v>882</v>
      </c>
      <c r="B164" s="207"/>
      <c r="C164" s="107"/>
      <c r="D164" s="107"/>
      <c r="E164" s="107"/>
      <c r="F164" s="107"/>
      <c r="G164" s="107"/>
      <c r="H164" s="107"/>
      <c r="I164" s="107"/>
      <c r="J164" s="107"/>
      <c r="K164" s="107"/>
      <c r="L164" s="107"/>
      <c r="M164" s="107"/>
      <c r="N164" s="107"/>
      <c r="O164" s="117"/>
      <c r="P164" s="113"/>
      <c r="Q164" s="107"/>
      <c r="R164" s="107"/>
      <c r="S164" s="111"/>
      <c r="T164" s="107"/>
      <c r="U164" s="107"/>
      <c r="V164" s="107"/>
      <c r="W164" s="108"/>
      <c r="X164" s="107"/>
      <c r="Y164" s="107"/>
      <c r="Z164" s="107"/>
      <c r="AA164" s="107"/>
      <c r="AB164" s="107"/>
      <c r="AC164" s="114"/>
      <c r="AD164" s="108"/>
      <c r="AE164" s="107"/>
      <c r="AF164" s="107"/>
      <c r="AG164" s="107"/>
      <c r="AH164" s="107"/>
      <c r="AI164" s="107"/>
      <c r="AJ164" s="107"/>
      <c r="AK164" s="107"/>
      <c r="AL164" s="107"/>
      <c r="AM164" s="123"/>
      <c r="AN164" s="107"/>
      <c r="AO164" s="107"/>
      <c r="AP164" s="107"/>
      <c r="AQ164" s="107"/>
      <c r="AR164" s="107"/>
      <c r="AS164" s="107"/>
      <c r="AT164" s="107"/>
      <c r="AU164" s="107"/>
      <c r="AV164" s="107"/>
      <c r="AW164" s="107"/>
      <c r="AX164" s="107"/>
      <c r="AY164" s="107"/>
      <c r="AZ164" s="107"/>
      <c r="BA164" s="107"/>
      <c r="BB164" s="107"/>
      <c r="BC164" s="115"/>
      <c r="BD164" s="107"/>
      <c r="BE164" s="107"/>
      <c r="BF164" s="107"/>
      <c r="BG164" s="107"/>
      <c r="BH164" s="107"/>
      <c r="BI164" s="107"/>
      <c r="BJ164" s="107"/>
      <c r="BK164" s="107"/>
      <c r="BL164" s="116"/>
      <c r="BM164" s="193"/>
      <c r="BN164" s="116"/>
      <c r="BO164" s="116"/>
      <c r="BP164" s="116"/>
      <c r="BQ164" s="116"/>
      <c r="BR164" s="116"/>
      <c r="BS164" s="118"/>
      <c r="BT164" s="107"/>
      <c r="BU164" s="107"/>
      <c r="BV164" s="107"/>
      <c r="BW164" s="107"/>
      <c r="BX164" s="107"/>
      <c r="BY164" s="107"/>
      <c r="BZ164" s="107"/>
      <c r="CA164" s="107"/>
      <c r="CB164" s="117"/>
      <c r="CC164" s="117"/>
      <c r="CD164" s="117"/>
      <c r="CE164" s="112"/>
      <c r="CF164" s="117"/>
      <c r="CG164" s="112"/>
      <c r="CH164" s="112"/>
      <c r="CI164" s="112"/>
      <c r="CJ164" s="112"/>
      <c r="CK164" s="112"/>
      <c r="CL164" s="112"/>
      <c r="CM164" s="112"/>
      <c r="CN164" s="112"/>
      <c r="CO164" s="112"/>
      <c r="CP164" s="112"/>
      <c r="CQ164" s="112"/>
      <c r="CR164" s="112"/>
      <c r="CS164" s="112"/>
      <c r="CT164" s="112"/>
      <c r="CU164" s="112"/>
      <c r="CV164" s="112"/>
      <c r="CW164" s="112"/>
      <c r="CX164" s="112"/>
      <c r="CY164" s="112"/>
      <c r="CZ164" s="112"/>
      <c r="DA164" s="112"/>
      <c r="DB164" s="112"/>
    </row>
    <row r="165" spans="1:106" ht="30.75" customHeight="1">
      <c r="A165" s="123" t="s">
        <v>883</v>
      </c>
      <c r="B165" s="207"/>
      <c r="C165" s="107"/>
      <c r="D165" s="107"/>
      <c r="E165" s="107"/>
      <c r="F165" s="107"/>
      <c r="G165" s="107"/>
      <c r="H165" s="107"/>
      <c r="I165" s="107"/>
      <c r="J165" s="107"/>
      <c r="K165" s="107"/>
      <c r="L165" s="107"/>
      <c r="M165" s="107"/>
      <c r="N165" s="107"/>
      <c r="O165" s="117"/>
      <c r="P165" s="113"/>
      <c r="Q165" s="107"/>
      <c r="R165" s="107"/>
      <c r="S165" s="111"/>
      <c r="T165" s="107"/>
      <c r="U165" s="107"/>
      <c r="V165" s="107"/>
      <c r="W165" s="108"/>
      <c r="X165" s="107"/>
      <c r="Y165" s="107"/>
      <c r="Z165" s="107"/>
      <c r="AA165" s="107"/>
      <c r="AB165" s="107"/>
      <c r="AC165" s="114"/>
      <c r="AD165" s="108"/>
      <c r="AE165" s="107"/>
      <c r="AF165" s="107"/>
      <c r="AG165" s="107"/>
      <c r="AH165" s="107"/>
      <c r="AI165" s="107"/>
      <c r="AJ165" s="107"/>
      <c r="AK165" s="107"/>
      <c r="AL165" s="107"/>
      <c r="AM165" s="123"/>
      <c r="AN165" s="107"/>
      <c r="AO165" s="107"/>
      <c r="AP165" s="107"/>
      <c r="AQ165" s="107"/>
      <c r="AR165" s="107"/>
      <c r="AS165" s="107"/>
      <c r="AT165" s="107"/>
      <c r="AU165" s="107"/>
      <c r="AV165" s="107"/>
      <c r="AW165" s="107"/>
      <c r="AX165" s="107"/>
      <c r="AY165" s="107"/>
      <c r="AZ165" s="107"/>
      <c r="BA165" s="107"/>
      <c r="BB165" s="107"/>
      <c r="BC165" s="115"/>
      <c r="BD165" s="107"/>
      <c r="BE165" s="107"/>
      <c r="BF165" s="107"/>
      <c r="BG165" s="107"/>
      <c r="BH165" s="107"/>
      <c r="BI165" s="107"/>
      <c r="BJ165" s="107"/>
      <c r="BK165" s="107"/>
      <c r="BL165" s="116"/>
      <c r="BM165" s="193"/>
      <c r="BN165" s="116"/>
      <c r="BO165" s="116"/>
      <c r="BP165" s="116"/>
      <c r="BQ165" s="116"/>
      <c r="BR165" s="116"/>
      <c r="BS165" s="118"/>
      <c r="BT165" s="107"/>
      <c r="BU165" s="107"/>
      <c r="BV165" s="107"/>
      <c r="BW165" s="107"/>
      <c r="BX165" s="107"/>
      <c r="BY165" s="107"/>
      <c r="BZ165" s="107"/>
      <c r="CA165" s="107"/>
      <c r="CB165" s="117"/>
      <c r="CC165" s="117"/>
      <c r="CD165" s="117"/>
      <c r="CE165" s="112"/>
      <c r="CF165" s="117"/>
      <c r="CG165" s="112"/>
      <c r="CH165" s="112"/>
      <c r="CI165" s="112"/>
      <c r="CJ165" s="112"/>
      <c r="CK165" s="112"/>
      <c r="CL165" s="112"/>
      <c r="CM165" s="112"/>
      <c r="CN165" s="112"/>
      <c r="CO165" s="112"/>
      <c r="CP165" s="112"/>
      <c r="CQ165" s="112"/>
      <c r="CR165" s="112"/>
      <c r="CS165" s="112"/>
      <c r="CT165" s="112"/>
      <c r="CU165" s="112"/>
      <c r="CV165" s="112"/>
      <c r="CW165" s="112"/>
      <c r="CX165" s="112"/>
      <c r="CY165" s="112"/>
      <c r="CZ165" s="112"/>
      <c r="DA165" s="112"/>
      <c r="DB165" s="112"/>
    </row>
    <row r="166" spans="1:106" ht="30.75" customHeight="1">
      <c r="A166" s="123" t="s">
        <v>884</v>
      </c>
      <c r="B166" s="207"/>
      <c r="C166" s="107"/>
      <c r="D166" s="107"/>
      <c r="E166" s="107"/>
      <c r="F166" s="107"/>
      <c r="G166" s="107"/>
      <c r="H166" s="107"/>
      <c r="I166" s="107"/>
      <c r="J166" s="107"/>
      <c r="K166" s="107"/>
      <c r="L166" s="107"/>
      <c r="M166" s="107"/>
      <c r="N166" s="107"/>
      <c r="O166" s="117"/>
      <c r="P166" s="113"/>
      <c r="Q166" s="107"/>
      <c r="R166" s="107"/>
      <c r="S166" s="111"/>
      <c r="T166" s="107"/>
      <c r="U166" s="107"/>
      <c r="V166" s="107"/>
      <c r="W166" s="108"/>
      <c r="X166" s="107"/>
      <c r="Y166" s="107"/>
      <c r="Z166" s="107"/>
      <c r="AA166" s="107"/>
      <c r="AB166" s="107"/>
      <c r="AC166" s="114"/>
      <c r="AD166" s="108"/>
      <c r="AE166" s="107"/>
      <c r="AF166" s="107"/>
      <c r="AG166" s="107"/>
      <c r="AH166" s="107"/>
      <c r="AI166" s="107"/>
      <c r="AJ166" s="107"/>
      <c r="AK166" s="107"/>
      <c r="AL166" s="107"/>
      <c r="AM166" s="123"/>
      <c r="AN166" s="107"/>
      <c r="AO166" s="107"/>
      <c r="AP166" s="107"/>
      <c r="AQ166" s="107"/>
      <c r="AR166" s="107"/>
      <c r="AS166" s="107"/>
      <c r="AT166" s="107"/>
      <c r="AU166" s="107"/>
      <c r="AV166" s="107"/>
      <c r="AW166" s="107"/>
      <c r="AX166" s="107"/>
      <c r="AY166" s="107"/>
      <c r="AZ166" s="107"/>
      <c r="BA166" s="107"/>
      <c r="BB166" s="107"/>
      <c r="BC166" s="115"/>
      <c r="BD166" s="107"/>
      <c r="BE166" s="107"/>
      <c r="BF166" s="107"/>
      <c r="BG166" s="107"/>
      <c r="BH166" s="107"/>
      <c r="BI166" s="107"/>
      <c r="BJ166" s="107"/>
      <c r="BK166" s="107"/>
      <c r="BL166" s="116"/>
      <c r="BM166" s="193"/>
      <c r="BN166" s="116"/>
      <c r="BO166" s="116"/>
      <c r="BP166" s="116"/>
      <c r="BQ166" s="116"/>
      <c r="BR166" s="116"/>
      <c r="BS166" s="118"/>
      <c r="BT166" s="107"/>
      <c r="BU166" s="107"/>
      <c r="BV166" s="107"/>
      <c r="BW166" s="107"/>
      <c r="BX166" s="107"/>
      <c r="BY166" s="107"/>
      <c r="BZ166" s="107"/>
      <c r="CA166" s="107"/>
      <c r="CB166" s="117"/>
      <c r="CC166" s="117"/>
      <c r="CD166" s="117"/>
      <c r="CE166" s="112"/>
      <c r="CF166" s="117"/>
      <c r="CG166" s="112"/>
      <c r="CH166" s="112"/>
      <c r="CI166" s="112"/>
      <c r="CJ166" s="112"/>
      <c r="CK166" s="112"/>
      <c r="CL166" s="112"/>
      <c r="CM166" s="112"/>
      <c r="CN166" s="112"/>
      <c r="CO166" s="112"/>
      <c r="CP166" s="112"/>
      <c r="CQ166" s="112"/>
      <c r="CR166" s="112"/>
      <c r="CS166" s="112"/>
      <c r="CT166" s="112"/>
      <c r="CU166" s="112"/>
      <c r="CV166" s="112"/>
      <c r="CW166" s="112"/>
      <c r="CX166" s="112"/>
      <c r="CY166" s="112"/>
      <c r="CZ166" s="112"/>
      <c r="DA166" s="112"/>
      <c r="DB166" s="112"/>
    </row>
    <row r="167" spans="1:106" ht="30.75" customHeight="1">
      <c r="A167" s="123" t="s">
        <v>885</v>
      </c>
      <c r="B167" s="207"/>
      <c r="C167" s="107"/>
      <c r="D167" s="107"/>
      <c r="E167" s="107"/>
      <c r="F167" s="107"/>
      <c r="G167" s="107"/>
      <c r="H167" s="107"/>
      <c r="I167" s="107"/>
      <c r="J167" s="107"/>
      <c r="K167" s="107"/>
      <c r="L167" s="107"/>
      <c r="M167" s="107"/>
      <c r="N167" s="107"/>
      <c r="O167" s="117"/>
      <c r="P167" s="113"/>
      <c r="Q167" s="107"/>
      <c r="R167" s="107"/>
      <c r="S167" s="111"/>
      <c r="T167" s="107"/>
      <c r="U167" s="107"/>
      <c r="V167" s="107"/>
      <c r="W167" s="108"/>
      <c r="X167" s="107"/>
      <c r="Y167" s="107"/>
      <c r="Z167" s="107"/>
      <c r="AA167" s="107"/>
      <c r="AB167" s="107"/>
      <c r="AC167" s="114"/>
      <c r="AD167" s="108"/>
      <c r="AE167" s="107"/>
      <c r="AF167" s="107"/>
      <c r="AG167" s="107"/>
      <c r="AH167" s="107"/>
      <c r="AI167" s="107"/>
      <c r="AJ167" s="107"/>
      <c r="AK167" s="107"/>
      <c r="AL167" s="107"/>
      <c r="AM167" s="123"/>
      <c r="AN167" s="107"/>
      <c r="AO167" s="107"/>
      <c r="AP167" s="107"/>
      <c r="AQ167" s="107"/>
      <c r="AR167" s="107"/>
      <c r="AS167" s="107"/>
      <c r="AT167" s="107"/>
      <c r="AU167" s="107"/>
      <c r="AV167" s="107"/>
      <c r="AW167" s="107"/>
      <c r="AX167" s="107"/>
      <c r="AY167" s="107"/>
      <c r="AZ167" s="107"/>
      <c r="BA167" s="107"/>
      <c r="BB167" s="107"/>
      <c r="BC167" s="115"/>
      <c r="BD167" s="107"/>
      <c r="BE167" s="107"/>
      <c r="BF167" s="107"/>
      <c r="BG167" s="107"/>
      <c r="BH167" s="107"/>
      <c r="BI167" s="107"/>
      <c r="BJ167" s="107"/>
      <c r="BK167" s="107"/>
      <c r="BL167" s="116"/>
      <c r="BM167" s="193"/>
      <c r="BN167" s="116"/>
      <c r="BO167" s="116"/>
      <c r="BP167" s="116"/>
      <c r="BQ167" s="116"/>
      <c r="BR167" s="116"/>
      <c r="BS167" s="118"/>
      <c r="BT167" s="107"/>
      <c r="BU167" s="107"/>
      <c r="BV167" s="107"/>
      <c r="BW167" s="107"/>
      <c r="BX167" s="107"/>
      <c r="BY167" s="107"/>
      <c r="BZ167" s="107"/>
      <c r="CA167" s="107"/>
      <c r="CB167" s="117"/>
      <c r="CC167" s="117"/>
      <c r="CD167" s="117"/>
      <c r="CE167" s="112"/>
      <c r="CF167" s="117"/>
      <c r="CG167" s="112"/>
      <c r="CH167" s="112"/>
      <c r="CI167" s="112"/>
      <c r="CJ167" s="112"/>
      <c r="CK167" s="112"/>
      <c r="CL167" s="112"/>
      <c r="CM167" s="112"/>
      <c r="CN167" s="112"/>
      <c r="CO167" s="112"/>
      <c r="CP167" s="112"/>
      <c r="CQ167" s="112"/>
      <c r="CR167" s="112"/>
      <c r="CS167" s="112"/>
      <c r="CT167" s="112"/>
      <c r="CU167" s="112"/>
      <c r="CV167" s="112"/>
      <c r="CW167" s="112"/>
      <c r="CX167" s="112"/>
      <c r="CY167" s="112"/>
      <c r="CZ167" s="112"/>
      <c r="DA167" s="112"/>
      <c r="DB167" s="112"/>
    </row>
    <row r="168" spans="1:106" ht="30.75" customHeight="1">
      <c r="A168" s="123" t="s">
        <v>886</v>
      </c>
      <c r="B168" s="207"/>
      <c r="C168" s="140"/>
      <c r="D168" s="107"/>
      <c r="E168" s="107"/>
      <c r="F168" s="107"/>
      <c r="G168" s="107"/>
      <c r="H168" s="107"/>
      <c r="I168" s="107"/>
      <c r="J168" s="107"/>
      <c r="K168" s="107"/>
      <c r="L168" s="107"/>
      <c r="M168" s="107"/>
      <c r="N168" s="107"/>
      <c r="O168" s="117"/>
      <c r="P168" s="113"/>
      <c r="Q168" s="107"/>
      <c r="R168" s="107"/>
      <c r="S168" s="111"/>
      <c r="T168" s="107"/>
      <c r="U168" s="107"/>
      <c r="V168" s="107"/>
      <c r="W168" s="108"/>
      <c r="X168" s="107"/>
      <c r="Y168" s="107"/>
      <c r="Z168" s="107"/>
      <c r="AA168" s="107"/>
      <c r="AB168" s="107"/>
      <c r="AC168" s="114"/>
      <c r="AD168" s="108"/>
      <c r="AE168" s="107"/>
      <c r="AF168" s="107"/>
      <c r="AG168" s="107"/>
      <c r="AH168" s="107"/>
      <c r="AI168" s="107"/>
      <c r="AJ168" s="107"/>
      <c r="AK168" s="107"/>
      <c r="AL168" s="107"/>
      <c r="AM168" s="123"/>
      <c r="AN168" s="107"/>
      <c r="AO168" s="107"/>
      <c r="AP168" s="107"/>
      <c r="AQ168" s="107"/>
      <c r="AR168" s="107"/>
      <c r="AS168" s="107"/>
      <c r="AT168" s="107"/>
      <c r="AU168" s="107"/>
      <c r="AV168" s="107"/>
      <c r="AW168" s="107"/>
      <c r="AX168" s="107"/>
      <c r="AY168" s="107"/>
      <c r="AZ168" s="107"/>
      <c r="BA168" s="107"/>
      <c r="BB168" s="107"/>
      <c r="BC168" s="115"/>
      <c r="BD168" s="107"/>
      <c r="BE168" s="107"/>
      <c r="BF168" s="107"/>
      <c r="BG168" s="107"/>
      <c r="BH168" s="107"/>
      <c r="BI168" s="107"/>
      <c r="BJ168" s="107"/>
      <c r="BK168" s="107"/>
      <c r="BL168" s="116"/>
      <c r="BM168" s="193"/>
      <c r="BN168" s="116"/>
      <c r="BO168" s="116"/>
      <c r="BP168" s="116"/>
      <c r="BQ168" s="116"/>
      <c r="BR168" s="116"/>
      <c r="BS168" s="118"/>
      <c r="BT168" s="107"/>
      <c r="BU168" s="107"/>
      <c r="BV168" s="107"/>
      <c r="BW168" s="107"/>
      <c r="BX168" s="107"/>
      <c r="BY168" s="107"/>
      <c r="BZ168" s="107"/>
      <c r="CA168" s="107"/>
      <c r="CB168" s="117"/>
      <c r="CC168" s="117"/>
      <c r="CD168" s="117"/>
      <c r="CE168" s="112"/>
      <c r="CF168" s="117"/>
      <c r="CG168" s="112"/>
      <c r="CH168" s="112"/>
      <c r="CI168" s="112"/>
      <c r="CJ168" s="112"/>
      <c r="CK168" s="112"/>
      <c r="CL168" s="112"/>
      <c r="CM168" s="112"/>
      <c r="CN168" s="112"/>
      <c r="CO168" s="112"/>
      <c r="CP168" s="112"/>
      <c r="CQ168" s="112"/>
      <c r="CR168" s="112"/>
      <c r="CS168" s="112"/>
      <c r="CT168" s="112"/>
      <c r="CU168" s="112"/>
      <c r="CV168" s="112"/>
      <c r="CW168" s="112"/>
      <c r="CX168" s="112"/>
      <c r="CY168" s="112"/>
      <c r="CZ168" s="112"/>
      <c r="DA168" s="112"/>
      <c r="DB168" s="112"/>
    </row>
    <row r="169" spans="1:106" ht="30.75" customHeight="1">
      <c r="A169" s="123" t="s">
        <v>887</v>
      </c>
      <c r="B169" s="207"/>
      <c r="C169" s="126"/>
      <c r="D169" s="107"/>
      <c r="E169" s="107"/>
      <c r="F169" s="107"/>
      <c r="G169" s="107"/>
      <c r="H169" s="107"/>
      <c r="I169" s="107"/>
      <c r="J169" s="107"/>
      <c r="K169" s="107"/>
      <c r="L169" s="107"/>
      <c r="M169" s="107"/>
      <c r="N169" s="107"/>
      <c r="O169" s="117"/>
      <c r="P169" s="113"/>
      <c r="Q169" s="107"/>
      <c r="R169" s="107"/>
      <c r="S169" s="111"/>
      <c r="T169" s="107"/>
      <c r="U169" s="107"/>
      <c r="V169" s="107"/>
      <c r="W169" s="108"/>
      <c r="X169" s="107"/>
      <c r="Y169" s="107"/>
      <c r="Z169" s="107"/>
      <c r="AA169" s="107"/>
      <c r="AB169" s="107"/>
      <c r="AC169" s="114"/>
      <c r="AD169" s="108"/>
      <c r="AE169" s="107"/>
      <c r="AF169" s="107"/>
      <c r="AG169" s="107"/>
      <c r="AH169" s="107"/>
      <c r="AI169" s="107"/>
      <c r="AJ169" s="107"/>
      <c r="AK169" s="107"/>
      <c r="AL169" s="107"/>
      <c r="AM169" s="123"/>
      <c r="AN169" s="107"/>
      <c r="AO169" s="107"/>
      <c r="AP169" s="107"/>
      <c r="AQ169" s="107"/>
      <c r="AR169" s="107"/>
      <c r="AS169" s="107"/>
      <c r="AT169" s="107"/>
      <c r="AU169" s="107"/>
      <c r="AV169" s="107"/>
      <c r="AW169" s="107"/>
      <c r="AX169" s="107"/>
      <c r="AY169" s="107"/>
      <c r="AZ169" s="107"/>
      <c r="BA169" s="107"/>
      <c r="BB169" s="107"/>
      <c r="BC169" s="115"/>
      <c r="BD169" s="107"/>
      <c r="BE169" s="107"/>
      <c r="BF169" s="107"/>
      <c r="BG169" s="107"/>
      <c r="BH169" s="107"/>
      <c r="BI169" s="107"/>
      <c r="BJ169" s="107"/>
      <c r="BK169" s="107"/>
      <c r="BL169" s="116"/>
      <c r="BM169" s="193"/>
      <c r="BN169" s="116"/>
      <c r="BO169" s="116"/>
      <c r="BP169" s="116"/>
      <c r="BQ169" s="116"/>
      <c r="BR169" s="116"/>
      <c r="BS169" s="118"/>
      <c r="BT169" s="107"/>
      <c r="BU169" s="107"/>
      <c r="BV169" s="107"/>
      <c r="BW169" s="107"/>
      <c r="BX169" s="107"/>
      <c r="BY169" s="107"/>
      <c r="BZ169" s="107"/>
      <c r="CA169" s="107"/>
      <c r="CB169" s="117"/>
      <c r="CC169" s="117"/>
      <c r="CD169" s="117"/>
      <c r="CE169" s="112"/>
      <c r="CF169" s="117"/>
      <c r="CG169" s="112"/>
      <c r="CH169" s="112"/>
      <c r="CI169" s="112"/>
      <c r="CJ169" s="112"/>
      <c r="CK169" s="112"/>
      <c r="CL169" s="112"/>
      <c r="CM169" s="112"/>
      <c r="CN169" s="112"/>
      <c r="CO169" s="112"/>
      <c r="CP169" s="112"/>
      <c r="CQ169" s="112"/>
      <c r="CR169" s="112"/>
      <c r="CS169" s="112"/>
      <c r="CT169" s="112"/>
      <c r="CU169" s="112"/>
      <c r="CV169" s="112"/>
      <c r="CW169" s="112"/>
      <c r="CX169" s="112"/>
      <c r="CY169" s="112"/>
      <c r="CZ169" s="112"/>
      <c r="DA169" s="112"/>
      <c r="DB169" s="112"/>
    </row>
    <row r="170" spans="1:106" ht="30.75" customHeight="1">
      <c r="A170" s="123" t="s">
        <v>889</v>
      </c>
      <c r="B170" s="207"/>
      <c r="C170" s="107"/>
      <c r="D170" s="107"/>
      <c r="E170" s="107"/>
      <c r="F170" s="107"/>
      <c r="G170" s="107"/>
      <c r="H170" s="107"/>
      <c r="I170" s="107"/>
      <c r="J170" s="107"/>
      <c r="K170" s="107"/>
      <c r="L170" s="107"/>
      <c r="M170" s="107"/>
      <c r="N170" s="107"/>
      <c r="O170" s="117"/>
      <c r="P170" s="113"/>
      <c r="Q170" s="107"/>
      <c r="R170" s="107"/>
      <c r="S170" s="111"/>
      <c r="T170" s="107"/>
      <c r="U170" s="107"/>
      <c r="V170" s="107"/>
      <c r="W170" s="108"/>
      <c r="X170" s="107"/>
      <c r="Y170" s="107"/>
      <c r="Z170" s="107"/>
      <c r="AA170" s="107"/>
      <c r="AB170" s="107"/>
      <c r="AC170" s="114"/>
      <c r="AD170" s="108"/>
      <c r="AE170" s="107"/>
      <c r="AF170" s="107"/>
      <c r="AG170" s="107"/>
      <c r="AH170" s="107"/>
      <c r="AI170" s="107"/>
      <c r="AJ170" s="107"/>
      <c r="AK170" s="107"/>
      <c r="AL170" s="107"/>
      <c r="AM170" s="123"/>
      <c r="AN170" s="107"/>
      <c r="AO170" s="107"/>
      <c r="AP170" s="107"/>
      <c r="AQ170" s="107"/>
      <c r="AR170" s="107"/>
      <c r="AS170" s="107"/>
      <c r="AT170" s="107"/>
      <c r="AU170" s="107"/>
      <c r="AV170" s="107"/>
      <c r="AW170" s="107"/>
      <c r="AX170" s="107"/>
      <c r="AY170" s="107"/>
      <c r="AZ170" s="107"/>
      <c r="BA170" s="107"/>
      <c r="BB170" s="107"/>
      <c r="BC170" s="115"/>
      <c r="BD170" s="107"/>
      <c r="BE170" s="107"/>
      <c r="BF170" s="107"/>
      <c r="BG170" s="107"/>
      <c r="BH170" s="107"/>
      <c r="BI170" s="107"/>
      <c r="BJ170" s="107"/>
      <c r="BK170" s="107"/>
      <c r="BL170" s="121"/>
      <c r="BM170" s="193"/>
      <c r="BN170" s="121"/>
      <c r="BO170" s="121"/>
      <c r="BP170" s="121"/>
      <c r="BQ170" s="121"/>
      <c r="BR170" s="121"/>
      <c r="BS170" s="118"/>
      <c r="BT170" s="107"/>
      <c r="BU170" s="107"/>
      <c r="BV170" s="107"/>
      <c r="BW170" s="107"/>
      <c r="BX170" s="107"/>
      <c r="BY170" s="107"/>
      <c r="BZ170" s="107"/>
      <c r="CA170" s="107"/>
      <c r="CB170" s="117"/>
      <c r="CC170" s="117"/>
      <c r="CD170" s="117"/>
      <c r="CE170" s="112"/>
      <c r="CF170" s="117"/>
      <c r="CG170" s="112"/>
      <c r="CH170" s="112"/>
      <c r="CI170" s="112"/>
      <c r="CJ170" s="112"/>
      <c r="CK170" s="112"/>
      <c r="CL170" s="112"/>
      <c r="CM170" s="112"/>
      <c r="CN170" s="112"/>
      <c r="CO170" s="112"/>
      <c r="CP170" s="112"/>
      <c r="CQ170" s="112"/>
      <c r="CR170" s="112"/>
      <c r="CS170" s="112"/>
      <c r="CT170" s="112"/>
      <c r="CU170" s="112"/>
      <c r="CV170" s="112"/>
      <c r="CW170" s="112"/>
      <c r="CX170" s="112"/>
      <c r="CY170" s="112"/>
      <c r="CZ170" s="112"/>
      <c r="DA170" s="112"/>
      <c r="DB170" s="112"/>
    </row>
    <row r="171" spans="1:106" ht="30.75" customHeight="1">
      <c r="A171" s="123" t="s">
        <v>890</v>
      </c>
      <c r="B171" s="207"/>
      <c r="C171" s="107"/>
      <c r="D171" s="107"/>
      <c r="E171" s="107"/>
      <c r="F171" s="107"/>
      <c r="G171" s="107"/>
      <c r="H171" s="110"/>
      <c r="I171" s="107"/>
      <c r="J171" s="107"/>
      <c r="K171" s="107"/>
      <c r="L171" s="107"/>
      <c r="M171" s="107"/>
      <c r="N171" s="107"/>
      <c r="O171" s="117"/>
      <c r="P171" s="113"/>
      <c r="Q171" s="107"/>
      <c r="R171" s="107"/>
      <c r="S171" s="111"/>
      <c r="T171" s="107"/>
      <c r="U171" s="107"/>
      <c r="V171" s="107"/>
      <c r="W171" s="108"/>
      <c r="X171" s="107"/>
      <c r="Y171" s="107"/>
      <c r="Z171" s="107"/>
      <c r="AA171" s="107"/>
      <c r="AB171" s="107"/>
      <c r="AC171" s="114"/>
      <c r="AD171" s="108"/>
      <c r="AE171" s="107"/>
      <c r="AF171" s="107"/>
      <c r="AG171" s="107"/>
      <c r="AH171" s="107"/>
      <c r="AI171" s="107"/>
      <c r="AJ171" s="107"/>
      <c r="AK171" s="107"/>
      <c r="AL171" s="107"/>
      <c r="AM171" s="123"/>
      <c r="AN171" s="107"/>
      <c r="AO171" s="107"/>
      <c r="AP171" s="107"/>
      <c r="AQ171" s="107"/>
      <c r="AR171" s="107"/>
      <c r="AS171" s="107"/>
      <c r="AT171" s="107"/>
      <c r="AU171" s="107"/>
      <c r="AV171" s="107"/>
      <c r="AW171" s="107"/>
      <c r="AX171" s="107"/>
      <c r="AY171" s="107"/>
      <c r="AZ171" s="107"/>
      <c r="BA171" s="107"/>
      <c r="BB171" s="107"/>
      <c r="BC171" s="115"/>
      <c r="BD171" s="107"/>
      <c r="BE171" s="107"/>
      <c r="BF171" s="107"/>
      <c r="BG171" s="107"/>
      <c r="BH171" s="107"/>
      <c r="BI171" s="107"/>
      <c r="BJ171" s="107"/>
      <c r="BK171" s="107"/>
      <c r="BL171" s="121"/>
      <c r="BM171" s="193"/>
      <c r="BN171" s="121"/>
      <c r="BO171" s="121"/>
      <c r="BP171" s="121"/>
      <c r="BQ171" s="121"/>
      <c r="BR171" s="121"/>
      <c r="BS171" s="118"/>
      <c r="BT171" s="107"/>
      <c r="BU171" s="107"/>
      <c r="BV171" s="107"/>
      <c r="BW171" s="107"/>
      <c r="BX171" s="107"/>
      <c r="BY171" s="107"/>
      <c r="BZ171" s="107"/>
      <c r="CA171" s="107"/>
      <c r="CB171" s="117"/>
      <c r="CC171" s="117"/>
      <c r="CD171" s="117"/>
      <c r="CE171" s="112"/>
      <c r="CF171" s="117"/>
      <c r="CG171" s="112"/>
      <c r="CH171" s="112"/>
      <c r="CI171" s="112"/>
      <c r="CJ171" s="112"/>
      <c r="CK171" s="112"/>
      <c r="CL171" s="112"/>
      <c r="CM171" s="112"/>
      <c r="CN171" s="112"/>
      <c r="CO171" s="112"/>
      <c r="CP171" s="112"/>
      <c r="CQ171" s="112"/>
      <c r="CR171" s="112"/>
      <c r="CS171" s="112"/>
      <c r="CT171" s="112"/>
      <c r="CU171" s="112"/>
      <c r="CV171" s="112"/>
      <c r="CW171" s="112"/>
      <c r="CX171" s="112"/>
      <c r="CY171" s="112"/>
      <c r="CZ171" s="112"/>
      <c r="DA171" s="112"/>
      <c r="DB171" s="112"/>
    </row>
    <row r="172" spans="1:106" ht="30.75" customHeight="1">
      <c r="A172" s="123" t="s">
        <v>891</v>
      </c>
      <c r="B172" s="207"/>
      <c r="C172" s="107"/>
      <c r="D172" s="107"/>
      <c r="E172" s="107"/>
      <c r="F172" s="107"/>
      <c r="G172" s="107"/>
      <c r="H172" s="107"/>
      <c r="I172" s="107"/>
      <c r="J172" s="107"/>
      <c r="K172" s="107"/>
      <c r="L172" s="107"/>
      <c r="M172" s="107"/>
      <c r="N172" s="107"/>
      <c r="O172" s="117"/>
      <c r="P172" s="113"/>
      <c r="Q172" s="107"/>
      <c r="R172" s="107"/>
      <c r="S172" s="111"/>
      <c r="T172" s="107"/>
      <c r="U172" s="107"/>
      <c r="V172" s="107"/>
      <c r="W172" s="108"/>
      <c r="X172" s="107"/>
      <c r="Y172" s="107"/>
      <c r="Z172" s="107"/>
      <c r="AA172" s="107"/>
      <c r="AB172" s="107"/>
      <c r="AC172" s="114"/>
      <c r="AD172" s="108"/>
      <c r="AE172" s="107"/>
      <c r="AF172" s="107"/>
      <c r="AG172" s="107"/>
      <c r="AH172" s="107"/>
      <c r="AI172" s="107"/>
      <c r="AJ172" s="107"/>
      <c r="AK172" s="107"/>
      <c r="AL172" s="107"/>
      <c r="AM172" s="123"/>
      <c r="AN172" s="107"/>
      <c r="AO172" s="107"/>
      <c r="AP172" s="107"/>
      <c r="AQ172" s="107"/>
      <c r="AR172" s="107"/>
      <c r="AS172" s="107"/>
      <c r="AT172" s="107"/>
      <c r="AU172" s="107"/>
      <c r="AV172" s="107"/>
      <c r="AW172" s="107"/>
      <c r="AX172" s="107"/>
      <c r="AY172" s="107"/>
      <c r="AZ172" s="107"/>
      <c r="BA172" s="107"/>
      <c r="BB172" s="107"/>
      <c r="BC172" s="115"/>
      <c r="BD172" s="107"/>
      <c r="BE172" s="107"/>
      <c r="BF172" s="107"/>
      <c r="BG172" s="107"/>
      <c r="BH172" s="107"/>
      <c r="BI172" s="107"/>
      <c r="BJ172" s="107"/>
      <c r="BK172" s="107"/>
      <c r="BL172" s="116"/>
      <c r="BM172" s="193"/>
      <c r="BN172" s="116"/>
      <c r="BO172" s="116"/>
      <c r="BP172" s="116"/>
      <c r="BQ172" s="116"/>
      <c r="BR172" s="116"/>
      <c r="BS172" s="118"/>
      <c r="BT172" s="107"/>
      <c r="BU172" s="107"/>
      <c r="BV172" s="107"/>
      <c r="BW172" s="107"/>
      <c r="BX172" s="107"/>
      <c r="BY172" s="107"/>
      <c r="BZ172" s="107"/>
      <c r="CA172" s="107"/>
      <c r="CB172" s="117"/>
      <c r="CC172" s="117"/>
      <c r="CD172" s="117"/>
      <c r="CE172" s="112"/>
      <c r="CF172" s="117"/>
      <c r="CG172" s="112"/>
      <c r="CH172" s="112"/>
      <c r="CI172" s="112"/>
      <c r="CJ172" s="112"/>
      <c r="CK172" s="112"/>
      <c r="CL172" s="112"/>
      <c r="CM172" s="112"/>
      <c r="CN172" s="112"/>
      <c r="CO172" s="112"/>
      <c r="CP172" s="112"/>
      <c r="CQ172" s="112"/>
      <c r="CR172" s="112"/>
      <c r="CS172" s="112"/>
      <c r="CT172" s="112"/>
      <c r="CU172" s="112"/>
      <c r="CV172" s="112"/>
      <c r="CW172" s="112"/>
      <c r="CX172" s="112"/>
      <c r="CY172" s="112"/>
      <c r="CZ172" s="112"/>
      <c r="DA172" s="112"/>
      <c r="DB172" s="112"/>
    </row>
    <row r="173" spans="1:106" ht="30.75" customHeight="1">
      <c r="A173" s="123" t="s">
        <v>892</v>
      </c>
      <c r="B173" s="207"/>
      <c r="C173" s="107"/>
      <c r="D173" s="107"/>
      <c r="E173" s="107"/>
      <c r="F173" s="107"/>
      <c r="G173" s="107"/>
      <c r="H173" s="107"/>
      <c r="I173" s="107"/>
      <c r="J173" s="107"/>
      <c r="K173" s="107"/>
      <c r="L173" s="107"/>
      <c r="M173" s="107"/>
      <c r="N173" s="107"/>
      <c r="O173" s="117"/>
      <c r="P173" s="113"/>
      <c r="Q173" s="107"/>
      <c r="R173" s="107"/>
      <c r="S173" s="111"/>
      <c r="T173" s="107"/>
      <c r="U173" s="107"/>
      <c r="V173" s="106"/>
      <c r="W173" s="108"/>
      <c r="X173" s="107"/>
      <c r="Y173" s="107"/>
      <c r="Z173" s="107"/>
      <c r="AA173" s="107"/>
      <c r="AB173" s="107"/>
      <c r="AC173" s="114"/>
      <c r="AD173" s="108"/>
      <c r="AE173" s="107"/>
      <c r="AF173" s="107"/>
      <c r="AG173" s="107"/>
      <c r="AH173" s="107"/>
      <c r="AI173" s="107"/>
      <c r="AJ173" s="107"/>
      <c r="AK173" s="107"/>
      <c r="AL173" s="107"/>
      <c r="AM173" s="123"/>
      <c r="AN173" s="107"/>
      <c r="AO173" s="107"/>
      <c r="AP173" s="107"/>
      <c r="AQ173" s="107"/>
      <c r="AR173" s="107"/>
      <c r="AS173" s="107"/>
      <c r="AT173" s="107"/>
      <c r="AU173" s="107"/>
      <c r="AV173" s="107"/>
      <c r="AW173" s="107"/>
      <c r="AX173" s="107"/>
      <c r="AY173" s="107"/>
      <c r="AZ173" s="107"/>
      <c r="BA173" s="107"/>
      <c r="BB173" s="107"/>
      <c r="BC173" s="115"/>
      <c r="BD173" s="107"/>
      <c r="BE173" s="107"/>
      <c r="BF173" s="107"/>
      <c r="BG173" s="107"/>
      <c r="BH173" s="107"/>
      <c r="BI173" s="107"/>
      <c r="BJ173" s="107"/>
      <c r="BK173" s="107"/>
      <c r="BL173" s="116"/>
      <c r="BM173" s="193"/>
      <c r="BN173" s="116"/>
      <c r="BO173" s="116"/>
      <c r="BP173" s="116"/>
      <c r="BQ173" s="116"/>
      <c r="BR173" s="116"/>
      <c r="BS173" s="118"/>
      <c r="BT173" s="107"/>
      <c r="BU173" s="107"/>
      <c r="BV173" s="107"/>
      <c r="BW173" s="107"/>
      <c r="BX173" s="107"/>
      <c r="BY173" s="107"/>
      <c r="BZ173" s="107"/>
      <c r="CA173" s="107"/>
      <c r="CB173" s="117"/>
      <c r="CC173" s="117"/>
      <c r="CD173" s="117"/>
      <c r="CE173" s="112"/>
      <c r="CF173" s="117"/>
      <c r="CG173" s="112"/>
      <c r="CH173" s="112"/>
      <c r="CI173" s="112"/>
      <c r="CJ173" s="112"/>
      <c r="CK173" s="112"/>
      <c r="CL173" s="112"/>
      <c r="CM173" s="112"/>
      <c r="CN173" s="112"/>
      <c r="CO173" s="112"/>
      <c r="CP173" s="112"/>
      <c r="CQ173" s="112"/>
      <c r="CR173" s="112"/>
      <c r="CS173" s="112"/>
      <c r="CT173" s="112"/>
      <c r="CU173" s="112"/>
      <c r="CV173" s="112"/>
      <c r="CW173" s="112"/>
      <c r="CX173" s="112"/>
      <c r="CY173" s="112"/>
      <c r="CZ173" s="112"/>
      <c r="DA173" s="112"/>
      <c r="DB173" s="112"/>
    </row>
    <row r="174" spans="1:106" ht="30.75" customHeight="1">
      <c r="A174" s="123" t="s">
        <v>893</v>
      </c>
      <c r="B174" s="207"/>
      <c r="C174" s="107"/>
      <c r="D174" s="107"/>
      <c r="E174" s="107"/>
      <c r="F174" s="107"/>
      <c r="G174" s="107"/>
      <c r="H174" s="107"/>
      <c r="I174" s="107"/>
      <c r="J174" s="107"/>
      <c r="K174" s="107"/>
      <c r="L174" s="107"/>
      <c r="M174" s="107"/>
      <c r="N174" s="107"/>
      <c r="O174" s="117"/>
      <c r="P174" s="113"/>
      <c r="Q174" s="107"/>
      <c r="R174" s="107"/>
      <c r="S174" s="111"/>
      <c r="T174" s="107"/>
      <c r="U174" s="107"/>
      <c r="V174" s="106"/>
      <c r="W174" s="108"/>
      <c r="X174" s="107"/>
      <c r="Y174" s="107"/>
      <c r="Z174" s="107"/>
      <c r="AA174" s="107"/>
      <c r="AB174" s="107"/>
      <c r="AC174" s="114"/>
      <c r="AD174" s="108"/>
      <c r="AE174" s="107"/>
      <c r="AF174" s="107"/>
      <c r="AG174" s="107"/>
      <c r="AH174" s="107"/>
      <c r="AI174" s="107"/>
      <c r="AJ174" s="107"/>
      <c r="AK174" s="107"/>
      <c r="AL174" s="107"/>
      <c r="AM174" s="123"/>
      <c r="AN174" s="107"/>
      <c r="AO174" s="107"/>
      <c r="AP174" s="107"/>
      <c r="AQ174" s="107"/>
      <c r="AR174" s="107"/>
      <c r="AS174" s="107"/>
      <c r="AT174" s="107"/>
      <c r="AU174" s="107"/>
      <c r="AV174" s="107"/>
      <c r="AW174" s="107"/>
      <c r="AX174" s="107"/>
      <c r="AY174" s="107"/>
      <c r="AZ174" s="107"/>
      <c r="BA174" s="107"/>
      <c r="BB174" s="107"/>
      <c r="BC174" s="115"/>
      <c r="BD174" s="107"/>
      <c r="BE174" s="107"/>
      <c r="BF174" s="107"/>
      <c r="BG174" s="107"/>
      <c r="BH174" s="107"/>
      <c r="BI174" s="107"/>
      <c r="BJ174" s="107"/>
      <c r="BK174" s="107"/>
      <c r="BL174" s="121"/>
      <c r="BM174" s="193"/>
      <c r="BN174" s="121"/>
      <c r="BO174" s="121"/>
      <c r="BP174" s="121"/>
      <c r="BQ174" s="121"/>
      <c r="BR174" s="121"/>
      <c r="BS174" s="118"/>
      <c r="BT174" s="107"/>
      <c r="BU174" s="107"/>
      <c r="BV174" s="107"/>
      <c r="BW174" s="107"/>
      <c r="BX174" s="107"/>
      <c r="BY174" s="107"/>
      <c r="BZ174" s="107"/>
      <c r="CA174" s="107"/>
      <c r="CB174" s="117"/>
      <c r="CC174" s="117"/>
      <c r="CD174" s="117"/>
      <c r="CE174" s="112"/>
      <c r="CF174" s="117"/>
      <c r="CG174" s="112"/>
      <c r="CH174" s="112"/>
      <c r="CI174" s="112"/>
      <c r="CJ174" s="112"/>
      <c r="CK174" s="112"/>
      <c r="CL174" s="112"/>
      <c r="CM174" s="112"/>
      <c r="CN174" s="112"/>
      <c r="CO174" s="112"/>
      <c r="CP174" s="112"/>
      <c r="CQ174" s="112"/>
      <c r="CR174" s="112"/>
      <c r="CS174" s="112"/>
      <c r="CT174" s="112"/>
      <c r="CU174" s="112"/>
      <c r="CV174" s="112"/>
      <c r="CW174" s="112"/>
      <c r="CX174" s="112"/>
      <c r="CY174" s="112"/>
      <c r="CZ174" s="112"/>
      <c r="DA174" s="112"/>
      <c r="DB174" s="112"/>
    </row>
    <row r="175" spans="1:106" ht="30.75" customHeight="1">
      <c r="A175" s="123" t="s">
        <v>894</v>
      </c>
      <c r="B175" s="207"/>
      <c r="C175" s="107"/>
      <c r="D175" s="107"/>
      <c r="E175" s="107"/>
      <c r="F175" s="107"/>
      <c r="G175" s="107"/>
      <c r="H175" s="107"/>
      <c r="I175" s="107"/>
      <c r="J175" s="107"/>
      <c r="K175" s="107"/>
      <c r="L175" s="107"/>
      <c r="M175" s="107"/>
      <c r="N175" s="107"/>
      <c r="O175" s="117"/>
      <c r="P175" s="113"/>
      <c r="Q175" s="107"/>
      <c r="R175" s="107"/>
      <c r="S175" s="111"/>
      <c r="T175" s="107"/>
      <c r="U175" s="107"/>
      <c r="V175" s="106"/>
      <c r="W175" s="108"/>
      <c r="X175" s="107"/>
      <c r="Y175" s="107"/>
      <c r="Z175" s="107"/>
      <c r="AA175" s="107"/>
      <c r="AB175" s="107"/>
      <c r="AC175" s="114"/>
      <c r="AD175" s="108"/>
      <c r="AE175" s="107"/>
      <c r="AF175" s="107"/>
      <c r="AG175" s="107"/>
      <c r="AH175" s="107"/>
      <c r="AI175" s="107"/>
      <c r="AJ175" s="107"/>
      <c r="AK175" s="107"/>
      <c r="AL175" s="107"/>
      <c r="AM175" s="123"/>
      <c r="AN175" s="107"/>
      <c r="AO175" s="107"/>
      <c r="AP175" s="107"/>
      <c r="AQ175" s="107"/>
      <c r="AR175" s="107"/>
      <c r="AS175" s="107"/>
      <c r="AT175" s="107"/>
      <c r="AU175" s="107"/>
      <c r="AV175" s="107"/>
      <c r="AW175" s="107"/>
      <c r="AX175" s="107"/>
      <c r="AY175" s="107"/>
      <c r="AZ175" s="107"/>
      <c r="BA175" s="107"/>
      <c r="BB175" s="107"/>
      <c r="BC175" s="115"/>
      <c r="BD175" s="107"/>
      <c r="BE175" s="107"/>
      <c r="BF175" s="107"/>
      <c r="BG175" s="107"/>
      <c r="BH175" s="107"/>
      <c r="BI175" s="107"/>
      <c r="BJ175" s="107"/>
      <c r="BK175" s="107"/>
      <c r="BL175" s="121"/>
      <c r="BM175" s="193"/>
      <c r="BN175" s="121"/>
      <c r="BO175" s="121"/>
      <c r="BP175" s="121"/>
      <c r="BQ175" s="121"/>
      <c r="BR175" s="121"/>
      <c r="BS175" s="118"/>
      <c r="BT175" s="107"/>
      <c r="BU175" s="107"/>
      <c r="BV175" s="107"/>
      <c r="BW175" s="107"/>
      <c r="BX175" s="107"/>
      <c r="BY175" s="107"/>
      <c r="BZ175" s="107"/>
      <c r="CA175" s="107"/>
      <c r="CB175" s="117"/>
      <c r="CC175" s="117"/>
      <c r="CD175" s="117"/>
      <c r="CE175" s="112"/>
      <c r="CF175" s="117"/>
      <c r="CG175" s="112"/>
      <c r="CH175" s="112"/>
      <c r="CI175" s="112"/>
      <c r="CJ175" s="112"/>
      <c r="CK175" s="112"/>
      <c r="CL175" s="112"/>
      <c r="CM175" s="112"/>
      <c r="CN175" s="112"/>
      <c r="CO175" s="112"/>
      <c r="CP175" s="112"/>
      <c r="CQ175" s="112"/>
      <c r="CR175" s="112"/>
      <c r="CS175" s="112"/>
      <c r="CT175" s="112"/>
      <c r="CU175" s="112"/>
      <c r="CV175" s="112"/>
      <c r="CW175" s="112"/>
      <c r="CX175" s="112"/>
      <c r="CY175" s="112"/>
      <c r="CZ175" s="112"/>
      <c r="DA175" s="112"/>
      <c r="DB175" s="112"/>
    </row>
    <row r="176" spans="1:106" ht="30.75" customHeight="1">
      <c r="A176" s="123" t="s">
        <v>895</v>
      </c>
      <c r="B176" s="207"/>
      <c r="C176" s="107"/>
      <c r="D176" s="107"/>
      <c r="E176" s="107"/>
      <c r="F176" s="107"/>
      <c r="G176" s="107"/>
      <c r="H176" s="107"/>
      <c r="I176" s="107"/>
      <c r="J176" s="107"/>
      <c r="K176" s="107"/>
      <c r="L176" s="107"/>
      <c r="M176" s="107"/>
      <c r="N176" s="107"/>
      <c r="O176" s="117"/>
      <c r="P176" s="113"/>
      <c r="Q176" s="107"/>
      <c r="R176" s="107"/>
      <c r="S176" s="111"/>
      <c r="T176" s="107"/>
      <c r="U176" s="107"/>
      <c r="V176" s="106"/>
      <c r="W176" s="108"/>
      <c r="X176" s="107"/>
      <c r="Y176" s="107"/>
      <c r="Z176" s="107"/>
      <c r="AA176" s="107"/>
      <c r="AB176" s="107"/>
      <c r="AC176" s="114"/>
      <c r="AD176" s="108"/>
      <c r="AE176" s="107"/>
      <c r="AF176" s="107"/>
      <c r="AG176" s="107"/>
      <c r="AH176" s="107"/>
      <c r="AI176" s="107"/>
      <c r="AJ176" s="107"/>
      <c r="AK176" s="107"/>
      <c r="AL176" s="107"/>
      <c r="AM176" s="123"/>
      <c r="AN176" s="107"/>
      <c r="AO176" s="107"/>
      <c r="AP176" s="107"/>
      <c r="AQ176" s="107"/>
      <c r="AR176" s="107"/>
      <c r="AS176" s="107"/>
      <c r="AT176" s="107"/>
      <c r="AU176" s="107"/>
      <c r="AV176" s="107"/>
      <c r="AW176" s="107"/>
      <c r="AX176" s="107"/>
      <c r="AY176" s="107"/>
      <c r="AZ176" s="107"/>
      <c r="BA176" s="107"/>
      <c r="BB176" s="107"/>
      <c r="BC176" s="115"/>
      <c r="BD176" s="107"/>
      <c r="BE176" s="107"/>
      <c r="BF176" s="107"/>
      <c r="BG176" s="107"/>
      <c r="BH176" s="107"/>
      <c r="BI176" s="107"/>
      <c r="BJ176" s="107"/>
      <c r="BK176" s="107"/>
      <c r="BL176" s="121"/>
      <c r="BM176" s="193"/>
      <c r="BN176" s="121"/>
      <c r="BO176" s="121"/>
      <c r="BP176" s="121"/>
      <c r="BQ176" s="121"/>
      <c r="BR176" s="121"/>
      <c r="BS176" s="118"/>
      <c r="BT176" s="107"/>
      <c r="BU176" s="107"/>
      <c r="BV176" s="107"/>
      <c r="BW176" s="107"/>
      <c r="BX176" s="107"/>
      <c r="BY176" s="107"/>
      <c r="BZ176" s="107"/>
      <c r="CA176" s="107"/>
      <c r="CB176" s="117"/>
      <c r="CC176" s="117"/>
      <c r="CD176" s="117"/>
      <c r="CE176" s="112"/>
      <c r="CF176" s="117"/>
      <c r="CG176" s="112"/>
      <c r="CH176" s="112"/>
      <c r="CI176" s="112"/>
      <c r="CJ176" s="112"/>
      <c r="CK176" s="112"/>
      <c r="CL176" s="112"/>
      <c r="CM176" s="112"/>
      <c r="CN176" s="112"/>
      <c r="CO176" s="112"/>
      <c r="CP176" s="112"/>
      <c r="CQ176" s="112"/>
      <c r="CR176" s="112"/>
      <c r="CS176" s="112"/>
      <c r="CT176" s="112"/>
      <c r="CU176" s="112"/>
      <c r="CV176" s="112"/>
      <c r="CW176" s="112"/>
      <c r="CX176" s="112"/>
      <c r="CY176" s="112"/>
      <c r="CZ176" s="112"/>
      <c r="DA176" s="112"/>
      <c r="DB176" s="112"/>
    </row>
    <row r="177" spans="1:106" ht="30.75" customHeight="1">
      <c r="A177" s="123" t="s">
        <v>896</v>
      </c>
      <c r="B177" s="207"/>
      <c r="C177" s="107"/>
      <c r="D177" s="107"/>
      <c r="E177" s="107"/>
      <c r="F177" s="107"/>
      <c r="G177" s="107"/>
      <c r="H177" s="110"/>
      <c r="I177" s="107"/>
      <c r="J177" s="107"/>
      <c r="K177" s="107"/>
      <c r="L177" s="107"/>
      <c r="M177" s="107"/>
      <c r="N177" s="107"/>
      <c r="O177" s="117"/>
      <c r="P177" s="113"/>
      <c r="Q177" s="107"/>
      <c r="R177" s="107"/>
      <c r="S177" s="111"/>
      <c r="T177" s="107"/>
      <c r="U177" s="107"/>
      <c r="V177" s="106"/>
      <c r="W177" s="108"/>
      <c r="X177" s="107"/>
      <c r="Y177" s="107"/>
      <c r="Z177" s="107"/>
      <c r="AA177" s="107"/>
      <c r="AB177" s="107"/>
      <c r="AC177" s="114"/>
      <c r="AD177" s="108"/>
      <c r="AE177" s="107"/>
      <c r="AF177" s="107"/>
      <c r="AG177" s="107"/>
      <c r="AH177" s="107"/>
      <c r="AI177" s="107"/>
      <c r="AJ177" s="107"/>
      <c r="AK177" s="107"/>
      <c r="AL177" s="107"/>
      <c r="AM177" s="123"/>
      <c r="AN177" s="107"/>
      <c r="AO177" s="107"/>
      <c r="AP177" s="107"/>
      <c r="AQ177" s="107"/>
      <c r="AR177" s="107"/>
      <c r="AS177" s="107"/>
      <c r="AT177" s="107"/>
      <c r="AU177" s="107"/>
      <c r="AV177" s="107"/>
      <c r="AW177" s="107"/>
      <c r="AX177" s="107"/>
      <c r="AY177" s="107"/>
      <c r="AZ177" s="107"/>
      <c r="BA177" s="107"/>
      <c r="BB177" s="107"/>
      <c r="BC177" s="115"/>
      <c r="BD177" s="107"/>
      <c r="BE177" s="107"/>
      <c r="BF177" s="107"/>
      <c r="BG177" s="107"/>
      <c r="BH177" s="107"/>
      <c r="BI177" s="107"/>
      <c r="BJ177" s="107"/>
      <c r="BK177" s="107"/>
      <c r="BL177" s="121"/>
      <c r="BM177" s="193"/>
      <c r="BN177" s="121"/>
      <c r="BO177" s="121"/>
      <c r="BP177" s="121"/>
      <c r="BQ177" s="121"/>
      <c r="BR177" s="121"/>
      <c r="BS177" s="118"/>
      <c r="BT177" s="107"/>
      <c r="BU177" s="107"/>
      <c r="BV177" s="107"/>
      <c r="BW177" s="107"/>
      <c r="BX177" s="107"/>
      <c r="BY177" s="107"/>
      <c r="BZ177" s="107"/>
      <c r="CA177" s="107"/>
      <c r="CB177" s="117"/>
      <c r="CC177" s="117"/>
      <c r="CD177" s="117"/>
      <c r="CE177" s="112"/>
      <c r="CF177" s="117"/>
      <c r="CG177" s="112"/>
      <c r="CH177" s="112"/>
      <c r="CI177" s="112"/>
      <c r="CJ177" s="112"/>
      <c r="CK177" s="112"/>
      <c r="CL177" s="112"/>
      <c r="CM177" s="112"/>
      <c r="CN177" s="112"/>
      <c r="CO177" s="112"/>
      <c r="CP177" s="112"/>
      <c r="CQ177" s="112"/>
      <c r="CR177" s="112"/>
      <c r="CS177" s="112"/>
      <c r="CT177" s="112"/>
      <c r="CU177" s="112"/>
      <c r="CV177" s="112"/>
      <c r="CW177" s="112"/>
      <c r="CX177" s="112"/>
      <c r="CY177" s="112"/>
      <c r="CZ177" s="112"/>
      <c r="DA177" s="112"/>
      <c r="DB177" s="112"/>
    </row>
    <row r="178" spans="1:106" ht="30.75" customHeight="1">
      <c r="A178" s="123" t="s">
        <v>898</v>
      </c>
      <c r="B178" s="207"/>
      <c r="C178" s="107"/>
      <c r="D178" s="107"/>
      <c r="E178" s="107"/>
      <c r="F178" s="107"/>
      <c r="G178" s="107"/>
      <c r="H178" s="107"/>
      <c r="I178" s="107"/>
      <c r="J178" s="107"/>
      <c r="K178" s="107"/>
      <c r="L178" s="107"/>
      <c r="M178" s="107"/>
      <c r="N178" s="107"/>
      <c r="O178" s="117"/>
      <c r="P178" s="113"/>
      <c r="Q178" s="107"/>
      <c r="R178" s="107"/>
      <c r="S178" s="111"/>
      <c r="T178" s="107"/>
      <c r="U178" s="107"/>
      <c r="V178" s="106"/>
      <c r="W178" s="108"/>
      <c r="X178" s="107"/>
      <c r="Y178" s="107"/>
      <c r="Z178" s="107"/>
      <c r="AA178" s="107"/>
      <c r="AB178" s="107"/>
      <c r="AC178" s="114"/>
      <c r="AD178" s="108"/>
      <c r="AE178" s="107"/>
      <c r="AF178" s="107"/>
      <c r="AG178" s="107"/>
      <c r="AH178" s="107"/>
      <c r="AI178" s="107"/>
      <c r="AJ178" s="107"/>
      <c r="AK178" s="107"/>
      <c r="AL178" s="107"/>
      <c r="AM178" s="123"/>
      <c r="AN178" s="107"/>
      <c r="AO178" s="107"/>
      <c r="AP178" s="107"/>
      <c r="AQ178" s="107"/>
      <c r="AR178" s="107"/>
      <c r="AS178" s="107"/>
      <c r="AT178" s="107"/>
      <c r="AU178" s="107"/>
      <c r="AV178" s="107"/>
      <c r="AW178" s="107"/>
      <c r="AX178" s="107"/>
      <c r="AY178" s="107"/>
      <c r="AZ178" s="107"/>
      <c r="BA178" s="107"/>
      <c r="BB178" s="107"/>
      <c r="BC178" s="115"/>
      <c r="BD178" s="107"/>
      <c r="BE178" s="107"/>
      <c r="BF178" s="107"/>
      <c r="BG178" s="107"/>
      <c r="BH178" s="107"/>
      <c r="BI178" s="107"/>
      <c r="BJ178" s="107"/>
      <c r="BK178" s="107"/>
      <c r="BL178" s="141"/>
      <c r="BM178" s="193"/>
      <c r="BN178" s="141"/>
      <c r="BO178" s="141"/>
      <c r="BP178" s="141"/>
      <c r="BQ178" s="141"/>
      <c r="BR178" s="141"/>
      <c r="BS178" s="194"/>
      <c r="BT178" s="126"/>
      <c r="BU178" s="126"/>
      <c r="BV178" s="126"/>
      <c r="BW178" s="107"/>
      <c r="BX178" s="126"/>
      <c r="BY178" s="126"/>
      <c r="BZ178" s="126"/>
      <c r="CA178" s="107"/>
      <c r="CB178" s="117"/>
      <c r="CC178" s="117"/>
      <c r="CD178" s="117"/>
      <c r="CE178" s="112"/>
      <c r="CF178" s="117"/>
      <c r="CG178" s="112"/>
      <c r="CH178" s="112"/>
      <c r="CI178" s="112"/>
      <c r="CJ178" s="112"/>
      <c r="CK178" s="112"/>
      <c r="CL178" s="112"/>
      <c r="CM178" s="112"/>
      <c r="CN178" s="112"/>
      <c r="CO178" s="112"/>
      <c r="CP178" s="112"/>
      <c r="CQ178" s="112"/>
      <c r="CR178" s="112"/>
      <c r="CS178" s="112"/>
      <c r="CT178" s="112"/>
      <c r="CU178" s="112"/>
      <c r="CV178" s="112"/>
      <c r="CW178" s="112"/>
      <c r="CX178" s="112"/>
      <c r="CY178" s="112"/>
      <c r="CZ178" s="112"/>
      <c r="DA178" s="112"/>
      <c r="DB178" s="112"/>
    </row>
    <row r="179" spans="1:106" ht="30.75" customHeight="1">
      <c r="A179" s="123" t="s">
        <v>899</v>
      </c>
      <c r="B179" s="207"/>
      <c r="C179" s="107"/>
      <c r="D179" s="107"/>
      <c r="E179" s="107"/>
      <c r="F179" s="107"/>
      <c r="G179" s="107"/>
      <c r="H179" s="107"/>
      <c r="I179" s="107"/>
      <c r="J179" s="107"/>
      <c r="K179" s="107"/>
      <c r="L179" s="107"/>
      <c r="M179" s="107"/>
      <c r="N179" s="107"/>
      <c r="O179" s="117"/>
      <c r="P179" s="113"/>
      <c r="Q179" s="107"/>
      <c r="R179" s="107"/>
      <c r="S179" s="111"/>
      <c r="T179" s="107"/>
      <c r="U179" s="107"/>
      <c r="V179" s="106"/>
      <c r="W179" s="108"/>
      <c r="X179" s="107"/>
      <c r="Y179" s="107"/>
      <c r="Z179" s="107"/>
      <c r="AA179" s="107"/>
      <c r="AB179" s="107"/>
      <c r="AC179" s="114"/>
      <c r="AD179" s="108"/>
      <c r="AE179" s="107"/>
      <c r="AF179" s="107"/>
      <c r="AG179" s="107"/>
      <c r="AH179" s="107"/>
      <c r="AI179" s="107"/>
      <c r="AJ179" s="107"/>
      <c r="AK179" s="107"/>
      <c r="AL179" s="107"/>
      <c r="AM179" s="123"/>
      <c r="AN179" s="107"/>
      <c r="AO179" s="107"/>
      <c r="AP179" s="107"/>
      <c r="AQ179" s="107"/>
      <c r="AR179" s="107"/>
      <c r="AS179" s="107"/>
      <c r="AT179" s="107"/>
      <c r="AU179" s="107"/>
      <c r="AV179" s="107"/>
      <c r="AW179" s="107"/>
      <c r="AX179" s="107"/>
      <c r="AY179" s="107"/>
      <c r="AZ179" s="107"/>
      <c r="BA179" s="107"/>
      <c r="BB179" s="107"/>
      <c r="BC179" s="115"/>
      <c r="BD179" s="107"/>
      <c r="BE179" s="107"/>
      <c r="BF179" s="107"/>
      <c r="BG179" s="107"/>
      <c r="BH179" s="107"/>
      <c r="BI179" s="107"/>
      <c r="BJ179" s="107"/>
      <c r="BK179" s="107"/>
      <c r="BL179" s="121"/>
      <c r="BM179" s="193"/>
      <c r="BN179" s="121"/>
      <c r="BO179" s="121"/>
      <c r="BP179" s="121"/>
      <c r="BQ179" s="121"/>
      <c r="BR179" s="121"/>
      <c r="BS179" s="118"/>
      <c r="BT179" s="107"/>
      <c r="BU179" s="107"/>
      <c r="BV179" s="107"/>
      <c r="BW179" s="107"/>
      <c r="BX179" s="107"/>
      <c r="BY179" s="107"/>
      <c r="BZ179" s="107"/>
      <c r="CA179" s="107"/>
      <c r="CB179" s="117"/>
      <c r="CC179" s="117"/>
      <c r="CD179" s="117"/>
      <c r="CE179" s="112"/>
      <c r="CF179" s="117"/>
      <c r="CG179" s="112"/>
      <c r="CH179" s="112"/>
      <c r="CI179" s="112"/>
      <c r="CJ179" s="112"/>
      <c r="CK179" s="112"/>
      <c r="CL179" s="112"/>
      <c r="CM179" s="112"/>
      <c r="CN179" s="112"/>
      <c r="CO179" s="112"/>
      <c r="CP179" s="112"/>
      <c r="CQ179" s="112"/>
      <c r="CR179" s="112"/>
      <c r="CS179" s="112"/>
      <c r="CT179" s="112"/>
      <c r="CU179" s="112"/>
      <c r="CV179" s="112"/>
      <c r="CW179" s="112"/>
      <c r="CX179" s="112"/>
      <c r="CY179" s="112"/>
      <c r="CZ179" s="112"/>
      <c r="DA179" s="112"/>
      <c r="DB179" s="112"/>
    </row>
    <row r="180" spans="1:106" ht="30.75" customHeight="1">
      <c r="A180" s="123" t="s">
        <v>900</v>
      </c>
      <c r="B180" s="207"/>
      <c r="C180" s="107"/>
      <c r="D180" s="107"/>
      <c r="E180" s="107"/>
      <c r="F180" s="107"/>
      <c r="G180" s="107"/>
      <c r="H180" s="107"/>
      <c r="I180" s="107"/>
      <c r="J180" s="107"/>
      <c r="K180" s="107"/>
      <c r="L180" s="107"/>
      <c r="M180" s="107"/>
      <c r="N180" s="107"/>
      <c r="O180" s="117"/>
      <c r="P180" s="113"/>
      <c r="Q180" s="107"/>
      <c r="R180" s="107"/>
      <c r="S180" s="111"/>
      <c r="T180" s="107"/>
      <c r="U180" s="107"/>
      <c r="V180" s="106"/>
      <c r="W180" s="108"/>
      <c r="X180" s="107"/>
      <c r="Y180" s="107"/>
      <c r="Z180" s="107"/>
      <c r="AA180" s="107"/>
      <c r="AB180" s="107"/>
      <c r="AC180" s="114"/>
      <c r="AD180" s="108"/>
      <c r="AE180" s="107"/>
      <c r="AF180" s="107"/>
      <c r="AG180" s="107"/>
      <c r="AH180" s="107"/>
      <c r="AI180" s="107"/>
      <c r="AJ180" s="107"/>
      <c r="AK180" s="107"/>
      <c r="AL180" s="107"/>
      <c r="AM180" s="123"/>
      <c r="AN180" s="107"/>
      <c r="AO180" s="107"/>
      <c r="AP180" s="107"/>
      <c r="AQ180" s="107"/>
      <c r="AR180" s="107"/>
      <c r="AS180" s="107"/>
      <c r="AT180" s="107"/>
      <c r="AU180" s="107"/>
      <c r="AV180" s="107"/>
      <c r="AW180" s="107"/>
      <c r="AX180" s="107"/>
      <c r="AY180" s="107"/>
      <c r="AZ180" s="107"/>
      <c r="BA180" s="107"/>
      <c r="BB180" s="107"/>
      <c r="BC180" s="115"/>
      <c r="BD180" s="107"/>
      <c r="BE180" s="107"/>
      <c r="BF180" s="107"/>
      <c r="BG180" s="107"/>
      <c r="BH180" s="107"/>
      <c r="BI180" s="107"/>
      <c r="BJ180" s="107"/>
      <c r="BK180" s="107"/>
      <c r="BL180" s="121"/>
      <c r="BM180" s="193"/>
      <c r="BN180" s="121"/>
      <c r="BO180" s="121"/>
      <c r="BP180" s="121"/>
      <c r="BQ180" s="121"/>
      <c r="BR180" s="121"/>
      <c r="BS180" s="118"/>
      <c r="BT180" s="107"/>
      <c r="BU180" s="107"/>
      <c r="BV180" s="107"/>
      <c r="BW180" s="107"/>
      <c r="BX180" s="107"/>
      <c r="BY180" s="107"/>
      <c r="BZ180" s="107"/>
      <c r="CA180" s="107"/>
      <c r="CB180" s="117"/>
      <c r="CC180" s="117"/>
      <c r="CD180" s="117"/>
      <c r="CE180" s="112"/>
      <c r="CF180" s="117"/>
      <c r="CG180" s="112"/>
      <c r="CH180" s="112"/>
      <c r="CI180" s="112"/>
      <c r="CJ180" s="112"/>
      <c r="CK180" s="112"/>
      <c r="CL180" s="112"/>
      <c r="CM180" s="112"/>
      <c r="CN180" s="112"/>
      <c r="CO180" s="112"/>
      <c r="CP180" s="112"/>
      <c r="CQ180" s="112"/>
      <c r="CR180" s="112"/>
      <c r="CS180" s="112"/>
      <c r="CT180" s="112"/>
      <c r="CU180" s="112"/>
      <c r="CV180" s="112"/>
      <c r="CW180" s="112"/>
      <c r="CX180" s="112"/>
      <c r="CY180" s="112"/>
      <c r="CZ180" s="112"/>
      <c r="DA180" s="112"/>
      <c r="DB180" s="112"/>
    </row>
    <row r="181" spans="1:106" ht="30.75" customHeight="1">
      <c r="A181" s="123" t="s">
        <v>901</v>
      </c>
      <c r="B181" s="207"/>
      <c r="C181" s="107"/>
      <c r="D181" s="107"/>
      <c r="E181" s="107"/>
      <c r="F181" s="107"/>
      <c r="G181" s="107"/>
      <c r="H181" s="107"/>
      <c r="I181" s="107"/>
      <c r="J181" s="107"/>
      <c r="K181" s="107"/>
      <c r="L181" s="107"/>
      <c r="M181" s="107"/>
      <c r="N181" s="107"/>
      <c r="O181" s="117"/>
      <c r="P181" s="113"/>
      <c r="Q181" s="107"/>
      <c r="R181" s="107"/>
      <c r="S181" s="111"/>
      <c r="T181" s="107"/>
      <c r="U181" s="107"/>
      <c r="V181" s="106"/>
      <c r="W181" s="108"/>
      <c r="X181" s="107"/>
      <c r="Y181" s="107"/>
      <c r="Z181" s="107"/>
      <c r="AA181" s="107"/>
      <c r="AB181" s="107"/>
      <c r="AC181" s="114"/>
      <c r="AD181" s="108"/>
      <c r="AE181" s="107"/>
      <c r="AF181" s="107"/>
      <c r="AG181" s="107"/>
      <c r="AH181" s="107"/>
      <c r="AI181" s="107"/>
      <c r="AJ181" s="107"/>
      <c r="AK181" s="107"/>
      <c r="AL181" s="107"/>
      <c r="AM181" s="123"/>
      <c r="AN181" s="107"/>
      <c r="AO181" s="107"/>
      <c r="AP181" s="107"/>
      <c r="AQ181" s="107"/>
      <c r="AR181" s="107"/>
      <c r="AS181" s="107"/>
      <c r="AT181" s="107"/>
      <c r="AU181" s="107"/>
      <c r="AV181" s="107"/>
      <c r="AW181" s="107"/>
      <c r="AX181" s="107"/>
      <c r="AY181" s="107"/>
      <c r="AZ181" s="107"/>
      <c r="BA181" s="107"/>
      <c r="BB181" s="107"/>
      <c r="BC181" s="115"/>
      <c r="BD181" s="107"/>
      <c r="BE181" s="107"/>
      <c r="BF181" s="107"/>
      <c r="BG181" s="107"/>
      <c r="BH181" s="107"/>
      <c r="BI181" s="107"/>
      <c r="BJ181" s="107"/>
      <c r="BK181" s="107"/>
      <c r="BL181" s="116"/>
      <c r="BM181" s="193"/>
      <c r="BN181" s="116"/>
      <c r="BO181" s="116"/>
      <c r="BP181" s="116"/>
      <c r="BQ181" s="116"/>
      <c r="BR181" s="116"/>
      <c r="BS181" s="118"/>
      <c r="BT181" s="107"/>
      <c r="BU181" s="107"/>
      <c r="BV181" s="107"/>
      <c r="BW181" s="107"/>
      <c r="BX181" s="107"/>
      <c r="BY181" s="107"/>
      <c r="BZ181" s="107"/>
      <c r="CA181" s="107"/>
      <c r="CB181" s="117"/>
      <c r="CC181" s="117"/>
      <c r="CD181" s="117"/>
      <c r="CE181" s="112"/>
      <c r="CF181" s="117"/>
      <c r="CG181" s="112"/>
      <c r="CH181" s="112"/>
      <c r="CI181" s="112"/>
      <c r="CJ181" s="112"/>
      <c r="CK181" s="112"/>
      <c r="CL181" s="112"/>
      <c r="CM181" s="112"/>
      <c r="CN181" s="112"/>
      <c r="CO181" s="112"/>
      <c r="CP181" s="112"/>
      <c r="CQ181" s="112"/>
      <c r="CR181" s="112"/>
      <c r="CS181" s="112"/>
      <c r="CT181" s="112"/>
      <c r="CU181" s="112"/>
      <c r="CV181" s="112"/>
      <c r="CW181" s="112"/>
      <c r="CX181" s="112"/>
      <c r="CY181" s="112"/>
      <c r="CZ181" s="112"/>
      <c r="DA181" s="112"/>
      <c r="DB181" s="112"/>
    </row>
    <row r="182" spans="1:106" ht="30.75" customHeight="1">
      <c r="A182" s="123" t="s">
        <v>902</v>
      </c>
      <c r="B182" s="207"/>
      <c r="C182" s="107"/>
      <c r="D182" s="107"/>
      <c r="E182" s="107"/>
      <c r="F182" s="107"/>
      <c r="G182" s="107"/>
      <c r="H182" s="107"/>
      <c r="I182" s="107"/>
      <c r="J182" s="107"/>
      <c r="K182" s="107"/>
      <c r="L182" s="107"/>
      <c r="M182" s="107"/>
      <c r="N182" s="107"/>
      <c r="O182" s="117"/>
      <c r="P182" s="113"/>
      <c r="Q182" s="107"/>
      <c r="R182" s="107"/>
      <c r="S182" s="111"/>
      <c r="T182" s="107"/>
      <c r="U182" s="107"/>
      <c r="V182" s="106"/>
      <c r="W182" s="108"/>
      <c r="X182" s="107"/>
      <c r="Y182" s="107"/>
      <c r="Z182" s="107"/>
      <c r="AA182" s="107"/>
      <c r="AB182" s="107"/>
      <c r="AC182" s="114"/>
      <c r="AD182" s="108"/>
      <c r="AE182" s="107"/>
      <c r="AF182" s="107"/>
      <c r="AG182" s="107"/>
      <c r="AH182" s="107"/>
      <c r="AI182" s="107"/>
      <c r="AJ182" s="107"/>
      <c r="AK182" s="107"/>
      <c r="AL182" s="107"/>
      <c r="AM182" s="123"/>
      <c r="AN182" s="107"/>
      <c r="AO182" s="107"/>
      <c r="AP182" s="107"/>
      <c r="AQ182" s="107"/>
      <c r="AR182" s="107"/>
      <c r="AS182" s="107"/>
      <c r="AT182" s="107"/>
      <c r="AU182" s="107"/>
      <c r="AV182" s="107"/>
      <c r="AW182" s="107"/>
      <c r="AX182" s="107"/>
      <c r="AY182" s="107"/>
      <c r="AZ182" s="107"/>
      <c r="BA182" s="107"/>
      <c r="BB182" s="107"/>
      <c r="BC182" s="115"/>
      <c r="BD182" s="107"/>
      <c r="BE182" s="107"/>
      <c r="BF182" s="107"/>
      <c r="BG182" s="107"/>
      <c r="BH182" s="107"/>
      <c r="BI182" s="107"/>
      <c r="BJ182" s="107"/>
      <c r="BK182" s="107"/>
      <c r="BL182" s="121"/>
      <c r="BM182" s="193"/>
      <c r="BN182" s="121"/>
      <c r="BO182" s="121"/>
      <c r="BP182" s="121"/>
      <c r="BQ182" s="121"/>
      <c r="BR182" s="121"/>
      <c r="BS182" s="118"/>
      <c r="BT182" s="107"/>
      <c r="BU182" s="107"/>
      <c r="BV182" s="107"/>
      <c r="BW182" s="107"/>
      <c r="BX182" s="107"/>
      <c r="BY182" s="107"/>
      <c r="BZ182" s="107"/>
      <c r="CA182" s="107"/>
      <c r="CB182" s="117"/>
      <c r="CC182" s="117"/>
      <c r="CD182" s="117"/>
      <c r="CE182" s="112"/>
      <c r="CF182" s="117"/>
      <c r="CG182" s="112"/>
      <c r="CH182" s="112"/>
      <c r="CI182" s="112"/>
      <c r="CJ182" s="112"/>
      <c r="CK182" s="112"/>
      <c r="CL182" s="112"/>
      <c r="CM182" s="112"/>
      <c r="CN182" s="112"/>
      <c r="CO182" s="112"/>
      <c r="CP182" s="112"/>
      <c r="CQ182" s="112"/>
      <c r="CR182" s="112"/>
      <c r="CS182" s="112"/>
      <c r="CT182" s="112"/>
      <c r="CU182" s="112"/>
      <c r="CV182" s="112"/>
      <c r="CW182" s="112"/>
      <c r="CX182" s="112"/>
      <c r="CY182" s="112"/>
      <c r="CZ182" s="112"/>
      <c r="DA182" s="112"/>
      <c r="DB182" s="112"/>
    </row>
    <row r="183" spans="1:106" ht="30.75" customHeight="1">
      <c r="A183" s="123" t="s">
        <v>903</v>
      </c>
      <c r="B183" s="207"/>
      <c r="C183" s="107"/>
      <c r="D183" s="107"/>
      <c r="E183" s="107"/>
      <c r="F183" s="107"/>
      <c r="G183" s="107"/>
      <c r="H183" s="107"/>
      <c r="I183" s="107"/>
      <c r="J183" s="107"/>
      <c r="K183" s="107"/>
      <c r="L183" s="107"/>
      <c r="M183" s="107"/>
      <c r="N183" s="107"/>
      <c r="O183" s="117"/>
      <c r="P183" s="113"/>
      <c r="Q183" s="107"/>
      <c r="R183" s="107"/>
      <c r="S183" s="111"/>
      <c r="T183" s="107"/>
      <c r="U183" s="107"/>
      <c r="V183" s="106"/>
      <c r="W183" s="108"/>
      <c r="X183" s="107"/>
      <c r="Y183" s="107"/>
      <c r="Z183" s="107"/>
      <c r="AA183" s="107"/>
      <c r="AB183" s="107"/>
      <c r="AC183" s="114"/>
      <c r="AD183" s="108"/>
      <c r="AE183" s="107"/>
      <c r="AF183" s="107"/>
      <c r="AG183" s="107"/>
      <c r="AH183" s="107"/>
      <c r="AI183" s="107"/>
      <c r="AJ183" s="107"/>
      <c r="AK183" s="107"/>
      <c r="AL183" s="107"/>
      <c r="AM183" s="123"/>
      <c r="AN183" s="107"/>
      <c r="AO183" s="107"/>
      <c r="AP183" s="107"/>
      <c r="AQ183" s="107"/>
      <c r="AR183" s="107"/>
      <c r="AS183" s="107"/>
      <c r="AT183" s="107"/>
      <c r="AU183" s="107"/>
      <c r="AV183" s="107"/>
      <c r="AW183" s="107"/>
      <c r="AX183" s="107"/>
      <c r="AY183" s="107"/>
      <c r="AZ183" s="107"/>
      <c r="BA183" s="107"/>
      <c r="BB183" s="107"/>
      <c r="BC183" s="115"/>
      <c r="BD183" s="107"/>
      <c r="BE183" s="107"/>
      <c r="BF183" s="107"/>
      <c r="BG183" s="107"/>
      <c r="BH183" s="107"/>
      <c r="BI183" s="107"/>
      <c r="BJ183" s="107"/>
      <c r="BK183" s="107"/>
      <c r="BL183" s="116"/>
      <c r="BM183" s="193"/>
      <c r="BN183" s="116"/>
      <c r="BO183" s="116"/>
      <c r="BP183" s="116"/>
      <c r="BQ183" s="116"/>
      <c r="BR183" s="116"/>
      <c r="BS183" s="118"/>
      <c r="BT183" s="107"/>
      <c r="BU183" s="107"/>
      <c r="BV183" s="107"/>
      <c r="BW183" s="107"/>
      <c r="BX183" s="107"/>
      <c r="BY183" s="107"/>
      <c r="BZ183" s="107"/>
      <c r="CA183" s="107"/>
      <c r="CB183" s="117"/>
      <c r="CC183" s="117"/>
      <c r="CD183" s="117"/>
      <c r="CE183" s="112"/>
      <c r="CF183" s="117"/>
      <c r="CG183" s="112"/>
      <c r="CH183" s="112"/>
      <c r="CI183" s="112"/>
      <c r="CJ183" s="112"/>
      <c r="CK183" s="112"/>
      <c r="CL183" s="112"/>
      <c r="CM183" s="112"/>
      <c r="CN183" s="112"/>
      <c r="CO183" s="112"/>
      <c r="CP183" s="112"/>
      <c r="CQ183" s="112"/>
      <c r="CR183" s="112"/>
      <c r="CS183" s="112"/>
      <c r="CT183" s="112"/>
      <c r="CU183" s="112"/>
      <c r="CV183" s="112"/>
      <c r="CW183" s="112"/>
      <c r="CX183" s="112"/>
      <c r="CY183" s="112"/>
      <c r="CZ183" s="112"/>
      <c r="DA183" s="112"/>
      <c r="DB183" s="112"/>
    </row>
    <row r="184" spans="1:106" ht="30.75" customHeight="1">
      <c r="A184" s="123" t="s">
        <v>904</v>
      </c>
      <c r="B184" s="207"/>
      <c r="C184" s="107"/>
      <c r="D184" s="107"/>
      <c r="E184" s="107"/>
      <c r="F184" s="107"/>
      <c r="G184" s="107"/>
      <c r="H184" s="107"/>
      <c r="I184" s="107"/>
      <c r="J184" s="107"/>
      <c r="K184" s="107"/>
      <c r="L184" s="107"/>
      <c r="M184" s="107"/>
      <c r="N184" s="107"/>
      <c r="O184" s="117"/>
      <c r="P184" s="113"/>
      <c r="Q184" s="107"/>
      <c r="R184" s="107"/>
      <c r="S184" s="111"/>
      <c r="T184" s="107"/>
      <c r="U184" s="107"/>
      <c r="V184" s="106"/>
      <c r="W184" s="108"/>
      <c r="X184" s="107"/>
      <c r="Y184" s="107"/>
      <c r="Z184" s="107"/>
      <c r="AA184" s="107"/>
      <c r="AB184" s="107"/>
      <c r="AC184" s="114"/>
      <c r="AD184" s="108"/>
      <c r="AE184" s="107"/>
      <c r="AF184" s="107"/>
      <c r="AG184" s="107"/>
      <c r="AH184" s="107"/>
      <c r="AI184" s="107"/>
      <c r="AJ184" s="107"/>
      <c r="AK184" s="107"/>
      <c r="AL184" s="107"/>
      <c r="AM184" s="123"/>
      <c r="AN184" s="107"/>
      <c r="AO184" s="107"/>
      <c r="AP184" s="107"/>
      <c r="AQ184" s="107"/>
      <c r="AR184" s="107"/>
      <c r="AS184" s="107"/>
      <c r="AT184" s="107"/>
      <c r="AU184" s="107"/>
      <c r="AV184" s="107"/>
      <c r="AW184" s="107"/>
      <c r="AX184" s="107"/>
      <c r="AY184" s="107"/>
      <c r="AZ184" s="107"/>
      <c r="BA184" s="107"/>
      <c r="BB184" s="107"/>
      <c r="BC184" s="115"/>
      <c r="BD184" s="107"/>
      <c r="BE184" s="107"/>
      <c r="BF184" s="107"/>
      <c r="BG184" s="107"/>
      <c r="BH184" s="107"/>
      <c r="BI184" s="107"/>
      <c r="BJ184" s="107"/>
      <c r="BK184" s="107"/>
      <c r="BL184" s="116"/>
      <c r="BM184" s="193"/>
      <c r="BN184" s="116"/>
      <c r="BO184" s="116"/>
      <c r="BP184" s="116"/>
      <c r="BQ184" s="116"/>
      <c r="BR184" s="116"/>
      <c r="BS184" s="118"/>
      <c r="BT184" s="107"/>
      <c r="BU184" s="107"/>
      <c r="BV184" s="107"/>
      <c r="BW184" s="107"/>
      <c r="BX184" s="107"/>
      <c r="BY184" s="107"/>
      <c r="BZ184" s="107"/>
      <c r="CA184" s="107"/>
      <c r="CB184" s="117"/>
      <c r="CC184" s="117"/>
      <c r="CD184" s="117"/>
      <c r="CE184" s="112"/>
      <c r="CF184" s="117"/>
      <c r="CG184" s="112"/>
      <c r="CH184" s="112"/>
      <c r="CI184" s="112"/>
      <c r="CJ184" s="112"/>
      <c r="CK184" s="112"/>
      <c r="CL184" s="112"/>
      <c r="CM184" s="112"/>
      <c r="CN184" s="112"/>
      <c r="CO184" s="112"/>
      <c r="CP184" s="112"/>
      <c r="CQ184" s="112"/>
      <c r="CR184" s="112"/>
      <c r="CS184" s="112"/>
      <c r="CT184" s="112"/>
      <c r="CU184" s="112"/>
      <c r="CV184" s="112"/>
      <c r="CW184" s="112"/>
      <c r="CX184" s="112"/>
      <c r="CY184" s="112"/>
      <c r="CZ184" s="112"/>
      <c r="DA184" s="112"/>
      <c r="DB184" s="112"/>
    </row>
    <row r="185" spans="1:106" ht="30.75" customHeight="1">
      <c r="A185" s="123" t="s">
        <v>905</v>
      </c>
      <c r="B185" s="207"/>
      <c r="C185" s="107"/>
      <c r="D185" s="107"/>
      <c r="E185" s="107"/>
      <c r="F185" s="107"/>
      <c r="G185" s="107"/>
      <c r="H185" s="107"/>
      <c r="I185" s="107"/>
      <c r="J185" s="107"/>
      <c r="K185" s="107"/>
      <c r="L185" s="107"/>
      <c r="M185" s="107"/>
      <c r="N185" s="107"/>
      <c r="O185" s="117"/>
      <c r="P185" s="113"/>
      <c r="Q185" s="107"/>
      <c r="R185" s="107"/>
      <c r="S185" s="111"/>
      <c r="T185" s="107"/>
      <c r="U185" s="107"/>
      <c r="V185" s="106"/>
      <c r="W185" s="108"/>
      <c r="X185" s="107"/>
      <c r="Y185" s="107"/>
      <c r="Z185" s="107"/>
      <c r="AA185" s="107"/>
      <c r="AB185" s="107"/>
      <c r="AC185" s="114"/>
      <c r="AD185" s="108"/>
      <c r="AE185" s="107"/>
      <c r="AF185" s="107"/>
      <c r="AG185" s="107"/>
      <c r="AH185" s="107"/>
      <c r="AI185" s="107"/>
      <c r="AJ185" s="107"/>
      <c r="AK185" s="107"/>
      <c r="AL185" s="107"/>
      <c r="AM185" s="123"/>
      <c r="AN185" s="107"/>
      <c r="AO185" s="107"/>
      <c r="AP185" s="107"/>
      <c r="AQ185" s="107"/>
      <c r="AR185" s="107"/>
      <c r="AS185" s="107"/>
      <c r="AT185" s="107"/>
      <c r="AU185" s="107"/>
      <c r="AV185" s="107"/>
      <c r="AW185" s="107"/>
      <c r="AX185" s="107"/>
      <c r="AY185" s="107"/>
      <c r="AZ185" s="107"/>
      <c r="BA185" s="107"/>
      <c r="BB185" s="107"/>
      <c r="BC185" s="115"/>
      <c r="BD185" s="107"/>
      <c r="BE185" s="107"/>
      <c r="BF185" s="107"/>
      <c r="BG185" s="107"/>
      <c r="BH185" s="107"/>
      <c r="BI185" s="107"/>
      <c r="BJ185" s="107"/>
      <c r="BK185" s="107"/>
      <c r="BL185" s="116"/>
      <c r="BM185" s="193"/>
      <c r="BN185" s="116"/>
      <c r="BO185" s="116"/>
      <c r="BP185" s="116"/>
      <c r="BQ185" s="116"/>
      <c r="BR185" s="116"/>
      <c r="BS185" s="118"/>
      <c r="BT185" s="107"/>
      <c r="BU185" s="107"/>
      <c r="BV185" s="107"/>
      <c r="BW185" s="107"/>
      <c r="BX185" s="107"/>
      <c r="BY185" s="107"/>
      <c r="BZ185" s="107"/>
      <c r="CA185" s="107"/>
      <c r="CB185" s="117"/>
      <c r="CC185" s="117"/>
      <c r="CD185" s="117"/>
      <c r="CE185" s="112"/>
      <c r="CF185" s="117"/>
      <c r="CG185" s="112"/>
      <c r="CH185" s="112"/>
      <c r="CI185" s="112"/>
      <c r="CJ185" s="112"/>
      <c r="CK185" s="112"/>
      <c r="CL185" s="112"/>
      <c r="CM185" s="112"/>
      <c r="CN185" s="112"/>
      <c r="CO185" s="112"/>
      <c r="CP185" s="112"/>
      <c r="CQ185" s="112"/>
      <c r="CR185" s="112"/>
      <c r="CS185" s="112"/>
      <c r="CT185" s="112"/>
      <c r="CU185" s="112"/>
      <c r="CV185" s="112"/>
      <c r="CW185" s="112"/>
      <c r="CX185" s="112"/>
      <c r="CY185" s="112"/>
      <c r="CZ185" s="112"/>
      <c r="DA185" s="112"/>
      <c r="DB185" s="112"/>
    </row>
    <row r="186" spans="1:106" ht="30.75" customHeight="1">
      <c r="A186" s="123" t="s">
        <v>906</v>
      </c>
      <c r="B186" s="207"/>
      <c r="C186" s="107"/>
      <c r="D186" s="107"/>
      <c r="E186" s="107"/>
      <c r="F186" s="107"/>
      <c r="G186" s="107"/>
      <c r="H186" s="107"/>
      <c r="I186" s="107"/>
      <c r="J186" s="107"/>
      <c r="K186" s="107"/>
      <c r="L186" s="107"/>
      <c r="M186" s="107"/>
      <c r="N186" s="107"/>
      <c r="O186" s="117"/>
      <c r="P186" s="113"/>
      <c r="Q186" s="107"/>
      <c r="R186" s="107"/>
      <c r="S186" s="111"/>
      <c r="T186" s="107"/>
      <c r="U186" s="107"/>
      <c r="V186" s="106"/>
      <c r="W186" s="108"/>
      <c r="X186" s="107"/>
      <c r="Y186" s="107"/>
      <c r="Z186" s="107"/>
      <c r="AA186" s="107"/>
      <c r="AB186" s="107"/>
      <c r="AC186" s="114"/>
      <c r="AD186" s="108"/>
      <c r="AE186" s="107"/>
      <c r="AF186" s="107"/>
      <c r="AG186" s="107"/>
      <c r="AH186" s="107"/>
      <c r="AI186" s="107"/>
      <c r="AJ186" s="107"/>
      <c r="AK186" s="107"/>
      <c r="AL186" s="107"/>
      <c r="AM186" s="123"/>
      <c r="AN186" s="107"/>
      <c r="AO186" s="107"/>
      <c r="AP186" s="107"/>
      <c r="AQ186" s="107"/>
      <c r="AR186" s="107"/>
      <c r="AS186" s="107"/>
      <c r="AT186" s="107"/>
      <c r="AU186" s="107"/>
      <c r="AV186" s="107"/>
      <c r="AW186" s="107"/>
      <c r="AX186" s="107"/>
      <c r="AY186" s="107"/>
      <c r="AZ186" s="107"/>
      <c r="BA186" s="107"/>
      <c r="BB186" s="107"/>
      <c r="BC186" s="115"/>
      <c r="BD186" s="107"/>
      <c r="BE186" s="107"/>
      <c r="BF186" s="107"/>
      <c r="BG186" s="107"/>
      <c r="BH186" s="107"/>
      <c r="BI186" s="107"/>
      <c r="BJ186" s="107"/>
      <c r="BK186" s="107"/>
      <c r="BL186" s="116"/>
      <c r="BM186" s="193"/>
      <c r="BN186" s="116"/>
      <c r="BO186" s="116"/>
      <c r="BP186" s="116"/>
      <c r="BQ186" s="116"/>
      <c r="BR186" s="116"/>
      <c r="BS186" s="118"/>
      <c r="BT186" s="107"/>
      <c r="BU186" s="107"/>
      <c r="BV186" s="107"/>
      <c r="BW186" s="107"/>
      <c r="BX186" s="107"/>
      <c r="BY186" s="107"/>
      <c r="BZ186" s="107"/>
      <c r="CA186" s="107"/>
      <c r="CB186" s="117"/>
      <c r="CC186" s="117"/>
      <c r="CD186" s="117"/>
      <c r="CE186" s="112"/>
      <c r="CF186" s="117"/>
      <c r="CG186" s="112"/>
      <c r="CH186" s="112"/>
      <c r="CI186" s="112"/>
      <c r="CJ186" s="112"/>
      <c r="CK186" s="112"/>
      <c r="CL186" s="112"/>
      <c r="CM186" s="112"/>
      <c r="CN186" s="112"/>
      <c r="CO186" s="112"/>
      <c r="CP186" s="112"/>
      <c r="CQ186" s="112"/>
      <c r="CR186" s="112"/>
      <c r="CS186" s="112"/>
      <c r="CT186" s="112"/>
      <c r="CU186" s="112"/>
      <c r="CV186" s="112"/>
      <c r="CW186" s="112"/>
      <c r="CX186" s="112"/>
      <c r="CY186" s="112"/>
      <c r="CZ186" s="112"/>
      <c r="DA186" s="112"/>
      <c r="DB186" s="112"/>
    </row>
    <row r="187" spans="1:106" ht="30.75" customHeight="1">
      <c r="A187" s="123" t="s">
        <v>907</v>
      </c>
      <c r="B187" s="207"/>
      <c r="C187" s="107"/>
      <c r="D187" s="107"/>
      <c r="E187" s="107"/>
      <c r="F187" s="107"/>
      <c r="G187" s="107"/>
      <c r="H187" s="107"/>
      <c r="I187" s="107"/>
      <c r="J187" s="107"/>
      <c r="K187" s="107"/>
      <c r="L187" s="107"/>
      <c r="M187" s="107"/>
      <c r="N187" s="107"/>
      <c r="O187" s="117"/>
      <c r="P187" s="113"/>
      <c r="Q187" s="107"/>
      <c r="R187" s="107"/>
      <c r="S187" s="111"/>
      <c r="T187" s="107"/>
      <c r="U187" s="107"/>
      <c r="V187" s="106"/>
      <c r="W187" s="108"/>
      <c r="X187" s="107"/>
      <c r="Y187" s="107"/>
      <c r="Z187" s="107"/>
      <c r="AA187" s="107"/>
      <c r="AB187" s="107"/>
      <c r="AC187" s="114"/>
      <c r="AD187" s="108"/>
      <c r="AE187" s="107"/>
      <c r="AF187" s="107"/>
      <c r="AG187" s="107"/>
      <c r="AH187" s="107"/>
      <c r="AI187" s="107"/>
      <c r="AJ187" s="107"/>
      <c r="AK187" s="107"/>
      <c r="AL187" s="107"/>
      <c r="AM187" s="123"/>
      <c r="AN187" s="107"/>
      <c r="AO187" s="107"/>
      <c r="AP187" s="107"/>
      <c r="AQ187" s="107"/>
      <c r="AR187" s="107"/>
      <c r="AS187" s="107"/>
      <c r="AT187" s="107"/>
      <c r="AU187" s="107"/>
      <c r="AV187" s="107"/>
      <c r="AW187" s="107"/>
      <c r="AX187" s="107"/>
      <c r="AY187" s="107"/>
      <c r="AZ187" s="107"/>
      <c r="BA187" s="107"/>
      <c r="BB187" s="107"/>
      <c r="BC187" s="115"/>
      <c r="BD187" s="107"/>
      <c r="BE187" s="107"/>
      <c r="BF187" s="107"/>
      <c r="BG187" s="107"/>
      <c r="BH187" s="107"/>
      <c r="BI187" s="107"/>
      <c r="BJ187" s="107"/>
      <c r="BK187" s="107"/>
      <c r="BL187" s="116"/>
      <c r="BM187" s="193"/>
      <c r="BN187" s="116"/>
      <c r="BO187" s="116"/>
      <c r="BP187" s="116"/>
      <c r="BQ187" s="116"/>
      <c r="BR187" s="116"/>
      <c r="BS187" s="118"/>
      <c r="BT187" s="107"/>
      <c r="BU187" s="107"/>
      <c r="BV187" s="107"/>
      <c r="BW187" s="107"/>
      <c r="BX187" s="107"/>
      <c r="BY187" s="107"/>
      <c r="BZ187" s="107"/>
      <c r="CA187" s="107"/>
      <c r="CB187" s="117"/>
      <c r="CC187" s="117"/>
      <c r="CD187" s="117"/>
      <c r="CE187" s="112"/>
      <c r="CF187" s="117"/>
      <c r="CG187" s="112"/>
      <c r="CH187" s="112"/>
      <c r="CI187" s="112"/>
      <c r="CJ187" s="112"/>
      <c r="CK187" s="112"/>
      <c r="CL187" s="112"/>
      <c r="CM187" s="112"/>
      <c r="CN187" s="112"/>
      <c r="CO187" s="112"/>
      <c r="CP187" s="112"/>
      <c r="CQ187" s="112"/>
      <c r="CR187" s="112"/>
      <c r="CS187" s="112"/>
      <c r="CT187" s="112"/>
      <c r="CU187" s="112"/>
      <c r="CV187" s="112"/>
      <c r="CW187" s="112"/>
      <c r="CX187" s="112"/>
      <c r="CY187" s="112"/>
      <c r="CZ187" s="112"/>
      <c r="DA187" s="112"/>
      <c r="DB187" s="112"/>
    </row>
    <row r="188" spans="1:106" ht="30.75" customHeight="1">
      <c r="A188" s="123" t="s">
        <v>908</v>
      </c>
      <c r="B188" s="207"/>
      <c r="C188" s="107"/>
      <c r="D188" s="107"/>
      <c r="E188" s="107"/>
      <c r="F188" s="107"/>
      <c r="G188" s="107"/>
      <c r="H188" s="107"/>
      <c r="I188" s="107"/>
      <c r="J188" s="107"/>
      <c r="K188" s="107"/>
      <c r="L188" s="107"/>
      <c r="M188" s="107"/>
      <c r="N188" s="107"/>
      <c r="O188" s="117"/>
      <c r="P188" s="113"/>
      <c r="Q188" s="107"/>
      <c r="R188" s="107"/>
      <c r="S188" s="111"/>
      <c r="T188" s="107"/>
      <c r="U188" s="107"/>
      <c r="V188" s="106"/>
      <c r="W188" s="108"/>
      <c r="X188" s="107"/>
      <c r="Y188" s="107"/>
      <c r="Z188" s="107"/>
      <c r="AA188" s="107"/>
      <c r="AB188" s="107"/>
      <c r="AC188" s="114"/>
      <c r="AD188" s="108"/>
      <c r="AE188" s="107"/>
      <c r="AF188" s="107"/>
      <c r="AG188" s="107"/>
      <c r="AH188" s="107"/>
      <c r="AI188" s="107"/>
      <c r="AJ188" s="107"/>
      <c r="AK188" s="107"/>
      <c r="AL188" s="107"/>
      <c r="AM188" s="123"/>
      <c r="AN188" s="107"/>
      <c r="AO188" s="107"/>
      <c r="AP188" s="107"/>
      <c r="AQ188" s="107"/>
      <c r="AR188" s="107"/>
      <c r="AS188" s="107"/>
      <c r="AT188" s="107"/>
      <c r="AU188" s="107"/>
      <c r="AV188" s="107"/>
      <c r="AW188" s="107"/>
      <c r="AX188" s="107"/>
      <c r="AY188" s="107"/>
      <c r="AZ188" s="107"/>
      <c r="BA188" s="107"/>
      <c r="BB188" s="107"/>
      <c r="BC188" s="115"/>
      <c r="BD188" s="107"/>
      <c r="BE188" s="107"/>
      <c r="BF188" s="107"/>
      <c r="BG188" s="107"/>
      <c r="BH188" s="107"/>
      <c r="BI188" s="107"/>
      <c r="BJ188" s="107"/>
      <c r="BK188" s="107"/>
      <c r="BL188" s="116"/>
      <c r="BM188" s="193"/>
      <c r="BN188" s="116"/>
      <c r="BO188" s="116"/>
      <c r="BP188" s="116"/>
      <c r="BQ188" s="116"/>
      <c r="BR188" s="116"/>
      <c r="BS188" s="118"/>
      <c r="BT188" s="107"/>
      <c r="BU188" s="107"/>
      <c r="BV188" s="107"/>
      <c r="BW188" s="107"/>
      <c r="BX188" s="107"/>
      <c r="BY188" s="107"/>
      <c r="BZ188" s="107"/>
      <c r="CA188" s="107"/>
      <c r="CB188" s="117"/>
      <c r="CC188" s="117"/>
      <c r="CD188" s="117"/>
      <c r="CE188" s="112"/>
      <c r="CF188" s="117"/>
      <c r="CG188" s="112"/>
      <c r="CH188" s="112"/>
      <c r="CI188" s="112"/>
      <c r="CJ188" s="112"/>
      <c r="CK188" s="112"/>
      <c r="CL188" s="112"/>
      <c r="CM188" s="112"/>
      <c r="CN188" s="112"/>
      <c r="CO188" s="112"/>
      <c r="CP188" s="112"/>
      <c r="CQ188" s="112"/>
      <c r="CR188" s="112"/>
      <c r="CS188" s="112"/>
      <c r="CT188" s="112"/>
      <c r="CU188" s="112"/>
      <c r="CV188" s="112"/>
      <c r="CW188" s="112"/>
      <c r="CX188" s="112"/>
      <c r="CY188" s="112"/>
      <c r="CZ188" s="112"/>
      <c r="DA188" s="112"/>
      <c r="DB188" s="112"/>
    </row>
    <row r="189" spans="1:106" ht="30.75" customHeight="1">
      <c r="A189" s="123" t="s">
        <v>909</v>
      </c>
      <c r="B189" s="207"/>
      <c r="C189" s="107"/>
      <c r="D189" s="107"/>
      <c r="E189" s="107"/>
      <c r="F189" s="107"/>
      <c r="G189" s="107"/>
      <c r="H189" s="107"/>
      <c r="I189" s="107"/>
      <c r="J189" s="107"/>
      <c r="K189" s="107"/>
      <c r="L189" s="107"/>
      <c r="M189" s="107"/>
      <c r="N189" s="107"/>
      <c r="O189" s="117"/>
      <c r="P189" s="113"/>
      <c r="Q189" s="107"/>
      <c r="R189" s="107"/>
      <c r="S189" s="111"/>
      <c r="T189" s="107"/>
      <c r="U189" s="107"/>
      <c r="V189" s="106"/>
      <c r="W189" s="108"/>
      <c r="X189" s="107"/>
      <c r="Y189" s="107"/>
      <c r="Z189" s="107"/>
      <c r="AA189" s="107"/>
      <c r="AB189" s="107"/>
      <c r="AC189" s="114"/>
      <c r="AD189" s="108"/>
      <c r="AE189" s="107"/>
      <c r="AF189" s="107"/>
      <c r="AG189" s="107"/>
      <c r="AH189" s="107"/>
      <c r="AI189" s="107"/>
      <c r="AJ189" s="107"/>
      <c r="AK189" s="107"/>
      <c r="AL189" s="107"/>
      <c r="AM189" s="123"/>
      <c r="AN189" s="107"/>
      <c r="AO189" s="107"/>
      <c r="AP189" s="107"/>
      <c r="AQ189" s="107"/>
      <c r="AR189" s="107"/>
      <c r="AS189" s="107"/>
      <c r="AT189" s="107"/>
      <c r="AU189" s="107"/>
      <c r="AV189" s="107"/>
      <c r="AW189" s="107"/>
      <c r="AX189" s="107"/>
      <c r="AY189" s="107"/>
      <c r="AZ189" s="107"/>
      <c r="BA189" s="107"/>
      <c r="BB189" s="107"/>
      <c r="BC189" s="115"/>
      <c r="BD189" s="107"/>
      <c r="BE189" s="107"/>
      <c r="BF189" s="107"/>
      <c r="BG189" s="107"/>
      <c r="BH189" s="107"/>
      <c r="BI189" s="107"/>
      <c r="BJ189" s="107"/>
      <c r="BK189" s="107"/>
      <c r="BL189" s="116"/>
      <c r="BM189" s="193"/>
      <c r="BN189" s="116"/>
      <c r="BO189" s="116"/>
      <c r="BP189" s="116"/>
      <c r="BQ189" s="116"/>
      <c r="BR189" s="116"/>
      <c r="BS189" s="118"/>
      <c r="BT189" s="107"/>
      <c r="BU189" s="107"/>
      <c r="BV189" s="107"/>
      <c r="BW189" s="107"/>
      <c r="BX189" s="107"/>
      <c r="BY189" s="107"/>
      <c r="BZ189" s="107"/>
      <c r="CA189" s="107"/>
      <c r="CB189" s="117"/>
      <c r="CC189" s="117"/>
      <c r="CD189" s="117"/>
      <c r="CE189" s="112"/>
      <c r="CF189" s="117"/>
      <c r="CG189" s="112"/>
      <c r="CH189" s="112"/>
      <c r="CI189" s="112"/>
      <c r="CJ189" s="112"/>
      <c r="CK189" s="112"/>
      <c r="CL189" s="112"/>
      <c r="CM189" s="112"/>
      <c r="CN189" s="112"/>
      <c r="CO189" s="112"/>
      <c r="CP189" s="112"/>
      <c r="CQ189" s="112"/>
      <c r="CR189" s="112"/>
      <c r="CS189" s="112"/>
      <c r="CT189" s="112"/>
      <c r="CU189" s="112"/>
      <c r="CV189" s="112"/>
      <c r="CW189" s="112"/>
      <c r="CX189" s="112"/>
      <c r="CY189" s="112"/>
      <c r="CZ189" s="112"/>
      <c r="DA189" s="112"/>
      <c r="DB189" s="112"/>
    </row>
    <row r="190" spans="1:106" ht="30.75" customHeight="1">
      <c r="A190" s="123" t="s">
        <v>910</v>
      </c>
      <c r="B190" s="207"/>
      <c r="C190" s="107"/>
      <c r="D190" s="107"/>
      <c r="E190" s="107"/>
      <c r="F190" s="107"/>
      <c r="G190" s="107"/>
      <c r="H190" s="107"/>
      <c r="I190" s="107"/>
      <c r="J190" s="107"/>
      <c r="K190" s="107"/>
      <c r="L190" s="107"/>
      <c r="M190" s="107"/>
      <c r="N190" s="107"/>
      <c r="O190" s="117"/>
      <c r="P190" s="113"/>
      <c r="Q190" s="107"/>
      <c r="R190" s="107"/>
      <c r="S190" s="111"/>
      <c r="T190" s="107"/>
      <c r="U190" s="107"/>
      <c r="V190" s="106"/>
      <c r="W190" s="108"/>
      <c r="X190" s="107"/>
      <c r="Y190" s="107"/>
      <c r="Z190" s="107"/>
      <c r="AA190" s="107"/>
      <c r="AB190" s="107"/>
      <c r="AC190" s="114"/>
      <c r="AD190" s="108"/>
      <c r="AE190" s="107"/>
      <c r="AF190" s="107"/>
      <c r="AG190" s="107"/>
      <c r="AH190" s="107"/>
      <c r="AI190" s="107"/>
      <c r="AJ190" s="107"/>
      <c r="AK190" s="107"/>
      <c r="AL190" s="107"/>
      <c r="AM190" s="123"/>
      <c r="AN190" s="107"/>
      <c r="AO190" s="107"/>
      <c r="AP190" s="107"/>
      <c r="AQ190" s="107"/>
      <c r="AR190" s="107"/>
      <c r="AS190" s="107"/>
      <c r="AT190" s="107"/>
      <c r="AU190" s="107"/>
      <c r="AV190" s="107"/>
      <c r="AW190" s="107"/>
      <c r="AX190" s="107"/>
      <c r="AY190" s="107"/>
      <c r="AZ190" s="107"/>
      <c r="BA190" s="107"/>
      <c r="BB190" s="107"/>
      <c r="BC190" s="115"/>
      <c r="BD190" s="107"/>
      <c r="BE190" s="107"/>
      <c r="BF190" s="107"/>
      <c r="BG190" s="107"/>
      <c r="BH190" s="107"/>
      <c r="BI190" s="107"/>
      <c r="BJ190" s="107"/>
      <c r="BK190" s="107"/>
      <c r="BL190" s="116"/>
      <c r="BM190" s="193"/>
      <c r="BN190" s="116"/>
      <c r="BO190" s="116"/>
      <c r="BP190" s="116"/>
      <c r="BQ190" s="116"/>
      <c r="BR190" s="116"/>
      <c r="BS190" s="118"/>
      <c r="BT190" s="107"/>
      <c r="BU190" s="107"/>
      <c r="BV190" s="107"/>
      <c r="BW190" s="107"/>
      <c r="BX190" s="107"/>
      <c r="BY190" s="107"/>
      <c r="BZ190" s="107"/>
      <c r="CA190" s="107"/>
      <c r="CB190" s="117"/>
      <c r="CC190" s="117"/>
      <c r="CD190" s="117"/>
      <c r="CE190" s="112"/>
      <c r="CF190" s="117"/>
      <c r="CG190" s="112"/>
      <c r="CH190" s="112"/>
      <c r="CI190" s="112"/>
      <c r="CJ190" s="112"/>
      <c r="CK190" s="112"/>
      <c r="CL190" s="112"/>
      <c r="CM190" s="112"/>
      <c r="CN190" s="112"/>
      <c r="CO190" s="112"/>
      <c r="CP190" s="112"/>
      <c r="CQ190" s="112"/>
      <c r="CR190" s="112"/>
      <c r="CS190" s="112"/>
      <c r="CT190" s="112"/>
      <c r="CU190" s="112"/>
      <c r="CV190" s="112"/>
      <c r="CW190" s="112"/>
      <c r="CX190" s="112"/>
      <c r="CY190" s="112"/>
      <c r="CZ190" s="112"/>
      <c r="DA190" s="112"/>
      <c r="DB190" s="112"/>
    </row>
    <row r="191" spans="1:106" ht="30.75" customHeight="1">
      <c r="A191" s="123" t="s">
        <v>911</v>
      </c>
      <c r="B191" s="207"/>
      <c r="C191" s="107"/>
      <c r="D191" s="107"/>
      <c r="E191" s="107"/>
      <c r="F191" s="107"/>
      <c r="G191" s="107"/>
      <c r="H191" s="107"/>
      <c r="I191" s="107"/>
      <c r="J191" s="107"/>
      <c r="K191" s="107"/>
      <c r="L191" s="107"/>
      <c r="M191" s="107"/>
      <c r="N191" s="107"/>
      <c r="O191" s="117"/>
      <c r="P191" s="113"/>
      <c r="Q191" s="107"/>
      <c r="R191" s="107"/>
      <c r="S191" s="111"/>
      <c r="T191" s="107"/>
      <c r="U191" s="107"/>
      <c r="V191" s="106"/>
      <c r="W191" s="108"/>
      <c r="X191" s="107"/>
      <c r="Y191" s="107"/>
      <c r="Z191" s="107"/>
      <c r="AA191" s="107"/>
      <c r="AB191" s="107"/>
      <c r="AC191" s="114"/>
      <c r="AD191" s="108"/>
      <c r="AE191" s="107"/>
      <c r="AF191" s="107"/>
      <c r="AG191" s="107"/>
      <c r="AH191" s="107"/>
      <c r="AI191" s="107"/>
      <c r="AJ191" s="107"/>
      <c r="AK191" s="107"/>
      <c r="AL191" s="107"/>
      <c r="AM191" s="123"/>
      <c r="AN191" s="107"/>
      <c r="AO191" s="107"/>
      <c r="AP191" s="107"/>
      <c r="AQ191" s="107"/>
      <c r="AR191" s="107"/>
      <c r="AS191" s="107"/>
      <c r="AT191" s="107"/>
      <c r="AU191" s="107"/>
      <c r="AV191" s="107"/>
      <c r="AW191" s="107"/>
      <c r="AX191" s="107"/>
      <c r="AY191" s="107"/>
      <c r="AZ191" s="107"/>
      <c r="BA191" s="107"/>
      <c r="BB191" s="107"/>
      <c r="BC191" s="115"/>
      <c r="BD191" s="107"/>
      <c r="BE191" s="107"/>
      <c r="BF191" s="107"/>
      <c r="BG191" s="107"/>
      <c r="BH191" s="107"/>
      <c r="BI191" s="107"/>
      <c r="BJ191" s="107"/>
      <c r="BK191" s="107"/>
      <c r="BL191" s="116"/>
      <c r="BM191" s="193"/>
      <c r="BN191" s="116"/>
      <c r="BO191" s="116"/>
      <c r="BP191" s="116"/>
      <c r="BQ191" s="116"/>
      <c r="BR191" s="116"/>
      <c r="BS191" s="118"/>
      <c r="BT191" s="107"/>
      <c r="BU191" s="107"/>
      <c r="BV191" s="107"/>
      <c r="BW191" s="107"/>
      <c r="BX191" s="107"/>
      <c r="BY191" s="107"/>
      <c r="BZ191" s="107"/>
      <c r="CA191" s="107"/>
      <c r="CB191" s="117"/>
      <c r="CC191" s="117"/>
      <c r="CD191" s="117"/>
      <c r="CE191" s="112"/>
      <c r="CF191" s="117"/>
      <c r="CG191" s="112"/>
      <c r="CH191" s="112"/>
      <c r="CI191" s="112"/>
      <c r="CJ191" s="112"/>
      <c r="CK191" s="112"/>
      <c r="CL191" s="112"/>
      <c r="CM191" s="112"/>
      <c r="CN191" s="112"/>
      <c r="CO191" s="112"/>
      <c r="CP191" s="112"/>
      <c r="CQ191" s="112"/>
      <c r="CR191" s="112"/>
      <c r="CS191" s="112"/>
      <c r="CT191" s="112"/>
      <c r="CU191" s="112"/>
      <c r="CV191" s="112"/>
      <c r="CW191" s="112"/>
      <c r="CX191" s="112"/>
      <c r="CY191" s="112"/>
      <c r="CZ191" s="112"/>
      <c r="DA191" s="112"/>
      <c r="DB191" s="112"/>
    </row>
    <row r="192" spans="1:106" ht="30.75" customHeight="1">
      <c r="A192" s="123" t="s">
        <v>912</v>
      </c>
      <c r="B192" s="207"/>
      <c r="C192" s="107"/>
      <c r="D192" s="107"/>
      <c r="E192" s="107"/>
      <c r="F192" s="107"/>
      <c r="G192" s="107"/>
      <c r="H192" s="107"/>
      <c r="I192" s="107"/>
      <c r="J192" s="107"/>
      <c r="K192" s="107"/>
      <c r="L192" s="107"/>
      <c r="M192" s="107"/>
      <c r="N192" s="107"/>
      <c r="O192" s="117"/>
      <c r="P192" s="113"/>
      <c r="Q192" s="107"/>
      <c r="R192" s="107"/>
      <c r="S192" s="111"/>
      <c r="T192" s="107"/>
      <c r="U192" s="107"/>
      <c r="V192" s="106"/>
      <c r="W192" s="108"/>
      <c r="X192" s="107"/>
      <c r="Y192" s="107"/>
      <c r="Z192" s="107"/>
      <c r="AA192" s="107"/>
      <c r="AB192" s="107"/>
      <c r="AC192" s="114"/>
      <c r="AD192" s="108"/>
      <c r="AE192" s="107"/>
      <c r="AF192" s="107"/>
      <c r="AG192" s="107"/>
      <c r="AH192" s="107"/>
      <c r="AI192" s="107"/>
      <c r="AJ192" s="107"/>
      <c r="AK192" s="107"/>
      <c r="AL192" s="107"/>
      <c r="AM192" s="123"/>
      <c r="AN192" s="107"/>
      <c r="AO192" s="107"/>
      <c r="AP192" s="107"/>
      <c r="AQ192" s="107"/>
      <c r="AR192" s="107"/>
      <c r="AS192" s="107"/>
      <c r="AT192" s="107"/>
      <c r="AU192" s="107"/>
      <c r="AV192" s="107"/>
      <c r="AW192" s="107"/>
      <c r="AX192" s="107"/>
      <c r="AY192" s="107"/>
      <c r="AZ192" s="107"/>
      <c r="BA192" s="107"/>
      <c r="BB192" s="107"/>
      <c r="BC192" s="115"/>
      <c r="BD192" s="107"/>
      <c r="BE192" s="107"/>
      <c r="BF192" s="107"/>
      <c r="BG192" s="107"/>
      <c r="BH192" s="107"/>
      <c r="BI192" s="107"/>
      <c r="BJ192" s="107"/>
      <c r="BK192" s="107"/>
      <c r="BL192" s="116"/>
      <c r="BM192" s="193"/>
      <c r="BN192" s="116"/>
      <c r="BO192" s="116"/>
      <c r="BP192" s="116"/>
      <c r="BQ192" s="116"/>
      <c r="BR192" s="116"/>
      <c r="BS192" s="118"/>
      <c r="BT192" s="107"/>
      <c r="BU192" s="107"/>
      <c r="BV192" s="107"/>
      <c r="BW192" s="107"/>
      <c r="BX192" s="107"/>
      <c r="BY192" s="107"/>
      <c r="BZ192" s="107"/>
      <c r="CA192" s="107"/>
      <c r="CB192" s="117"/>
      <c r="CC192" s="117"/>
      <c r="CD192" s="117"/>
      <c r="CE192" s="112"/>
      <c r="CF192" s="117"/>
      <c r="CG192" s="112"/>
      <c r="CH192" s="112"/>
      <c r="CI192" s="112"/>
      <c r="CJ192" s="112"/>
      <c r="CK192" s="112"/>
      <c r="CL192" s="112"/>
      <c r="CM192" s="112"/>
      <c r="CN192" s="112"/>
      <c r="CO192" s="112"/>
      <c r="CP192" s="112"/>
      <c r="CQ192" s="112"/>
      <c r="CR192" s="112"/>
      <c r="CS192" s="112"/>
      <c r="CT192" s="112"/>
      <c r="CU192" s="112"/>
      <c r="CV192" s="112"/>
      <c r="CW192" s="112"/>
      <c r="CX192" s="112"/>
      <c r="CY192" s="112"/>
      <c r="CZ192" s="112"/>
      <c r="DA192" s="112"/>
      <c r="DB192" s="112"/>
    </row>
    <row r="193" spans="1:106" ht="30.75" customHeight="1">
      <c r="A193" s="123" t="s">
        <v>913</v>
      </c>
      <c r="B193" s="207"/>
      <c r="C193" s="107"/>
      <c r="D193" s="107"/>
      <c r="E193" s="107"/>
      <c r="F193" s="107"/>
      <c r="G193" s="107"/>
      <c r="H193" s="107"/>
      <c r="I193" s="107"/>
      <c r="J193" s="107"/>
      <c r="K193" s="107"/>
      <c r="L193" s="107"/>
      <c r="M193" s="107"/>
      <c r="N193" s="107"/>
      <c r="O193" s="117"/>
      <c r="P193" s="113"/>
      <c r="Q193" s="107"/>
      <c r="R193" s="107"/>
      <c r="S193" s="111"/>
      <c r="T193" s="107"/>
      <c r="U193" s="107"/>
      <c r="V193" s="106"/>
      <c r="W193" s="108"/>
      <c r="X193" s="107"/>
      <c r="Y193" s="107"/>
      <c r="Z193" s="107"/>
      <c r="AA193" s="107"/>
      <c r="AB193" s="107"/>
      <c r="AC193" s="114"/>
      <c r="AD193" s="108"/>
      <c r="AE193" s="107"/>
      <c r="AF193" s="107"/>
      <c r="AG193" s="107"/>
      <c r="AH193" s="107"/>
      <c r="AI193" s="107"/>
      <c r="AJ193" s="107"/>
      <c r="AK193" s="107"/>
      <c r="AL193" s="107"/>
      <c r="AM193" s="123"/>
      <c r="AN193" s="107"/>
      <c r="AO193" s="107"/>
      <c r="AP193" s="107"/>
      <c r="AQ193" s="107"/>
      <c r="AR193" s="107"/>
      <c r="AS193" s="107"/>
      <c r="AT193" s="107"/>
      <c r="AU193" s="107"/>
      <c r="AV193" s="107"/>
      <c r="AW193" s="107"/>
      <c r="AX193" s="107"/>
      <c r="AY193" s="107"/>
      <c r="AZ193" s="107"/>
      <c r="BA193" s="107"/>
      <c r="BB193" s="107"/>
      <c r="BC193" s="115"/>
      <c r="BD193" s="107"/>
      <c r="BE193" s="107"/>
      <c r="BF193" s="107"/>
      <c r="BG193" s="107"/>
      <c r="BH193" s="107"/>
      <c r="BI193" s="107"/>
      <c r="BJ193" s="107"/>
      <c r="BK193" s="107"/>
      <c r="BL193" s="116"/>
      <c r="BM193" s="193"/>
      <c r="BN193" s="116"/>
      <c r="BO193" s="116"/>
      <c r="BP193" s="116"/>
      <c r="BQ193" s="116"/>
      <c r="BR193" s="116"/>
      <c r="BS193" s="118"/>
      <c r="BT193" s="107"/>
      <c r="BU193" s="107"/>
      <c r="BV193" s="107"/>
      <c r="BW193" s="107"/>
      <c r="BX193" s="107"/>
      <c r="BY193" s="107"/>
      <c r="BZ193" s="107"/>
      <c r="CA193" s="107"/>
      <c r="CB193" s="117"/>
      <c r="CC193" s="117"/>
      <c r="CD193" s="117"/>
      <c r="CE193" s="112"/>
      <c r="CF193" s="117"/>
      <c r="CG193" s="112"/>
      <c r="CH193" s="112"/>
      <c r="CI193" s="112"/>
      <c r="CJ193" s="112"/>
      <c r="CK193" s="112"/>
      <c r="CL193" s="112"/>
      <c r="CM193" s="112"/>
      <c r="CN193" s="112"/>
      <c r="CO193" s="112"/>
      <c r="CP193" s="112"/>
      <c r="CQ193" s="112"/>
      <c r="CR193" s="112"/>
      <c r="CS193" s="112"/>
      <c r="CT193" s="112"/>
      <c r="CU193" s="112"/>
      <c r="CV193" s="112"/>
      <c r="CW193" s="112"/>
      <c r="CX193" s="112"/>
      <c r="CY193" s="112"/>
      <c r="CZ193" s="112"/>
      <c r="DA193" s="112"/>
      <c r="DB193" s="112"/>
    </row>
    <row r="194" spans="1:106" ht="30.75" customHeight="1">
      <c r="A194" s="123" t="s">
        <v>914</v>
      </c>
      <c r="B194" s="207"/>
      <c r="C194" s="107"/>
      <c r="D194" s="107"/>
      <c r="E194" s="107"/>
      <c r="F194" s="107"/>
      <c r="G194" s="107"/>
      <c r="H194" s="107"/>
      <c r="I194" s="107"/>
      <c r="J194" s="107"/>
      <c r="K194" s="107"/>
      <c r="L194" s="107"/>
      <c r="M194" s="107"/>
      <c r="N194" s="107"/>
      <c r="O194" s="117"/>
      <c r="P194" s="113"/>
      <c r="Q194" s="107"/>
      <c r="R194" s="107"/>
      <c r="S194" s="111"/>
      <c r="T194" s="107"/>
      <c r="U194" s="107"/>
      <c r="V194" s="106"/>
      <c r="W194" s="108"/>
      <c r="X194" s="107"/>
      <c r="Y194" s="107"/>
      <c r="Z194" s="107"/>
      <c r="AA194" s="107"/>
      <c r="AB194" s="107"/>
      <c r="AC194" s="114"/>
      <c r="AD194" s="108"/>
      <c r="AE194" s="107"/>
      <c r="AF194" s="107"/>
      <c r="AG194" s="107"/>
      <c r="AH194" s="107"/>
      <c r="AI194" s="107"/>
      <c r="AJ194" s="107"/>
      <c r="AK194" s="107"/>
      <c r="AL194" s="107"/>
      <c r="AM194" s="123"/>
      <c r="AN194" s="107"/>
      <c r="AO194" s="107"/>
      <c r="AP194" s="107"/>
      <c r="AQ194" s="107"/>
      <c r="AR194" s="107"/>
      <c r="AS194" s="107"/>
      <c r="AT194" s="107"/>
      <c r="AU194" s="107"/>
      <c r="AV194" s="107"/>
      <c r="AW194" s="107"/>
      <c r="AX194" s="107"/>
      <c r="AY194" s="107"/>
      <c r="AZ194" s="107"/>
      <c r="BA194" s="107"/>
      <c r="BB194" s="107"/>
      <c r="BC194" s="115"/>
      <c r="BD194" s="107"/>
      <c r="BE194" s="107"/>
      <c r="BF194" s="107"/>
      <c r="BG194" s="107"/>
      <c r="BH194" s="107"/>
      <c r="BI194" s="107"/>
      <c r="BJ194" s="107"/>
      <c r="BK194" s="107"/>
      <c r="BL194" s="116"/>
      <c r="BM194" s="193"/>
      <c r="BN194" s="116"/>
      <c r="BO194" s="116"/>
      <c r="BP194" s="116"/>
      <c r="BQ194" s="116"/>
      <c r="BR194" s="116"/>
      <c r="BS194" s="118"/>
      <c r="BT194" s="107"/>
      <c r="BU194" s="107"/>
      <c r="BV194" s="107"/>
      <c r="BW194" s="107"/>
      <c r="BX194" s="107"/>
      <c r="BY194" s="107"/>
      <c r="BZ194" s="107"/>
      <c r="CA194" s="107"/>
      <c r="CB194" s="117"/>
      <c r="CC194" s="117"/>
      <c r="CD194" s="117"/>
      <c r="CE194" s="112"/>
      <c r="CF194" s="117"/>
      <c r="CG194" s="112"/>
      <c r="CH194" s="112"/>
      <c r="CI194" s="112"/>
      <c r="CJ194" s="112"/>
      <c r="CK194" s="112"/>
      <c r="CL194" s="112"/>
      <c r="CM194" s="112"/>
      <c r="CN194" s="112"/>
      <c r="CO194" s="112"/>
      <c r="CP194" s="112"/>
      <c r="CQ194" s="112"/>
      <c r="CR194" s="112"/>
      <c r="CS194" s="112"/>
      <c r="CT194" s="112"/>
      <c r="CU194" s="112"/>
      <c r="CV194" s="112"/>
      <c r="CW194" s="112"/>
      <c r="CX194" s="112"/>
      <c r="CY194" s="112"/>
      <c r="CZ194" s="112"/>
      <c r="DA194" s="112"/>
      <c r="DB194" s="112"/>
    </row>
    <row r="195" spans="1:106" ht="30.75" customHeight="1">
      <c r="A195" s="123" t="s">
        <v>915</v>
      </c>
      <c r="B195" s="207"/>
      <c r="C195" s="107"/>
      <c r="D195" s="107"/>
      <c r="E195" s="107"/>
      <c r="F195" s="107"/>
      <c r="G195" s="107"/>
      <c r="H195" s="107"/>
      <c r="I195" s="107"/>
      <c r="J195" s="107"/>
      <c r="K195" s="107"/>
      <c r="L195" s="107"/>
      <c r="M195" s="107"/>
      <c r="N195" s="107"/>
      <c r="O195" s="117"/>
      <c r="P195" s="113"/>
      <c r="Q195" s="107"/>
      <c r="R195" s="107"/>
      <c r="S195" s="111"/>
      <c r="T195" s="107"/>
      <c r="U195" s="107"/>
      <c r="V195" s="106"/>
      <c r="W195" s="108"/>
      <c r="X195" s="107"/>
      <c r="Y195" s="107"/>
      <c r="Z195" s="107"/>
      <c r="AA195" s="107"/>
      <c r="AB195" s="107"/>
      <c r="AC195" s="114"/>
      <c r="AD195" s="108"/>
      <c r="AE195" s="107"/>
      <c r="AF195" s="107"/>
      <c r="AG195" s="107"/>
      <c r="AH195" s="107"/>
      <c r="AI195" s="107"/>
      <c r="AJ195" s="107"/>
      <c r="AK195" s="107"/>
      <c r="AL195" s="107"/>
      <c r="AM195" s="123"/>
      <c r="AN195" s="107"/>
      <c r="AO195" s="107"/>
      <c r="AP195" s="107"/>
      <c r="AQ195" s="107"/>
      <c r="AR195" s="107"/>
      <c r="AS195" s="107"/>
      <c r="AT195" s="107"/>
      <c r="AU195" s="107"/>
      <c r="AV195" s="107"/>
      <c r="AW195" s="107"/>
      <c r="AX195" s="107"/>
      <c r="AY195" s="107"/>
      <c r="AZ195" s="107"/>
      <c r="BA195" s="107"/>
      <c r="BB195" s="107"/>
      <c r="BC195" s="115"/>
      <c r="BD195" s="107"/>
      <c r="BE195" s="107"/>
      <c r="BF195" s="107"/>
      <c r="BG195" s="107"/>
      <c r="BH195" s="107"/>
      <c r="BI195" s="107"/>
      <c r="BJ195" s="107"/>
      <c r="BK195" s="107"/>
      <c r="BL195" s="116"/>
      <c r="BM195" s="193"/>
      <c r="BN195" s="116"/>
      <c r="BO195" s="116"/>
      <c r="BP195" s="116"/>
      <c r="BQ195" s="116"/>
      <c r="BR195" s="116"/>
      <c r="BS195" s="118"/>
      <c r="BT195" s="107"/>
      <c r="BU195" s="107"/>
      <c r="BV195" s="107"/>
      <c r="BW195" s="107"/>
      <c r="BX195" s="107"/>
      <c r="BY195" s="107"/>
      <c r="BZ195" s="107"/>
      <c r="CA195" s="107"/>
      <c r="CB195" s="117"/>
      <c r="CC195" s="117"/>
      <c r="CD195" s="117"/>
      <c r="CE195" s="112"/>
      <c r="CF195" s="117"/>
      <c r="CG195" s="112"/>
      <c r="CH195" s="112"/>
      <c r="CI195" s="112"/>
      <c r="CJ195" s="112"/>
      <c r="CK195" s="112"/>
      <c r="CL195" s="112"/>
      <c r="CM195" s="112"/>
      <c r="CN195" s="112"/>
      <c r="CO195" s="112"/>
      <c r="CP195" s="112"/>
      <c r="CQ195" s="112"/>
      <c r="CR195" s="112"/>
      <c r="CS195" s="112"/>
      <c r="CT195" s="112"/>
      <c r="CU195" s="112"/>
      <c r="CV195" s="112"/>
      <c r="CW195" s="112"/>
      <c r="CX195" s="112"/>
      <c r="CY195" s="112"/>
      <c r="CZ195" s="112"/>
      <c r="DA195" s="112"/>
      <c r="DB195" s="112"/>
    </row>
    <row r="196" spans="1:106" ht="30.75" customHeight="1">
      <c r="A196" s="123" t="s">
        <v>916</v>
      </c>
      <c r="B196" s="207"/>
      <c r="C196" s="107"/>
      <c r="D196" s="107"/>
      <c r="E196" s="107"/>
      <c r="F196" s="107"/>
      <c r="G196" s="107"/>
      <c r="H196" s="107"/>
      <c r="I196" s="107"/>
      <c r="J196" s="107"/>
      <c r="K196" s="107"/>
      <c r="L196" s="107"/>
      <c r="M196" s="107"/>
      <c r="N196" s="107"/>
      <c r="O196" s="117"/>
      <c r="P196" s="113"/>
      <c r="Q196" s="107"/>
      <c r="R196" s="107"/>
      <c r="S196" s="111"/>
      <c r="T196" s="107"/>
      <c r="U196" s="107"/>
      <c r="V196" s="106"/>
      <c r="W196" s="108"/>
      <c r="X196" s="107"/>
      <c r="Y196" s="107"/>
      <c r="Z196" s="107"/>
      <c r="AA196" s="107"/>
      <c r="AB196" s="107"/>
      <c r="AC196" s="114"/>
      <c r="AD196" s="108"/>
      <c r="AE196" s="107"/>
      <c r="AF196" s="107"/>
      <c r="AG196" s="107"/>
      <c r="AH196" s="107"/>
      <c r="AI196" s="107"/>
      <c r="AJ196" s="107"/>
      <c r="AK196" s="107"/>
      <c r="AL196" s="107"/>
      <c r="AM196" s="123"/>
      <c r="AN196" s="107"/>
      <c r="AO196" s="107"/>
      <c r="AP196" s="107"/>
      <c r="AQ196" s="107"/>
      <c r="AR196" s="107"/>
      <c r="AS196" s="107"/>
      <c r="AT196" s="107"/>
      <c r="AU196" s="107"/>
      <c r="AV196" s="107"/>
      <c r="AW196" s="107"/>
      <c r="AX196" s="107"/>
      <c r="AY196" s="107"/>
      <c r="AZ196" s="107"/>
      <c r="BA196" s="107"/>
      <c r="BB196" s="107"/>
      <c r="BC196" s="115"/>
      <c r="BD196" s="107"/>
      <c r="BE196" s="107"/>
      <c r="BF196" s="107"/>
      <c r="BG196" s="107"/>
      <c r="BH196" s="107"/>
      <c r="BI196" s="107"/>
      <c r="BJ196" s="107"/>
      <c r="BK196" s="107"/>
      <c r="BL196" s="116"/>
      <c r="BM196" s="193"/>
      <c r="BN196" s="116"/>
      <c r="BO196" s="116"/>
      <c r="BP196" s="116"/>
      <c r="BQ196" s="116"/>
      <c r="BR196" s="116"/>
      <c r="BS196" s="118"/>
      <c r="BT196" s="107"/>
      <c r="BU196" s="107"/>
      <c r="BV196" s="107"/>
      <c r="BW196" s="107"/>
      <c r="BX196" s="107"/>
      <c r="BY196" s="107"/>
      <c r="BZ196" s="107"/>
      <c r="CA196" s="107"/>
      <c r="CB196" s="117"/>
      <c r="CC196" s="117"/>
      <c r="CD196" s="117"/>
      <c r="CE196" s="112"/>
      <c r="CF196" s="117"/>
      <c r="CG196" s="112"/>
      <c r="CH196" s="112"/>
      <c r="CI196" s="112"/>
      <c r="CJ196" s="112"/>
      <c r="CK196" s="112"/>
      <c r="CL196" s="112"/>
      <c r="CM196" s="112"/>
      <c r="CN196" s="112"/>
      <c r="CO196" s="112"/>
      <c r="CP196" s="112"/>
      <c r="CQ196" s="112"/>
      <c r="CR196" s="112"/>
      <c r="CS196" s="112"/>
      <c r="CT196" s="112"/>
      <c r="CU196" s="112"/>
      <c r="CV196" s="112"/>
      <c r="CW196" s="112"/>
      <c r="CX196" s="112"/>
      <c r="CY196" s="112"/>
      <c r="CZ196" s="112"/>
      <c r="DA196" s="112"/>
      <c r="DB196" s="112"/>
    </row>
    <row r="197" spans="1:106" ht="30.75" customHeight="1">
      <c r="A197" s="123" t="s">
        <v>917</v>
      </c>
      <c r="B197" s="207"/>
      <c r="C197" s="107"/>
      <c r="D197" s="107"/>
      <c r="E197" s="107"/>
      <c r="F197" s="107"/>
      <c r="G197" s="107"/>
      <c r="H197" s="107"/>
      <c r="I197" s="107"/>
      <c r="J197" s="107"/>
      <c r="K197" s="107"/>
      <c r="L197" s="107"/>
      <c r="M197" s="107"/>
      <c r="N197" s="107"/>
      <c r="O197" s="117"/>
      <c r="P197" s="113"/>
      <c r="Q197" s="107"/>
      <c r="R197" s="107"/>
      <c r="S197" s="111"/>
      <c r="T197" s="107"/>
      <c r="U197" s="107"/>
      <c r="V197" s="106"/>
      <c r="W197" s="108"/>
      <c r="X197" s="107"/>
      <c r="Y197" s="107"/>
      <c r="Z197" s="107"/>
      <c r="AA197" s="107"/>
      <c r="AB197" s="107"/>
      <c r="AC197" s="114"/>
      <c r="AD197" s="108"/>
      <c r="AE197" s="107"/>
      <c r="AF197" s="107"/>
      <c r="AG197" s="107"/>
      <c r="AH197" s="107"/>
      <c r="AI197" s="107"/>
      <c r="AJ197" s="107"/>
      <c r="AK197" s="107"/>
      <c r="AL197" s="107"/>
      <c r="AM197" s="123"/>
      <c r="AN197" s="107"/>
      <c r="AO197" s="107"/>
      <c r="AP197" s="107"/>
      <c r="AQ197" s="107"/>
      <c r="AR197" s="107"/>
      <c r="AS197" s="107"/>
      <c r="AT197" s="107"/>
      <c r="AU197" s="107"/>
      <c r="AV197" s="107"/>
      <c r="AW197" s="107"/>
      <c r="AX197" s="107"/>
      <c r="AY197" s="107"/>
      <c r="AZ197" s="107"/>
      <c r="BA197" s="107"/>
      <c r="BB197" s="107"/>
      <c r="BC197" s="115"/>
      <c r="BD197" s="107"/>
      <c r="BE197" s="107"/>
      <c r="BF197" s="107"/>
      <c r="BG197" s="107"/>
      <c r="BH197" s="107"/>
      <c r="BI197" s="107"/>
      <c r="BJ197" s="107"/>
      <c r="BK197" s="107"/>
      <c r="BL197" s="116"/>
      <c r="BM197" s="193"/>
      <c r="BN197" s="116"/>
      <c r="BO197" s="116"/>
      <c r="BP197" s="116"/>
      <c r="BQ197" s="116"/>
      <c r="BR197" s="116"/>
      <c r="BS197" s="118"/>
      <c r="BT197" s="107"/>
      <c r="BU197" s="107"/>
      <c r="BV197" s="107"/>
      <c r="BW197" s="107"/>
      <c r="BX197" s="107"/>
      <c r="BY197" s="107"/>
      <c r="BZ197" s="107"/>
      <c r="CA197" s="107"/>
      <c r="CB197" s="117"/>
      <c r="CC197" s="117"/>
      <c r="CD197" s="117"/>
      <c r="CE197" s="112"/>
      <c r="CF197" s="117"/>
      <c r="CG197" s="112"/>
      <c r="CH197" s="112"/>
      <c r="CI197" s="112"/>
      <c r="CJ197" s="112"/>
      <c r="CK197" s="112"/>
      <c r="CL197" s="112"/>
      <c r="CM197" s="112"/>
      <c r="CN197" s="112"/>
      <c r="CO197" s="112"/>
      <c r="CP197" s="112"/>
      <c r="CQ197" s="112"/>
      <c r="CR197" s="112"/>
      <c r="CS197" s="112"/>
      <c r="CT197" s="112"/>
      <c r="CU197" s="112"/>
      <c r="CV197" s="112"/>
      <c r="CW197" s="112"/>
      <c r="CX197" s="112"/>
      <c r="CY197" s="112"/>
      <c r="CZ197" s="112"/>
      <c r="DA197" s="112"/>
      <c r="DB197" s="112"/>
    </row>
    <row r="198" spans="1:106" ht="30.75" customHeight="1">
      <c r="A198" s="123" t="s">
        <v>918</v>
      </c>
      <c r="B198" s="207"/>
      <c r="C198" s="107"/>
      <c r="D198" s="107"/>
      <c r="E198" s="107"/>
      <c r="F198" s="107"/>
      <c r="G198" s="107"/>
      <c r="H198" s="107"/>
      <c r="I198" s="107"/>
      <c r="J198" s="107"/>
      <c r="K198" s="107"/>
      <c r="L198" s="107"/>
      <c r="M198" s="107"/>
      <c r="N198" s="107"/>
      <c r="O198" s="117"/>
      <c r="P198" s="113"/>
      <c r="Q198" s="107"/>
      <c r="R198" s="107"/>
      <c r="S198" s="111"/>
      <c r="T198" s="107"/>
      <c r="U198" s="107"/>
      <c r="V198" s="106"/>
      <c r="W198" s="108"/>
      <c r="X198" s="107"/>
      <c r="Y198" s="107"/>
      <c r="Z198" s="107"/>
      <c r="AA198" s="107"/>
      <c r="AB198" s="107"/>
      <c r="AC198" s="114"/>
      <c r="AD198" s="108"/>
      <c r="AE198" s="107"/>
      <c r="AF198" s="107"/>
      <c r="AG198" s="107"/>
      <c r="AH198" s="107"/>
      <c r="AI198" s="107"/>
      <c r="AJ198" s="107"/>
      <c r="AK198" s="107"/>
      <c r="AL198" s="107"/>
      <c r="AM198" s="123"/>
      <c r="AN198" s="107"/>
      <c r="AO198" s="107"/>
      <c r="AP198" s="107"/>
      <c r="AQ198" s="107"/>
      <c r="AR198" s="107"/>
      <c r="AS198" s="107"/>
      <c r="AT198" s="107"/>
      <c r="AU198" s="107"/>
      <c r="AV198" s="107"/>
      <c r="AW198" s="107"/>
      <c r="AX198" s="107"/>
      <c r="AY198" s="107"/>
      <c r="AZ198" s="107"/>
      <c r="BA198" s="107"/>
      <c r="BB198" s="107"/>
      <c r="BC198" s="115"/>
      <c r="BD198" s="107"/>
      <c r="BE198" s="107"/>
      <c r="BF198" s="107"/>
      <c r="BG198" s="107"/>
      <c r="BH198" s="107"/>
      <c r="BI198" s="107"/>
      <c r="BJ198" s="107"/>
      <c r="BK198" s="107"/>
      <c r="BL198" s="120"/>
      <c r="BM198" s="193"/>
      <c r="BN198" s="121"/>
      <c r="BO198" s="121"/>
      <c r="BP198" s="121"/>
      <c r="BQ198" s="121"/>
      <c r="BR198" s="121"/>
      <c r="BS198" s="118"/>
      <c r="BT198" s="107"/>
      <c r="BU198" s="107"/>
      <c r="BV198" s="107"/>
      <c r="BW198" s="107"/>
      <c r="BX198" s="107"/>
      <c r="BY198" s="107"/>
      <c r="BZ198" s="107"/>
      <c r="CA198" s="107"/>
      <c r="CB198" s="117"/>
      <c r="CC198" s="117"/>
      <c r="CD198" s="117"/>
      <c r="CE198" s="112"/>
      <c r="CF198" s="117"/>
      <c r="CG198" s="112"/>
      <c r="CH198" s="112"/>
      <c r="CI198" s="112"/>
      <c r="CJ198" s="112"/>
      <c r="CK198" s="112"/>
      <c r="CL198" s="112"/>
      <c r="CM198" s="112"/>
      <c r="CN198" s="112"/>
      <c r="CO198" s="112"/>
      <c r="CP198" s="112"/>
      <c r="CQ198" s="112"/>
      <c r="CR198" s="112"/>
      <c r="CS198" s="112"/>
      <c r="CT198" s="112"/>
      <c r="CU198" s="112"/>
      <c r="CV198" s="112"/>
      <c r="CW198" s="112"/>
      <c r="CX198" s="112"/>
      <c r="CY198" s="112"/>
      <c r="CZ198" s="112"/>
      <c r="DA198" s="112"/>
      <c r="DB198" s="112"/>
    </row>
    <row r="199" spans="1:106" ht="43.5" customHeight="1">
      <c r="A199" s="123" t="s">
        <v>919</v>
      </c>
      <c r="B199" s="207"/>
      <c r="C199" s="127"/>
      <c r="D199" s="107"/>
      <c r="E199" s="107"/>
      <c r="F199" s="107"/>
      <c r="G199" s="107"/>
      <c r="H199" s="107"/>
      <c r="I199" s="107"/>
      <c r="J199" s="107"/>
      <c r="K199" s="107"/>
      <c r="L199" s="107"/>
      <c r="M199" s="107"/>
      <c r="N199" s="107"/>
      <c r="O199" s="117"/>
      <c r="P199" s="113"/>
      <c r="Q199" s="107"/>
      <c r="R199" s="107"/>
      <c r="S199" s="111"/>
      <c r="T199" s="107"/>
      <c r="U199" s="107"/>
      <c r="V199" s="106"/>
      <c r="W199" s="108"/>
      <c r="X199" s="238"/>
      <c r="Y199" s="107"/>
      <c r="Z199" s="107"/>
      <c r="AA199" s="107"/>
      <c r="AB199" s="107"/>
      <c r="AC199" s="114"/>
      <c r="AD199" s="108"/>
      <c r="AE199" s="107"/>
      <c r="AF199" s="107"/>
      <c r="AG199" s="107"/>
      <c r="AH199" s="107"/>
      <c r="AI199" s="107"/>
      <c r="AJ199" s="107"/>
      <c r="AK199" s="107"/>
      <c r="AL199" s="107"/>
      <c r="AM199" s="123"/>
      <c r="AN199" s="107"/>
      <c r="AO199" s="107"/>
      <c r="AP199" s="107"/>
      <c r="AQ199" s="107"/>
      <c r="AR199" s="107"/>
      <c r="AS199" s="107"/>
      <c r="AT199" s="107"/>
      <c r="AU199" s="107"/>
      <c r="AV199" s="107"/>
      <c r="AW199" s="107"/>
      <c r="AX199" s="107"/>
      <c r="AY199" s="107"/>
      <c r="AZ199" s="107"/>
      <c r="BA199" s="107"/>
      <c r="BB199" s="107"/>
      <c r="BC199" s="115"/>
      <c r="BD199" s="107"/>
      <c r="BE199" s="107"/>
      <c r="BF199" s="107"/>
      <c r="BG199" s="107"/>
      <c r="BH199" s="107"/>
      <c r="BI199" s="107"/>
      <c r="BJ199" s="107"/>
      <c r="BK199" s="107"/>
      <c r="BL199" s="120"/>
      <c r="BM199" s="193"/>
      <c r="BN199" s="116"/>
      <c r="BO199" s="116"/>
      <c r="BP199" s="116"/>
      <c r="BQ199" s="121"/>
      <c r="BR199" s="116"/>
      <c r="BS199" s="118"/>
      <c r="BT199" s="107"/>
      <c r="BU199" s="107"/>
      <c r="BV199" s="107"/>
      <c r="BW199" s="107"/>
      <c r="BX199" s="124"/>
      <c r="BY199" s="107"/>
      <c r="BZ199" s="107"/>
      <c r="CA199" s="107"/>
      <c r="CB199" s="117"/>
      <c r="CC199" s="117"/>
      <c r="CD199" s="117"/>
      <c r="CE199" s="112"/>
      <c r="CF199" s="117"/>
      <c r="CG199" s="112"/>
      <c r="CH199" s="112"/>
      <c r="CI199" s="112"/>
      <c r="CJ199" s="112"/>
      <c r="CK199" s="112"/>
      <c r="CL199" s="112"/>
      <c r="CM199" s="112"/>
      <c r="CN199" s="112"/>
      <c r="CO199" s="112"/>
      <c r="CP199" s="112"/>
      <c r="CQ199" s="112"/>
      <c r="CR199" s="112"/>
      <c r="CS199" s="112"/>
      <c r="CT199" s="112"/>
      <c r="CU199" s="112"/>
      <c r="CV199" s="112"/>
      <c r="CW199" s="112"/>
      <c r="CX199" s="112"/>
      <c r="CY199" s="112"/>
      <c r="CZ199" s="112"/>
      <c r="DA199" s="112"/>
      <c r="DB199" s="112"/>
    </row>
    <row r="200" spans="1:106" ht="30.75" customHeight="1">
      <c r="A200" s="123" t="s">
        <v>920</v>
      </c>
      <c r="B200" s="207"/>
      <c r="C200" s="127"/>
      <c r="D200" s="107"/>
      <c r="E200" s="107"/>
      <c r="F200" s="107"/>
      <c r="G200" s="107"/>
      <c r="H200" s="164"/>
      <c r="I200" s="107"/>
      <c r="J200" s="107"/>
      <c r="K200" s="107"/>
      <c r="L200" s="107"/>
      <c r="M200" s="107"/>
      <c r="N200" s="107"/>
      <c r="O200" s="117"/>
      <c r="P200" s="113"/>
      <c r="Q200" s="107"/>
      <c r="R200" s="107"/>
      <c r="S200" s="111"/>
      <c r="T200" s="107"/>
      <c r="U200" s="107"/>
      <c r="V200" s="106"/>
      <c r="W200" s="108"/>
      <c r="X200" s="164"/>
      <c r="Y200" s="107"/>
      <c r="Z200" s="107"/>
      <c r="AA200" s="107"/>
      <c r="AB200" s="107"/>
      <c r="AC200" s="114"/>
      <c r="AD200" s="108"/>
      <c r="AE200" s="107"/>
      <c r="AF200" s="107"/>
      <c r="AG200" s="107"/>
      <c r="AH200" s="107"/>
      <c r="AI200" s="107"/>
      <c r="AJ200" s="107"/>
      <c r="AK200" s="107"/>
      <c r="AL200" s="107"/>
      <c r="AM200" s="123"/>
      <c r="AN200" s="107"/>
      <c r="AO200" s="107"/>
      <c r="AP200" s="107"/>
      <c r="AQ200" s="107"/>
      <c r="AR200" s="107"/>
      <c r="AS200" s="107"/>
      <c r="AT200" s="107"/>
      <c r="AU200" s="107"/>
      <c r="AV200" s="107"/>
      <c r="AW200" s="107"/>
      <c r="AX200" s="107"/>
      <c r="AY200" s="107"/>
      <c r="AZ200" s="107"/>
      <c r="BA200" s="107"/>
      <c r="BB200" s="107"/>
      <c r="BC200" s="115"/>
      <c r="BD200" s="107"/>
      <c r="BE200" s="107"/>
      <c r="BF200" s="107"/>
      <c r="BG200" s="107"/>
      <c r="BH200" s="107"/>
      <c r="BI200" s="107"/>
      <c r="BJ200" s="107"/>
      <c r="BK200" s="107"/>
      <c r="BL200" s="120"/>
      <c r="BM200" s="193"/>
      <c r="BN200" s="116"/>
      <c r="BO200" s="116"/>
      <c r="BP200" s="116"/>
      <c r="BQ200" s="116"/>
      <c r="BR200" s="116"/>
      <c r="BS200" s="118"/>
      <c r="BT200" s="107"/>
      <c r="BU200" s="107"/>
      <c r="BV200" s="107"/>
      <c r="BW200" s="107"/>
      <c r="BX200" s="124"/>
      <c r="BY200" s="107"/>
      <c r="BZ200" s="107"/>
      <c r="CA200" s="107"/>
      <c r="CB200" s="117"/>
      <c r="CC200" s="117"/>
      <c r="CD200" s="117"/>
      <c r="CE200" s="112"/>
      <c r="CF200" s="117"/>
      <c r="CG200" s="112"/>
      <c r="CH200" s="112"/>
      <c r="CI200" s="112"/>
      <c r="CJ200" s="112"/>
      <c r="CK200" s="112"/>
      <c r="CL200" s="112"/>
      <c r="CM200" s="112"/>
      <c r="CN200" s="112"/>
      <c r="CO200" s="112"/>
      <c r="CP200" s="112"/>
      <c r="CQ200" s="112"/>
      <c r="CR200" s="112"/>
      <c r="CS200" s="112"/>
      <c r="CT200" s="112"/>
      <c r="CU200" s="112"/>
      <c r="CV200" s="112"/>
      <c r="CW200" s="112"/>
      <c r="CX200" s="112"/>
      <c r="CY200" s="112"/>
      <c r="CZ200" s="112"/>
      <c r="DA200" s="112"/>
      <c r="DB200" s="112"/>
    </row>
    <row r="201" spans="1:106" ht="30.75" customHeight="1">
      <c r="A201" s="123" t="s">
        <v>921</v>
      </c>
      <c r="B201" s="207"/>
      <c r="C201" s="127"/>
      <c r="D201" s="107"/>
      <c r="E201" s="107"/>
      <c r="F201" s="107"/>
      <c r="G201" s="107"/>
      <c r="H201" s="107"/>
      <c r="I201" s="107"/>
      <c r="J201" s="107"/>
      <c r="K201" s="107"/>
      <c r="L201" s="107"/>
      <c r="M201" s="107"/>
      <c r="N201" s="107"/>
      <c r="O201" s="117"/>
      <c r="P201" s="113"/>
      <c r="Q201" s="107"/>
      <c r="R201" s="107"/>
      <c r="S201" s="111"/>
      <c r="T201" s="107"/>
      <c r="U201" s="107"/>
      <c r="V201" s="106"/>
      <c r="W201" s="108"/>
      <c r="X201" s="107"/>
      <c r="Y201" s="107"/>
      <c r="Z201" s="107"/>
      <c r="AA201" s="107"/>
      <c r="AB201" s="107"/>
      <c r="AC201" s="114"/>
      <c r="AD201" s="108"/>
      <c r="AE201" s="107"/>
      <c r="AF201" s="107"/>
      <c r="AG201" s="107"/>
      <c r="AH201" s="107"/>
      <c r="AI201" s="107"/>
      <c r="AJ201" s="107"/>
      <c r="AK201" s="107"/>
      <c r="AL201" s="107"/>
      <c r="AM201" s="123"/>
      <c r="AN201" s="107"/>
      <c r="AO201" s="107"/>
      <c r="AP201" s="107"/>
      <c r="AQ201" s="107"/>
      <c r="AR201" s="107"/>
      <c r="AS201" s="107"/>
      <c r="AT201" s="107"/>
      <c r="AU201" s="107"/>
      <c r="AV201" s="107"/>
      <c r="AW201" s="107"/>
      <c r="AX201" s="107"/>
      <c r="AY201" s="107"/>
      <c r="AZ201" s="107"/>
      <c r="BA201" s="107"/>
      <c r="BB201" s="107"/>
      <c r="BC201" s="115"/>
      <c r="BD201" s="107"/>
      <c r="BE201" s="107"/>
      <c r="BF201" s="107"/>
      <c r="BG201" s="107"/>
      <c r="BH201" s="107"/>
      <c r="BI201" s="107"/>
      <c r="BJ201" s="107"/>
      <c r="BK201" s="107"/>
      <c r="BL201" s="120"/>
      <c r="BM201" s="193"/>
      <c r="BN201" s="116"/>
      <c r="BO201" s="116"/>
      <c r="BP201" s="116"/>
      <c r="BQ201" s="116"/>
      <c r="BR201" s="116"/>
      <c r="BS201" s="118"/>
      <c r="BT201" s="107"/>
      <c r="BU201" s="107"/>
      <c r="BV201" s="107"/>
      <c r="BW201" s="107"/>
      <c r="BX201" s="124"/>
      <c r="BY201" s="107"/>
      <c r="BZ201" s="107"/>
      <c r="CA201" s="107"/>
      <c r="CB201" s="117"/>
      <c r="CC201" s="117"/>
      <c r="CD201" s="117"/>
      <c r="CE201" s="112"/>
      <c r="CF201" s="117"/>
      <c r="CG201" s="112"/>
      <c r="CH201" s="112"/>
      <c r="CI201" s="112"/>
      <c r="CJ201" s="112"/>
      <c r="CK201" s="112"/>
      <c r="CL201" s="112"/>
      <c r="CM201" s="112"/>
      <c r="CN201" s="112"/>
      <c r="CO201" s="112"/>
      <c r="CP201" s="112"/>
      <c r="CQ201" s="112"/>
      <c r="CR201" s="112"/>
      <c r="CS201" s="112"/>
      <c r="CT201" s="112"/>
      <c r="CU201" s="112"/>
      <c r="CV201" s="112"/>
      <c r="CW201" s="112"/>
      <c r="CX201" s="112"/>
      <c r="CY201" s="112"/>
      <c r="CZ201" s="112"/>
      <c r="DA201" s="112"/>
      <c r="DB201" s="112"/>
    </row>
    <row r="202" spans="1:106" ht="30.75" customHeight="1">
      <c r="A202" s="123" t="s">
        <v>922</v>
      </c>
      <c r="B202" s="207"/>
      <c r="C202" s="127"/>
      <c r="D202" s="107"/>
      <c r="E202" s="107"/>
      <c r="F202" s="107"/>
      <c r="G202" s="107"/>
      <c r="H202" s="107"/>
      <c r="I202" s="107"/>
      <c r="J202" s="107"/>
      <c r="K202" s="107"/>
      <c r="L202" s="107"/>
      <c r="M202" s="107"/>
      <c r="N202" s="107"/>
      <c r="O202" s="117"/>
      <c r="P202" s="113"/>
      <c r="Q202" s="107"/>
      <c r="R202" s="107"/>
      <c r="S202" s="111"/>
      <c r="T202" s="107"/>
      <c r="U202" s="107"/>
      <c r="V202" s="106"/>
      <c r="W202" s="108"/>
      <c r="X202" s="107"/>
      <c r="Y202" s="107"/>
      <c r="Z202" s="107"/>
      <c r="AA202" s="107"/>
      <c r="AB202" s="107"/>
      <c r="AC202" s="114"/>
      <c r="AD202" s="108"/>
      <c r="AE202" s="107"/>
      <c r="AF202" s="107"/>
      <c r="AG202" s="107"/>
      <c r="AH202" s="107"/>
      <c r="AI202" s="107"/>
      <c r="AJ202" s="107"/>
      <c r="AK202" s="107"/>
      <c r="AL202" s="107"/>
      <c r="AM202" s="123"/>
      <c r="AN202" s="107"/>
      <c r="AO202" s="107"/>
      <c r="AP202" s="107"/>
      <c r="AQ202" s="107"/>
      <c r="AR202" s="107"/>
      <c r="AS202" s="107"/>
      <c r="AT202" s="107"/>
      <c r="AU202" s="107"/>
      <c r="AV202" s="107"/>
      <c r="AW202" s="107"/>
      <c r="AX202" s="107"/>
      <c r="AY202" s="107"/>
      <c r="AZ202" s="107"/>
      <c r="BA202" s="107"/>
      <c r="BB202" s="107"/>
      <c r="BC202" s="115"/>
      <c r="BD202" s="107"/>
      <c r="BE202" s="107"/>
      <c r="BF202" s="107"/>
      <c r="BG202" s="107"/>
      <c r="BH202" s="107"/>
      <c r="BI202" s="107"/>
      <c r="BJ202" s="107"/>
      <c r="BK202" s="107"/>
      <c r="BL202" s="120"/>
      <c r="BM202" s="193"/>
      <c r="BN202" s="116"/>
      <c r="BO202" s="116"/>
      <c r="BP202" s="116"/>
      <c r="BQ202" s="116"/>
      <c r="BR202" s="116"/>
      <c r="BS202" s="118"/>
      <c r="BT202" s="107"/>
      <c r="BU202" s="107"/>
      <c r="BV202" s="107"/>
      <c r="BW202" s="107"/>
      <c r="BX202" s="124"/>
      <c r="BY202" s="107"/>
      <c r="BZ202" s="107"/>
      <c r="CA202" s="107"/>
      <c r="CB202" s="117"/>
      <c r="CC202" s="117"/>
      <c r="CD202" s="117"/>
      <c r="CE202" s="112"/>
      <c r="CF202" s="117"/>
      <c r="CG202" s="112"/>
      <c r="CH202" s="112"/>
      <c r="CI202" s="112"/>
      <c r="CJ202" s="112"/>
      <c r="CK202" s="112"/>
      <c r="CL202" s="112"/>
      <c r="CM202" s="112"/>
      <c r="CN202" s="112"/>
      <c r="CO202" s="112"/>
      <c r="CP202" s="112"/>
      <c r="CQ202" s="112"/>
      <c r="CR202" s="112"/>
      <c r="CS202" s="112"/>
      <c r="CT202" s="112"/>
      <c r="CU202" s="112"/>
      <c r="CV202" s="112"/>
      <c r="CW202" s="112"/>
      <c r="CX202" s="112"/>
      <c r="CY202" s="112"/>
      <c r="CZ202" s="112"/>
      <c r="DA202" s="112"/>
      <c r="DB202" s="112"/>
    </row>
    <row r="203" spans="1:106" ht="30.75" customHeight="1">
      <c r="A203" s="123" t="s">
        <v>923</v>
      </c>
      <c r="B203" s="207"/>
      <c r="C203" s="127"/>
      <c r="D203" s="107"/>
      <c r="E203" s="107"/>
      <c r="F203" s="107"/>
      <c r="G203" s="107"/>
      <c r="H203" s="107"/>
      <c r="I203" s="107"/>
      <c r="J203" s="107"/>
      <c r="K203" s="107"/>
      <c r="L203" s="107"/>
      <c r="M203" s="107"/>
      <c r="N203" s="107"/>
      <c r="O203" s="117"/>
      <c r="P203" s="113"/>
      <c r="Q203" s="107"/>
      <c r="R203" s="107"/>
      <c r="S203" s="111"/>
      <c r="T203" s="107"/>
      <c r="U203" s="107"/>
      <c r="V203" s="106"/>
      <c r="W203" s="108"/>
      <c r="X203" s="192"/>
      <c r="Y203" s="107"/>
      <c r="Z203" s="107"/>
      <c r="AA203" s="107"/>
      <c r="AB203" s="107"/>
      <c r="AC203" s="114"/>
      <c r="AD203" s="108"/>
      <c r="AE203" s="107"/>
      <c r="AF203" s="107"/>
      <c r="AG203" s="107"/>
      <c r="AH203" s="107"/>
      <c r="AI203" s="107"/>
      <c r="AJ203" s="107"/>
      <c r="AK203" s="107"/>
      <c r="AL203" s="107"/>
      <c r="AM203" s="123"/>
      <c r="AN203" s="107"/>
      <c r="AO203" s="107"/>
      <c r="AP203" s="107"/>
      <c r="AQ203" s="107"/>
      <c r="AR203" s="107"/>
      <c r="AS203" s="107"/>
      <c r="AT203" s="107"/>
      <c r="AU203" s="107"/>
      <c r="AV203" s="107"/>
      <c r="AW203" s="107"/>
      <c r="AX203" s="107"/>
      <c r="AY203" s="107"/>
      <c r="AZ203" s="107"/>
      <c r="BA203" s="107"/>
      <c r="BB203" s="107"/>
      <c r="BC203" s="115"/>
      <c r="BD203" s="107"/>
      <c r="BE203" s="107"/>
      <c r="BF203" s="107"/>
      <c r="BG203" s="107"/>
      <c r="BH203" s="107"/>
      <c r="BI203" s="107"/>
      <c r="BJ203" s="107"/>
      <c r="BK203" s="107"/>
      <c r="BL203" s="121"/>
      <c r="BM203" s="193"/>
      <c r="BN203" s="116"/>
      <c r="BO203" s="116"/>
      <c r="BP203" s="116"/>
      <c r="BQ203" s="116"/>
      <c r="BR203" s="116"/>
      <c r="BS203" s="118"/>
      <c r="BT203" s="107"/>
      <c r="BU203" s="107"/>
      <c r="BV203" s="107"/>
      <c r="BW203" s="107"/>
      <c r="BX203" s="124"/>
      <c r="BY203" s="107"/>
      <c r="BZ203" s="107"/>
      <c r="CA203" s="107"/>
      <c r="CB203" s="117"/>
      <c r="CC203" s="117"/>
      <c r="CD203" s="117"/>
      <c r="CE203" s="112"/>
      <c r="CF203" s="117"/>
      <c r="CG203" s="112"/>
      <c r="CH203" s="112"/>
      <c r="CI203" s="112"/>
      <c r="CJ203" s="112"/>
      <c r="CK203" s="112"/>
      <c r="CL203" s="112"/>
      <c r="CM203" s="112"/>
      <c r="CN203" s="112"/>
      <c r="CO203" s="112"/>
      <c r="CP203" s="112"/>
      <c r="CQ203" s="112"/>
      <c r="CR203" s="112"/>
      <c r="CS203" s="112"/>
      <c r="CT203" s="112"/>
      <c r="CU203" s="112"/>
      <c r="CV203" s="112"/>
      <c r="CW203" s="112"/>
      <c r="CX203" s="112"/>
      <c r="CY203" s="112"/>
      <c r="CZ203" s="112"/>
      <c r="DA203" s="112"/>
      <c r="DB203" s="112"/>
    </row>
    <row r="204" spans="1:106" ht="30.75" customHeight="1">
      <c r="A204" s="123" t="s">
        <v>924</v>
      </c>
      <c r="B204" s="207"/>
      <c r="C204" s="107"/>
      <c r="D204" s="107"/>
      <c r="E204" s="107"/>
      <c r="F204" s="107"/>
      <c r="G204" s="107"/>
      <c r="H204" s="107"/>
      <c r="I204" s="107"/>
      <c r="J204" s="107"/>
      <c r="K204" s="107"/>
      <c r="L204" s="107"/>
      <c r="M204" s="107"/>
      <c r="N204" s="107"/>
      <c r="O204" s="117"/>
      <c r="P204" s="113"/>
      <c r="Q204" s="107"/>
      <c r="R204" s="107"/>
      <c r="S204" s="111"/>
      <c r="T204" s="107"/>
      <c r="U204" s="107"/>
      <c r="V204" s="106"/>
      <c r="W204" s="108"/>
      <c r="X204" s="107"/>
      <c r="Y204" s="107"/>
      <c r="Z204" s="107"/>
      <c r="AA204" s="107"/>
      <c r="AB204" s="107"/>
      <c r="AC204" s="114"/>
      <c r="AD204" s="108"/>
      <c r="AE204" s="107"/>
      <c r="AF204" s="107"/>
      <c r="AG204" s="107"/>
      <c r="AH204" s="107"/>
      <c r="AI204" s="107"/>
      <c r="AJ204" s="107"/>
      <c r="AK204" s="107"/>
      <c r="AL204" s="107"/>
      <c r="AM204" s="123"/>
      <c r="AN204" s="107"/>
      <c r="AO204" s="107"/>
      <c r="AP204" s="107"/>
      <c r="AQ204" s="107"/>
      <c r="AR204" s="107"/>
      <c r="AS204" s="107"/>
      <c r="AT204" s="107"/>
      <c r="AU204" s="107"/>
      <c r="AV204" s="107"/>
      <c r="AW204" s="107"/>
      <c r="AX204" s="107"/>
      <c r="AY204" s="107"/>
      <c r="AZ204" s="107"/>
      <c r="BA204" s="107"/>
      <c r="BB204" s="107"/>
      <c r="BC204" s="115"/>
      <c r="BD204" s="107"/>
      <c r="BE204" s="107"/>
      <c r="BF204" s="107"/>
      <c r="BG204" s="107"/>
      <c r="BH204" s="107"/>
      <c r="BI204" s="107"/>
      <c r="BJ204" s="107"/>
      <c r="BK204" s="107"/>
      <c r="BL204" s="121"/>
      <c r="BM204" s="193"/>
      <c r="BN204" s="121"/>
      <c r="BO204" s="121"/>
      <c r="BP204" s="121"/>
      <c r="BQ204" s="121"/>
      <c r="BR204" s="121"/>
      <c r="BS204" s="118"/>
      <c r="BT204" s="107"/>
      <c r="BU204" s="107"/>
      <c r="BV204" s="107"/>
      <c r="BW204" s="107"/>
      <c r="BX204" s="107"/>
      <c r="BY204" s="107"/>
      <c r="BZ204" s="107"/>
      <c r="CA204" s="107"/>
      <c r="CB204" s="117"/>
      <c r="CC204" s="117"/>
      <c r="CD204" s="117"/>
      <c r="CE204" s="112"/>
      <c r="CF204" s="117"/>
      <c r="CG204" s="112"/>
      <c r="CH204" s="112"/>
      <c r="CI204" s="112"/>
      <c r="CJ204" s="112"/>
      <c r="CK204" s="112"/>
      <c r="CL204" s="112"/>
      <c r="CM204" s="112"/>
      <c r="CN204" s="112"/>
      <c r="CO204" s="112"/>
      <c r="CP204" s="112"/>
      <c r="CQ204" s="112"/>
      <c r="CR204" s="112"/>
      <c r="CS204" s="112"/>
      <c r="CT204" s="112"/>
      <c r="CU204" s="112"/>
      <c r="CV204" s="112"/>
      <c r="CW204" s="112"/>
      <c r="CX204" s="112"/>
      <c r="CY204" s="112"/>
      <c r="CZ204" s="112"/>
      <c r="DA204" s="112"/>
      <c r="DB204" s="112"/>
    </row>
    <row r="205" spans="1:106" ht="30.75" customHeight="1">
      <c r="A205" s="123" t="s">
        <v>925</v>
      </c>
      <c r="B205" s="207"/>
      <c r="C205" s="107"/>
      <c r="D205" s="107"/>
      <c r="E205" s="107"/>
      <c r="F205" s="107"/>
      <c r="G205" s="107"/>
      <c r="H205" s="107"/>
      <c r="I205" s="107"/>
      <c r="J205" s="107"/>
      <c r="K205" s="107"/>
      <c r="L205" s="107"/>
      <c r="M205" s="107"/>
      <c r="N205" s="107"/>
      <c r="O205" s="117"/>
      <c r="P205" s="113"/>
      <c r="Q205" s="107"/>
      <c r="R205" s="107"/>
      <c r="S205" s="111"/>
      <c r="T205" s="107"/>
      <c r="U205" s="107"/>
      <c r="V205" s="106"/>
      <c r="W205" s="108"/>
      <c r="X205" s="107"/>
      <c r="Y205" s="107"/>
      <c r="Z205" s="107"/>
      <c r="AA205" s="107"/>
      <c r="AB205" s="107"/>
      <c r="AC205" s="114"/>
      <c r="AD205" s="108"/>
      <c r="AE205" s="107"/>
      <c r="AF205" s="107"/>
      <c r="AG205" s="107"/>
      <c r="AH205" s="107"/>
      <c r="AI205" s="107"/>
      <c r="AJ205" s="107"/>
      <c r="AK205" s="107"/>
      <c r="AL205" s="107"/>
      <c r="AM205" s="123"/>
      <c r="AN205" s="107"/>
      <c r="AO205" s="107"/>
      <c r="AP205" s="107"/>
      <c r="AQ205" s="107"/>
      <c r="AR205" s="107"/>
      <c r="AS205" s="107"/>
      <c r="AT205" s="107"/>
      <c r="AU205" s="107"/>
      <c r="AV205" s="107"/>
      <c r="AW205" s="107"/>
      <c r="AX205" s="107"/>
      <c r="AY205" s="107"/>
      <c r="AZ205" s="107"/>
      <c r="BA205" s="107"/>
      <c r="BB205" s="107"/>
      <c r="BC205" s="115"/>
      <c r="BD205" s="107"/>
      <c r="BE205" s="107"/>
      <c r="BF205" s="107"/>
      <c r="BG205" s="107"/>
      <c r="BH205" s="107"/>
      <c r="BI205" s="107"/>
      <c r="BJ205" s="107"/>
      <c r="BK205" s="107"/>
      <c r="BL205" s="121"/>
      <c r="BM205" s="193"/>
      <c r="BN205" s="121"/>
      <c r="BO205" s="121"/>
      <c r="BP205" s="121"/>
      <c r="BQ205" s="121"/>
      <c r="BR205" s="121"/>
      <c r="BS205" s="118"/>
      <c r="BT205" s="107"/>
      <c r="BU205" s="107"/>
      <c r="BV205" s="107"/>
      <c r="BW205" s="107"/>
      <c r="BX205" s="107"/>
      <c r="BY205" s="107"/>
      <c r="BZ205" s="107"/>
      <c r="CA205" s="107"/>
      <c r="CB205" s="117"/>
      <c r="CC205" s="117"/>
      <c r="CD205" s="117"/>
      <c r="CE205" s="112"/>
      <c r="CF205" s="117"/>
      <c r="CG205" s="112"/>
      <c r="CH205" s="112"/>
      <c r="CI205" s="112"/>
      <c r="CJ205" s="112"/>
      <c r="CK205" s="112"/>
      <c r="CL205" s="112"/>
      <c r="CM205" s="112"/>
      <c r="CN205" s="112"/>
      <c r="CO205" s="112"/>
      <c r="CP205" s="112"/>
      <c r="CQ205" s="112"/>
      <c r="CR205" s="112"/>
      <c r="CS205" s="112"/>
      <c r="CT205" s="112"/>
      <c r="CU205" s="112"/>
      <c r="CV205" s="112"/>
      <c r="CW205" s="112"/>
      <c r="CX205" s="112"/>
      <c r="CY205" s="112"/>
      <c r="CZ205" s="112"/>
      <c r="DA205" s="112"/>
      <c r="DB205" s="112"/>
    </row>
    <row r="206" spans="1:106" ht="30.75" customHeight="1">
      <c r="A206" s="123" t="s">
        <v>926</v>
      </c>
      <c r="B206" s="207"/>
      <c r="C206" s="107"/>
      <c r="D206" s="107"/>
      <c r="E206" s="107"/>
      <c r="F206" s="107"/>
      <c r="G206" s="107"/>
      <c r="H206" s="107"/>
      <c r="I206" s="107"/>
      <c r="J206" s="107"/>
      <c r="K206" s="107"/>
      <c r="L206" s="107"/>
      <c r="M206" s="107"/>
      <c r="N206" s="107"/>
      <c r="O206" s="117"/>
      <c r="P206" s="113"/>
      <c r="Q206" s="107"/>
      <c r="R206" s="107"/>
      <c r="S206" s="111"/>
      <c r="T206" s="107"/>
      <c r="U206" s="107"/>
      <c r="V206" s="106"/>
      <c r="W206" s="108"/>
      <c r="X206" s="107"/>
      <c r="Y206" s="107"/>
      <c r="Z206" s="107"/>
      <c r="AA206" s="107"/>
      <c r="AB206" s="107"/>
      <c r="AC206" s="114"/>
      <c r="AD206" s="108"/>
      <c r="AE206" s="107"/>
      <c r="AF206" s="107"/>
      <c r="AG206" s="107"/>
      <c r="AH206" s="107"/>
      <c r="AI206" s="107"/>
      <c r="AJ206" s="107"/>
      <c r="AK206" s="107"/>
      <c r="AL206" s="107"/>
      <c r="AM206" s="123"/>
      <c r="AN206" s="107"/>
      <c r="AO206" s="107"/>
      <c r="AP206" s="107"/>
      <c r="AQ206" s="107"/>
      <c r="AR206" s="107"/>
      <c r="AS206" s="107"/>
      <c r="AT206" s="107"/>
      <c r="AU206" s="107"/>
      <c r="AV206" s="107"/>
      <c r="AW206" s="107"/>
      <c r="AX206" s="107"/>
      <c r="AY206" s="107"/>
      <c r="AZ206" s="107"/>
      <c r="BA206" s="107"/>
      <c r="BB206" s="107"/>
      <c r="BC206" s="115"/>
      <c r="BD206" s="107"/>
      <c r="BE206" s="107"/>
      <c r="BF206" s="107"/>
      <c r="BG206" s="107"/>
      <c r="BH206" s="107"/>
      <c r="BI206" s="107"/>
      <c r="BJ206" s="107"/>
      <c r="BK206" s="107"/>
      <c r="BL206" s="121"/>
      <c r="BM206" s="193"/>
      <c r="BN206" s="121"/>
      <c r="BO206" s="121"/>
      <c r="BP206" s="121"/>
      <c r="BQ206" s="121"/>
      <c r="BR206" s="121"/>
      <c r="BS206" s="118"/>
      <c r="BT206" s="107"/>
      <c r="BU206" s="107"/>
      <c r="BV206" s="107"/>
      <c r="BW206" s="107"/>
      <c r="BX206" s="107"/>
      <c r="BY206" s="107"/>
      <c r="BZ206" s="107"/>
      <c r="CA206" s="107"/>
      <c r="CB206" s="117"/>
      <c r="CC206" s="117"/>
      <c r="CD206" s="117"/>
      <c r="CE206" s="112"/>
      <c r="CF206" s="117"/>
      <c r="CG206" s="112"/>
      <c r="CH206" s="112"/>
      <c r="CI206" s="112"/>
      <c r="CJ206" s="112"/>
      <c r="CK206" s="112"/>
      <c r="CL206" s="112"/>
      <c r="CM206" s="112"/>
      <c r="CN206" s="112"/>
      <c r="CO206" s="112"/>
      <c r="CP206" s="112"/>
      <c r="CQ206" s="112"/>
      <c r="CR206" s="112"/>
      <c r="CS206" s="112"/>
      <c r="CT206" s="112"/>
      <c r="CU206" s="112"/>
      <c r="CV206" s="112"/>
      <c r="CW206" s="112"/>
      <c r="CX206" s="112"/>
      <c r="CY206" s="112"/>
      <c r="CZ206" s="112"/>
      <c r="DA206" s="112"/>
      <c r="DB206" s="112"/>
    </row>
    <row r="207" spans="1:106" ht="30.75" customHeight="1">
      <c r="A207" s="123" t="s">
        <v>927</v>
      </c>
      <c r="B207" s="207"/>
      <c r="C207" s="107"/>
      <c r="D207" s="107"/>
      <c r="E207" s="107"/>
      <c r="F207" s="107"/>
      <c r="G207" s="107"/>
      <c r="H207" s="107"/>
      <c r="I207" s="107"/>
      <c r="J207" s="107"/>
      <c r="K207" s="107"/>
      <c r="L207" s="107"/>
      <c r="M207" s="107"/>
      <c r="N207" s="107"/>
      <c r="O207" s="117"/>
      <c r="P207" s="113"/>
      <c r="Q207" s="107"/>
      <c r="R207" s="107"/>
      <c r="S207" s="111"/>
      <c r="T207" s="107"/>
      <c r="U207" s="107"/>
      <c r="V207" s="106"/>
      <c r="W207" s="108"/>
      <c r="X207" s="107"/>
      <c r="Y207" s="107"/>
      <c r="Z207" s="107"/>
      <c r="AA207" s="107"/>
      <c r="AB207" s="107"/>
      <c r="AC207" s="114"/>
      <c r="AD207" s="108"/>
      <c r="AE207" s="107"/>
      <c r="AF207" s="107"/>
      <c r="AG207" s="107"/>
      <c r="AH207" s="107"/>
      <c r="AI207" s="107"/>
      <c r="AJ207" s="107"/>
      <c r="AK207" s="107"/>
      <c r="AL207" s="107"/>
      <c r="AM207" s="123"/>
      <c r="AN207" s="107"/>
      <c r="AO207" s="107"/>
      <c r="AP207" s="107"/>
      <c r="AQ207" s="107"/>
      <c r="AR207" s="107"/>
      <c r="AS207" s="107"/>
      <c r="AT207" s="107"/>
      <c r="AU207" s="107"/>
      <c r="AV207" s="107"/>
      <c r="AW207" s="107"/>
      <c r="AX207" s="107"/>
      <c r="AY207" s="107"/>
      <c r="AZ207" s="107"/>
      <c r="BA207" s="107"/>
      <c r="BB207" s="107"/>
      <c r="BC207" s="115"/>
      <c r="BD207" s="107"/>
      <c r="BE207" s="107"/>
      <c r="BF207" s="107"/>
      <c r="BG207" s="107"/>
      <c r="BH207" s="107"/>
      <c r="BI207" s="107"/>
      <c r="BJ207" s="107"/>
      <c r="BK207" s="107"/>
      <c r="BL207" s="121"/>
      <c r="BM207" s="193"/>
      <c r="BN207" s="121"/>
      <c r="BO207" s="121"/>
      <c r="BP207" s="121"/>
      <c r="BQ207" s="121"/>
      <c r="BR207" s="121"/>
      <c r="BS207" s="118"/>
      <c r="BT207" s="107"/>
      <c r="BU207" s="107"/>
      <c r="BV207" s="107"/>
      <c r="BW207" s="107"/>
      <c r="BX207" s="107"/>
      <c r="BY207" s="107"/>
      <c r="BZ207" s="107"/>
      <c r="CA207" s="107"/>
      <c r="CB207" s="117"/>
      <c r="CC207" s="117"/>
      <c r="CD207" s="117"/>
      <c r="CE207" s="112"/>
      <c r="CF207" s="117"/>
      <c r="CG207" s="112"/>
      <c r="CH207" s="112"/>
      <c r="CI207" s="112"/>
      <c r="CJ207" s="112"/>
      <c r="CK207" s="112"/>
      <c r="CL207" s="112"/>
      <c r="CM207" s="112"/>
      <c r="CN207" s="112"/>
      <c r="CO207" s="112"/>
      <c r="CP207" s="112"/>
      <c r="CQ207" s="112"/>
      <c r="CR207" s="112"/>
      <c r="CS207" s="112"/>
      <c r="CT207" s="112"/>
      <c r="CU207" s="112"/>
      <c r="CV207" s="112"/>
      <c r="CW207" s="112"/>
      <c r="CX207" s="112"/>
      <c r="CY207" s="112"/>
      <c r="CZ207" s="112"/>
      <c r="DA207" s="112"/>
      <c r="DB207" s="112"/>
    </row>
    <row r="208" spans="1:106" ht="30.75" customHeight="1">
      <c r="A208" s="123" t="s">
        <v>928</v>
      </c>
      <c r="B208" s="207"/>
      <c r="C208" s="107"/>
      <c r="D208" s="107"/>
      <c r="E208" s="107"/>
      <c r="F208" s="107"/>
      <c r="G208" s="107"/>
      <c r="H208" s="107"/>
      <c r="I208" s="107"/>
      <c r="J208" s="107"/>
      <c r="K208" s="107"/>
      <c r="L208" s="107"/>
      <c r="M208" s="107"/>
      <c r="N208" s="107"/>
      <c r="O208" s="117"/>
      <c r="P208" s="113"/>
      <c r="Q208" s="107"/>
      <c r="R208" s="107"/>
      <c r="S208" s="111"/>
      <c r="T208" s="107"/>
      <c r="U208" s="107"/>
      <c r="V208" s="106"/>
      <c r="W208" s="108"/>
      <c r="X208" s="107"/>
      <c r="Y208" s="107"/>
      <c r="Z208" s="107"/>
      <c r="AA208" s="107"/>
      <c r="AB208" s="107"/>
      <c r="AC208" s="114"/>
      <c r="AD208" s="108"/>
      <c r="AE208" s="107"/>
      <c r="AF208" s="107"/>
      <c r="AG208" s="107"/>
      <c r="AH208" s="107"/>
      <c r="AI208" s="107"/>
      <c r="AJ208" s="107"/>
      <c r="AK208" s="107"/>
      <c r="AL208" s="107"/>
      <c r="AM208" s="123"/>
      <c r="AN208" s="107"/>
      <c r="AO208" s="107"/>
      <c r="AP208" s="107"/>
      <c r="AQ208" s="107"/>
      <c r="AR208" s="107"/>
      <c r="AS208" s="107"/>
      <c r="AT208" s="107"/>
      <c r="AU208" s="107"/>
      <c r="AV208" s="107"/>
      <c r="AW208" s="107"/>
      <c r="AX208" s="107"/>
      <c r="AY208" s="107"/>
      <c r="AZ208" s="107"/>
      <c r="BA208" s="107"/>
      <c r="BB208" s="107"/>
      <c r="BC208" s="115"/>
      <c r="BD208" s="107"/>
      <c r="BE208" s="107"/>
      <c r="BF208" s="107"/>
      <c r="BG208" s="107"/>
      <c r="BH208" s="107"/>
      <c r="BI208" s="107"/>
      <c r="BJ208" s="107"/>
      <c r="BK208" s="107"/>
      <c r="BL208" s="121"/>
      <c r="BM208" s="193"/>
      <c r="BN208" s="121"/>
      <c r="BO208" s="121"/>
      <c r="BP208" s="121"/>
      <c r="BQ208" s="121"/>
      <c r="BR208" s="121"/>
      <c r="BS208" s="118"/>
      <c r="BT208" s="107"/>
      <c r="BU208" s="107"/>
      <c r="BV208" s="107"/>
      <c r="BW208" s="107"/>
      <c r="BX208" s="107"/>
      <c r="BY208" s="107"/>
      <c r="BZ208" s="107"/>
      <c r="CA208" s="107"/>
      <c r="CB208" s="117"/>
      <c r="CC208" s="117"/>
      <c r="CD208" s="117"/>
      <c r="CE208" s="112"/>
      <c r="CF208" s="117"/>
      <c r="CG208" s="112"/>
      <c r="CH208" s="112"/>
      <c r="CI208" s="112"/>
      <c r="CJ208" s="112"/>
      <c r="CK208" s="112"/>
      <c r="CL208" s="112"/>
      <c r="CM208" s="112"/>
      <c r="CN208" s="112"/>
      <c r="CO208" s="112"/>
      <c r="CP208" s="112"/>
      <c r="CQ208" s="112"/>
      <c r="CR208" s="112"/>
      <c r="CS208" s="112"/>
      <c r="CT208" s="112"/>
      <c r="CU208" s="112"/>
      <c r="CV208" s="112"/>
      <c r="CW208" s="112"/>
      <c r="CX208" s="112"/>
      <c r="CY208" s="112"/>
      <c r="CZ208" s="112"/>
      <c r="DA208" s="112"/>
      <c r="DB208" s="112"/>
    </row>
    <row r="209" spans="1:106" ht="30.75" customHeight="1">
      <c r="A209" s="123" t="s">
        <v>929</v>
      </c>
      <c r="B209" s="207"/>
      <c r="C209" s="107"/>
      <c r="D209" s="107"/>
      <c r="E209" s="107"/>
      <c r="F209" s="107"/>
      <c r="G209" s="107"/>
      <c r="H209" s="107"/>
      <c r="I209" s="107"/>
      <c r="J209" s="107"/>
      <c r="K209" s="107"/>
      <c r="L209" s="107"/>
      <c r="M209" s="107"/>
      <c r="N209" s="107"/>
      <c r="O209" s="117"/>
      <c r="P209" s="113"/>
      <c r="Q209" s="107"/>
      <c r="R209" s="107"/>
      <c r="S209" s="111"/>
      <c r="T209" s="107"/>
      <c r="U209" s="107"/>
      <c r="V209" s="106"/>
      <c r="W209" s="108"/>
      <c r="X209" s="107"/>
      <c r="Y209" s="107"/>
      <c r="Z209" s="107"/>
      <c r="AA209" s="107"/>
      <c r="AB209" s="107"/>
      <c r="AC209" s="114"/>
      <c r="AD209" s="108"/>
      <c r="AE209" s="107"/>
      <c r="AF209" s="107"/>
      <c r="AG209" s="107"/>
      <c r="AH209" s="107"/>
      <c r="AI209" s="107"/>
      <c r="AJ209" s="107"/>
      <c r="AK209" s="107"/>
      <c r="AL209" s="107"/>
      <c r="AM209" s="123"/>
      <c r="AN209" s="107"/>
      <c r="AO209" s="107"/>
      <c r="AP209" s="107"/>
      <c r="AQ209" s="107"/>
      <c r="AR209" s="107"/>
      <c r="AS209" s="107"/>
      <c r="AT209" s="107"/>
      <c r="AU209" s="107"/>
      <c r="AV209" s="107"/>
      <c r="AW209" s="107"/>
      <c r="AX209" s="107"/>
      <c r="AY209" s="107"/>
      <c r="AZ209" s="107"/>
      <c r="BA209" s="107"/>
      <c r="BB209" s="107"/>
      <c r="BC209" s="115"/>
      <c r="BD209" s="107"/>
      <c r="BE209" s="107"/>
      <c r="BF209" s="107"/>
      <c r="BG209" s="107"/>
      <c r="BH209" s="107"/>
      <c r="BI209" s="107"/>
      <c r="BJ209" s="107"/>
      <c r="BK209" s="107"/>
      <c r="BL209" s="121"/>
      <c r="BM209" s="193"/>
      <c r="BN209" s="121"/>
      <c r="BO209" s="121"/>
      <c r="BP209" s="121"/>
      <c r="BQ209" s="121"/>
      <c r="BR209" s="121"/>
      <c r="BS209" s="118"/>
      <c r="BT209" s="107"/>
      <c r="BU209" s="107"/>
      <c r="BV209" s="107"/>
      <c r="BW209" s="107"/>
      <c r="BX209" s="107"/>
      <c r="BY209" s="107"/>
      <c r="BZ209" s="107"/>
      <c r="CA209" s="107"/>
      <c r="CB209" s="117"/>
      <c r="CC209" s="117"/>
      <c r="CD209" s="117"/>
      <c r="CE209" s="112"/>
      <c r="CF209" s="117"/>
      <c r="CG209" s="112"/>
      <c r="CH209" s="112"/>
      <c r="CI209" s="112"/>
      <c r="CJ209" s="112"/>
      <c r="CK209" s="112"/>
      <c r="CL209" s="112"/>
      <c r="CM209" s="112"/>
      <c r="CN209" s="112"/>
      <c r="CO209" s="112"/>
      <c r="CP209" s="112"/>
      <c r="CQ209" s="112"/>
      <c r="CR209" s="112"/>
      <c r="CS209" s="112"/>
      <c r="CT209" s="112"/>
      <c r="CU209" s="112"/>
      <c r="CV209" s="112"/>
      <c r="CW209" s="112"/>
      <c r="CX209" s="112"/>
      <c r="CY209" s="112"/>
      <c r="CZ209" s="112"/>
      <c r="DA209" s="112"/>
      <c r="DB209" s="112"/>
    </row>
    <row r="210" spans="1:106" ht="30.75" customHeight="1">
      <c r="A210" s="123" t="s">
        <v>930</v>
      </c>
      <c r="B210" s="207"/>
      <c r="C210" s="107"/>
      <c r="D210" s="107"/>
      <c r="E210" s="107"/>
      <c r="F210" s="107"/>
      <c r="G210" s="107"/>
      <c r="H210" s="107"/>
      <c r="I210" s="107"/>
      <c r="J210" s="107"/>
      <c r="K210" s="107"/>
      <c r="L210" s="107"/>
      <c r="M210" s="107"/>
      <c r="N210" s="107"/>
      <c r="O210" s="117"/>
      <c r="P210" s="113"/>
      <c r="Q210" s="107"/>
      <c r="R210" s="107"/>
      <c r="S210" s="111"/>
      <c r="T210" s="107"/>
      <c r="U210" s="107"/>
      <c r="V210" s="106"/>
      <c r="W210" s="108"/>
      <c r="X210" s="107"/>
      <c r="Y210" s="107"/>
      <c r="Z210" s="107"/>
      <c r="AA210" s="107"/>
      <c r="AB210" s="107"/>
      <c r="AC210" s="114"/>
      <c r="AD210" s="108"/>
      <c r="AE210" s="107"/>
      <c r="AF210" s="107"/>
      <c r="AG210" s="107"/>
      <c r="AH210" s="107"/>
      <c r="AI210" s="107"/>
      <c r="AJ210" s="107"/>
      <c r="AK210" s="107"/>
      <c r="AL210" s="107"/>
      <c r="AM210" s="123"/>
      <c r="AN210" s="107"/>
      <c r="AO210" s="107"/>
      <c r="AP210" s="107"/>
      <c r="AQ210" s="107"/>
      <c r="AR210" s="107"/>
      <c r="AS210" s="107"/>
      <c r="AT210" s="107"/>
      <c r="AU210" s="107"/>
      <c r="AV210" s="107"/>
      <c r="AW210" s="107"/>
      <c r="AX210" s="107"/>
      <c r="AY210" s="107"/>
      <c r="AZ210" s="107"/>
      <c r="BA210" s="107"/>
      <c r="BB210" s="107"/>
      <c r="BC210" s="115"/>
      <c r="BD210" s="107"/>
      <c r="BE210" s="107"/>
      <c r="BF210" s="107"/>
      <c r="BG210" s="107"/>
      <c r="BH210" s="107"/>
      <c r="BI210" s="107"/>
      <c r="BJ210" s="107"/>
      <c r="BK210" s="107"/>
      <c r="BL210" s="121"/>
      <c r="BM210" s="193"/>
      <c r="BN210" s="121"/>
      <c r="BO210" s="121"/>
      <c r="BP210" s="121"/>
      <c r="BQ210" s="121"/>
      <c r="BR210" s="121"/>
      <c r="BS210" s="118"/>
      <c r="BT210" s="107"/>
      <c r="BU210" s="107"/>
      <c r="BV210" s="107"/>
      <c r="BW210" s="107"/>
      <c r="BX210" s="107"/>
      <c r="BY210" s="107"/>
      <c r="BZ210" s="107"/>
      <c r="CA210" s="107"/>
      <c r="CB210" s="117"/>
      <c r="CC210" s="117"/>
      <c r="CD210" s="117"/>
      <c r="CE210" s="112"/>
      <c r="CF210" s="117"/>
      <c r="CG210" s="112"/>
      <c r="CH210" s="112"/>
      <c r="CI210" s="112"/>
      <c r="CJ210" s="112"/>
      <c r="CK210" s="112"/>
      <c r="CL210" s="112"/>
      <c r="CM210" s="112"/>
      <c r="CN210" s="112"/>
      <c r="CO210" s="112"/>
      <c r="CP210" s="112"/>
      <c r="CQ210" s="112"/>
      <c r="CR210" s="112"/>
      <c r="CS210" s="112"/>
      <c r="CT210" s="112"/>
      <c r="CU210" s="112"/>
      <c r="CV210" s="112"/>
      <c r="CW210" s="112"/>
      <c r="CX210" s="112"/>
      <c r="CY210" s="112"/>
      <c r="CZ210" s="112"/>
      <c r="DA210" s="112"/>
      <c r="DB210" s="112"/>
    </row>
    <row r="211" spans="1:106" ht="30.75" customHeight="1">
      <c r="A211" s="123" t="s">
        <v>931</v>
      </c>
      <c r="B211" s="207"/>
      <c r="C211" s="107"/>
      <c r="D211" s="107"/>
      <c r="E211" s="107"/>
      <c r="F211" s="107"/>
      <c r="G211" s="107"/>
      <c r="H211" s="107"/>
      <c r="I211" s="107"/>
      <c r="J211" s="107"/>
      <c r="K211" s="107"/>
      <c r="L211" s="107"/>
      <c r="M211" s="107"/>
      <c r="N211" s="107"/>
      <c r="O211" s="117"/>
      <c r="P211" s="113"/>
      <c r="Q211" s="107"/>
      <c r="R211" s="107"/>
      <c r="S211" s="111"/>
      <c r="T211" s="107"/>
      <c r="U211" s="107"/>
      <c r="V211" s="106"/>
      <c r="W211" s="108"/>
      <c r="X211" s="107"/>
      <c r="Y211" s="107"/>
      <c r="Z211" s="107"/>
      <c r="AA211" s="107"/>
      <c r="AB211" s="107"/>
      <c r="AC211" s="114"/>
      <c r="AD211" s="108"/>
      <c r="AE211" s="107"/>
      <c r="AF211" s="107"/>
      <c r="AG211" s="107"/>
      <c r="AH211" s="107"/>
      <c r="AI211" s="107"/>
      <c r="AJ211" s="107"/>
      <c r="AK211" s="107"/>
      <c r="AL211" s="107"/>
      <c r="AM211" s="123"/>
      <c r="AN211" s="107"/>
      <c r="AO211" s="107"/>
      <c r="AP211" s="107"/>
      <c r="AQ211" s="107"/>
      <c r="AR211" s="107"/>
      <c r="AS211" s="107"/>
      <c r="AT211" s="107"/>
      <c r="AU211" s="107"/>
      <c r="AV211" s="107"/>
      <c r="AW211" s="107"/>
      <c r="AX211" s="107"/>
      <c r="AY211" s="107"/>
      <c r="AZ211" s="107"/>
      <c r="BA211" s="107"/>
      <c r="BB211" s="107"/>
      <c r="BC211" s="115"/>
      <c r="BD211" s="107"/>
      <c r="BE211" s="107"/>
      <c r="BF211" s="107"/>
      <c r="BG211" s="107"/>
      <c r="BH211" s="107"/>
      <c r="BI211" s="107"/>
      <c r="BJ211" s="107"/>
      <c r="BK211" s="107"/>
      <c r="BL211" s="121"/>
      <c r="BM211" s="193"/>
      <c r="BN211" s="121"/>
      <c r="BO211" s="121"/>
      <c r="BP211" s="121"/>
      <c r="BQ211" s="121"/>
      <c r="BR211" s="121"/>
      <c r="BS211" s="118"/>
      <c r="BT211" s="107"/>
      <c r="BU211" s="107"/>
      <c r="BV211" s="107"/>
      <c r="BW211" s="107"/>
      <c r="BX211" s="107"/>
      <c r="BY211" s="107"/>
      <c r="BZ211" s="107"/>
      <c r="CA211" s="107"/>
      <c r="CB211" s="117"/>
      <c r="CC211" s="117"/>
      <c r="CD211" s="117"/>
      <c r="CE211" s="112"/>
      <c r="CF211" s="117"/>
      <c r="CG211" s="112"/>
      <c r="CH211" s="112"/>
      <c r="CI211" s="112"/>
      <c r="CJ211" s="112"/>
      <c r="CK211" s="112"/>
      <c r="CL211" s="112"/>
      <c r="CM211" s="112"/>
      <c r="CN211" s="112"/>
      <c r="CO211" s="112"/>
      <c r="CP211" s="112"/>
      <c r="CQ211" s="112"/>
      <c r="CR211" s="112"/>
      <c r="CS211" s="112"/>
      <c r="CT211" s="112"/>
      <c r="CU211" s="112"/>
      <c r="CV211" s="112"/>
      <c r="CW211" s="112"/>
      <c r="CX211" s="112"/>
      <c r="CY211" s="112"/>
      <c r="CZ211" s="112"/>
      <c r="DA211" s="112"/>
      <c r="DB211" s="112"/>
    </row>
    <row r="212" spans="1:106" ht="30.75" customHeight="1">
      <c r="A212" s="123" t="s">
        <v>932</v>
      </c>
      <c r="B212" s="207"/>
      <c r="C212" s="107"/>
      <c r="D212" s="107"/>
      <c r="E212" s="107"/>
      <c r="F212" s="107"/>
      <c r="G212" s="107"/>
      <c r="H212" s="107"/>
      <c r="I212" s="107"/>
      <c r="J212" s="107"/>
      <c r="K212" s="107"/>
      <c r="L212" s="107"/>
      <c r="M212" s="107"/>
      <c r="N212" s="107"/>
      <c r="O212" s="117"/>
      <c r="P212" s="113"/>
      <c r="Q212" s="107"/>
      <c r="R212" s="107"/>
      <c r="S212" s="111"/>
      <c r="T212" s="107"/>
      <c r="U212" s="107"/>
      <c r="V212" s="106"/>
      <c r="W212" s="108"/>
      <c r="X212" s="107"/>
      <c r="Y212" s="107"/>
      <c r="Z212" s="107"/>
      <c r="AA212" s="107"/>
      <c r="AB212" s="107"/>
      <c r="AC212" s="114"/>
      <c r="AD212" s="108"/>
      <c r="AE212" s="107"/>
      <c r="AF212" s="107"/>
      <c r="AG212" s="107"/>
      <c r="AH212" s="107"/>
      <c r="AI212" s="107"/>
      <c r="AJ212" s="107"/>
      <c r="AK212" s="107"/>
      <c r="AL212" s="107"/>
      <c r="AM212" s="123"/>
      <c r="AN212" s="107"/>
      <c r="AO212" s="107"/>
      <c r="AP212" s="107"/>
      <c r="AQ212" s="107"/>
      <c r="AR212" s="107"/>
      <c r="AS212" s="107"/>
      <c r="AT212" s="107"/>
      <c r="AU212" s="107"/>
      <c r="AV212" s="107"/>
      <c r="AW212" s="107"/>
      <c r="AX212" s="107"/>
      <c r="AY212" s="107"/>
      <c r="AZ212" s="107"/>
      <c r="BA212" s="107"/>
      <c r="BB212" s="107"/>
      <c r="BC212" s="115"/>
      <c r="BD212" s="107"/>
      <c r="BE212" s="107"/>
      <c r="BF212" s="107"/>
      <c r="BG212" s="107"/>
      <c r="BH212" s="107"/>
      <c r="BI212" s="107"/>
      <c r="BJ212" s="107"/>
      <c r="BK212" s="107"/>
      <c r="BL212" s="121"/>
      <c r="BM212" s="193"/>
      <c r="BN212" s="121"/>
      <c r="BO212" s="121"/>
      <c r="BP212" s="121"/>
      <c r="BQ212" s="121"/>
      <c r="BR212" s="121"/>
      <c r="BS212" s="118"/>
      <c r="BT212" s="107"/>
      <c r="BU212" s="107"/>
      <c r="BV212" s="107"/>
      <c r="BW212" s="107"/>
      <c r="BX212" s="107"/>
      <c r="BY212" s="107"/>
      <c r="BZ212" s="107"/>
      <c r="CA212" s="107"/>
      <c r="CB212" s="117"/>
      <c r="CC212" s="117"/>
      <c r="CD212" s="117"/>
      <c r="CE212" s="112"/>
      <c r="CF212" s="117"/>
      <c r="CG212" s="112"/>
      <c r="CH212" s="112"/>
      <c r="CI212" s="112"/>
      <c r="CJ212" s="112"/>
      <c r="CK212" s="112"/>
      <c r="CL212" s="112"/>
      <c r="CM212" s="112"/>
      <c r="CN212" s="112"/>
      <c r="CO212" s="112"/>
      <c r="CP212" s="112"/>
      <c r="CQ212" s="112"/>
      <c r="CR212" s="112"/>
      <c r="CS212" s="112"/>
      <c r="CT212" s="112"/>
      <c r="CU212" s="112"/>
      <c r="CV212" s="112"/>
      <c r="CW212" s="112"/>
      <c r="CX212" s="112"/>
      <c r="CY212" s="112"/>
      <c r="CZ212" s="112"/>
      <c r="DA212" s="112"/>
      <c r="DB212" s="112"/>
    </row>
    <row r="213" spans="1:106" ht="30.75" customHeight="1">
      <c r="A213" s="123" t="s">
        <v>933</v>
      </c>
      <c r="B213" s="207"/>
      <c r="C213" s="107"/>
      <c r="D213" s="107"/>
      <c r="E213" s="107"/>
      <c r="F213" s="107"/>
      <c r="G213" s="107"/>
      <c r="H213" s="107"/>
      <c r="I213" s="107"/>
      <c r="J213" s="107"/>
      <c r="K213" s="107"/>
      <c r="L213" s="107"/>
      <c r="M213" s="107"/>
      <c r="N213" s="107"/>
      <c r="O213" s="117"/>
      <c r="P213" s="113"/>
      <c r="Q213" s="107"/>
      <c r="R213" s="107"/>
      <c r="S213" s="111"/>
      <c r="T213" s="107"/>
      <c r="U213" s="107"/>
      <c r="V213" s="106"/>
      <c r="W213" s="108"/>
      <c r="X213" s="107"/>
      <c r="Y213" s="107"/>
      <c r="Z213" s="107"/>
      <c r="AA213" s="107"/>
      <c r="AB213" s="107"/>
      <c r="AC213" s="114"/>
      <c r="AD213" s="108"/>
      <c r="AE213" s="107"/>
      <c r="AF213" s="107"/>
      <c r="AG213" s="107"/>
      <c r="AH213" s="107"/>
      <c r="AI213" s="107"/>
      <c r="AJ213" s="107"/>
      <c r="AK213" s="107"/>
      <c r="AL213" s="107"/>
      <c r="AM213" s="123"/>
      <c r="AN213" s="107"/>
      <c r="AO213" s="107"/>
      <c r="AP213" s="107"/>
      <c r="AQ213" s="107"/>
      <c r="AR213" s="107"/>
      <c r="AS213" s="107"/>
      <c r="AT213" s="107"/>
      <c r="AU213" s="107"/>
      <c r="AV213" s="107"/>
      <c r="AW213" s="107"/>
      <c r="AX213" s="107"/>
      <c r="AY213" s="107"/>
      <c r="AZ213" s="107"/>
      <c r="BA213" s="107"/>
      <c r="BB213" s="107"/>
      <c r="BC213" s="115"/>
      <c r="BD213" s="107"/>
      <c r="BE213" s="107"/>
      <c r="BF213" s="107"/>
      <c r="BG213" s="107"/>
      <c r="BH213" s="107"/>
      <c r="BI213" s="107"/>
      <c r="BJ213" s="107"/>
      <c r="BK213" s="107"/>
      <c r="BL213" s="121"/>
      <c r="BM213" s="193"/>
      <c r="BN213" s="121"/>
      <c r="BO213" s="121"/>
      <c r="BP213" s="121"/>
      <c r="BQ213" s="121"/>
      <c r="BR213" s="121"/>
      <c r="BS213" s="118"/>
      <c r="BT213" s="107"/>
      <c r="BU213" s="107"/>
      <c r="BV213" s="107"/>
      <c r="BW213" s="107"/>
      <c r="BX213" s="107"/>
      <c r="BY213" s="107"/>
      <c r="BZ213" s="107"/>
      <c r="CA213" s="107"/>
      <c r="CB213" s="117"/>
      <c r="CC213" s="117"/>
      <c r="CD213" s="117"/>
      <c r="CE213" s="112"/>
      <c r="CF213" s="117"/>
      <c r="CG213" s="112"/>
      <c r="CH213" s="112"/>
      <c r="CI213" s="112"/>
      <c r="CJ213" s="112"/>
      <c r="CK213" s="112"/>
      <c r="CL213" s="112"/>
      <c r="CM213" s="112"/>
      <c r="CN213" s="112"/>
      <c r="CO213" s="112"/>
      <c r="CP213" s="112"/>
      <c r="CQ213" s="112"/>
      <c r="CR213" s="112"/>
      <c r="CS213" s="112"/>
      <c r="CT213" s="112"/>
      <c r="CU213" s="112"/>
      <c r="CV213" s="112"/>
      <c r="CW213" s="112"/>
      <c r="CX213" s="112"/>
      <c r="CY213" s="112"/>
      <c r="CZ213" s="112"/>
      <c r="DA213" s="112"/>
      <c r="DB213" s="112"/>
    </row>
    <row r="214" spans="1:106" ht="30.75" customHeight="1">
      <c r="A214" s="123" t="s">
        <v>934</v>
      </c>
      <c r="B214" s="207"/>
      <c r="C214" s="107"/>
      <c r="D214" s="107"/>
      <c r="E214" s="107"/>
      <c r="F214" s="107"/>
      <c r="G214" s="107"/>
      <c r="H214" s="107"/>
      <c r="I214" s="107"/>
      <c r="J214" s="107"/>
      <c r="K214" s="107"/>
      <c r="L214" s="107"/>
      <c r="M214" s="107"/>
      <c r="N214" s="107"/>
      <c r="O214" s="117"/>
      <c r="P214" s="113"/>
      <c r="Q214" s="107"/>
      <c r="R214" s="107"/>
      <c r="S214" s="111"/>
      <c r="T214" s="107"/>
      <c r="U214" s="107"/>
      <c r="V214" s="106"/>
      <c r="W214" s="108"/>
      <c r="X214" s="107"/>
      <c r="Y214" s="107"/>
      <c r="Z214" s="107"/>
      <c r="AA214" s="107"/>
      <c r="AB214" s="107"/>
      <c r="AC214" s="114"/>
      <c r="AD214" s="108"/>
      <c r="AE214" s="107"/>
      <c r="AF214" s="107"/>
      <c r="AG214" s="107"/>
      <c r="AH214" s="107"/>
      <c r="AI214" s="107"/>
      <c r="AJ214" s="107"/>
      <c r="AK214" s="107"/>
      <c r="AL214" s="107"/>
      <c r="AM214" s="123"/>
      <c r="AN214" s="107"/>
      <c r="AO214" s="107"/>
      <c r="AP214" s="107"/>
      <c r="AQ214" s="107"/>
      <c r="AR214" s="107"/>
      <c r="AS214" s="107"/>
      <c r="AT214" s="107"/>
      <c r="AU214" s="107"/>
      <c r="AV214" s="107"/>
      <c r="AW214" s="107"/>
      <c r="AX214" s="107"/>
      <c r="AY214" s="107"/>
      <c r="AZ214" s="107"/>
      <c r="BA214" s="107"/>
      <c r="BB214" s="107"/>
      <c r="BC214" s="115"/>
      <c r="BD214" s="107"/>
      <c r="BE214" s="107"/>
      <c r="BF214" s="107"/>
      <c r="BG214" s="107"/>
      <c r="BH214" s="107"/>
      <c r="BI214" s="107"/>
      <c r="BJ214" s="107"/>
      <c r="BK214" s="107"/>
      <c r="BL214" s="121"/>
      <c r="BM214" s="193"/>
      <c r="BN214" s="121"/>
      <c r="BO214" s="121"/>
      <c r="BP214" s="121"/>
      <c r="BQ214" s="121"/>
      <c r="BR214" s="121"/>
      <c r="BS214" s="118"/>
      <c r="BT214" s="107"/>
      <c r="BU214" s="107"/>
      <c r="BV214" s="107"/>
      <c r="BW214" s="107"/>
      <c r="BX214" s="107"/>
      <c r="BY214" s="107"/>
      <c r="BZ214" s="107"/>
      <c r="CA214" s="107"/>
      <c r="CB214" s="117"/>
      <c r="CC214" s="117"/>
      <c r="CD214" s="117"/>
      <c r="CE214" s="112"/>
      <c r="CF214" s="117"/>
      <c r="CG214" s="112"/>
      <c r="CH214" s="112"/>
      <c r="CI214" s="112"/>
      <c r="CJ214" s="112"/>
      <c r="CK214" s="112"/>
      <c r="CL214" s="112"/>
      <c r="CM214" s="112"/>
      <c r="CN214" s="112"/>
      <c r="CO214" s="112"/>
      <c r="CP214" s="112"/>
      <c r="CQ214" s="112"/>
      <c r="CR214" s="112"/>
      <c r="CS214" s="112"/>
      <c r="CT214" s="112"/>
      <c r="CU214" s="112"/>
      <c r="CV214" s="112"/>
      <c r="CW214" s="112"/>
      <c r="CX214" s="112"/>
      <c r="CY214" s="112"/>
      <c r="CZ214" s="112"/>
      <c r="DA214" s="112"/>
      <c r="DB214" s="112"/>
    </row>
    <row r="215" spans="1:106" ht="30.75" customHeight="1">
      <c r="A215" s="123" t="s">
        <v>935</v>
      </c>
      <c r="B215" s="207"/>
      <c r="C215" s="107"/>
      <c r="D215" s="107"/>
      <c r="E215" s="107"/>
      <c r="F215" s="107"/>
      <c r="G215" s="107"/>
      <c r="H215" s="107"/>
      <c r="I215" s="107"/>
      <c r="J215" s="107"/>
      <c r="K215" s="107"/>
      <c r="L215" s="107"/>
      <c r="M215" s="107"/>
      <c r="N215" s="107"/>
      <c r="O215" s="117"/>
      <c r="P215" s="113"/>
      <c r="Q215" s="107"/>
      <c r="R215" s="107"/>
      <c r="S215" s="111"/>
      <c r="T215" s="107"/>
      <c r="U215" s="107"/>
      <c r="V215" s="106"/>
      <c r="W215" s="108"/>
      <c r="X215" s="107"/>
      <c r="Y215" s="107"/>
      <c r="Z215" s="107"/>
      <c r="AA215" s="107"/>
      <c r="AB215" s="107"/>
      <c r="AC215" s="114"/>
      <c r="AD215" s="108"/>
      <c r="AE215" s="107"/>
      <c r="AF215" s="107"/>
      <c r="AG215" s="107"/>
      <c r="AH215" s="107"/>
      <c r="AI215" s="107"/>
      <c r="AJ215" s="107"/>
      <c r="AK215" s="107"/>
      <c r="AL215" s="107"/>
      <c r="AM215" s="123"/>
      <c r="AN215" s="107"/>
      <c r="AO215" s="107"/>
      <c r="AP215" s="107"/>
      <c r="AQ215" s="107"/>
      <c r="AR215" s="107"/>
      <c r="AS215" s="107"/>
      <c r="AT215" s="107"/>
      <c r="AU215" s="107"/>
      <c r="AV215" s="107"/>
      <c r="AW215" s="107"/>
      <c r="AX215" s="107"/>
      <c r="AY215" s="107"/>
      <c r="AZ215" s="107"/>
      <c r="BA215" s="107"/>
      <c r="BB215" s="107"/>
      <c r="BC215" s="115"/>
      <c r="BD215" s="107"/>
      <c r="BE215" s="107"/>
      <c r="BF215" s="107"/>
      <c r="BG215" s="107"/>
      <c r="BH215" s="107"/>
      <c r="BI215" s="107"/>
      <c r="BJ215" s="107"/>
      <c r="BK215" s="107"/>
      <c r="BL215" s="116"/>
      <c r="BM215" s="193"/>
      <c r="BN215" s="116"/>
      <c r="BO215" s="116"/>
      <c r="BP215" s="116"/>
      <c r="BQ215" s="116"/>
      <c r="BR215" s="116"/>
      <c r="BS215" s="118"/>
      <c r="BT215" s="107"/>
      <c r="BU215" s="107"/>
      <c r="BV215" s="107"/>
      <c r="BW215" s="107"/>
      <c r="BX215" s="107"/>
      <c r="BY215" s="107"/>
      <c r="BZ215" s="107"/>
      <c r="CA215" s="107"/>
      <c r="CB215" s="117"/>
      <c r="CC215" s="117"/>
      <c r="CD215" s="117"/>
      <c r="CE215" s="112"/>
      <c r="CF215" s="117"/>
      <c r="CG215" s="112"/>
      <c r="CH215" s="112"/>
      <c r="CI215" s="112"/>
      <c r="CJ215" s="112"/>
      <c r="CK215" s="112"/>
      <c r="CL215" s="112"/>
      <c r="CM215" s="112"/>
      <c r="CN215" s="112"/>
      <c r="CO215" s="112"/>
      <c r="CP215" s="112"/>
      <c r="CQ215" s="112"/>
      <c r="CR215" s="112"/>
      <c r="CS215" s="112"/>
      <c r="CT215" s="112"/>
      <c r="CU215" s="112"/>
      <c r="CV215" s="112"/>
      <c r="CW215" s="112"/>
      <c r="CX215" s="112"/>
      <c r="CY215" s="112"/>
      <c r="CZ215" s="112"/>
      <c r="DA215" s="112"/>
      <c r="DB215" s="112"/>
    </row>
    <row r="216" spans="1:106" ht="30.75" customHeight="1">
      <c r="A216" s="123" t="s">
        <v>936</v>
      </c>
      <c r="B216" s="207"/>
      <c r="C216" s="107"/>
      <c r="D216" s="107"/>
      <c r="E216" s="107"/>
      <c r="F216" s="107"/>
      <c r="G216" s="107"/>
      <c r="H216" s="107"/>
      <c r="I216" s="107"/>
      <c r="J216" s="107"/>
      <c r="K216" s="107"/>
      <c r="L216" s="107"/>
      <c r="M216" s="107"/>
      <c r="N216" s="107"/>
      <c r="O216" s="117"/>
      <c r="P216" s="113"/>
      <c r="Q216" s="107"/>
      <c r="R216" s="107"/>
      <c r="S216" s="111"/>
      <c r="T216" s="107"/>
      <c r="U216" s="107"/>
      <c r="V216" s="106"/>
      <c r="W216" s="108"/>
      <c r="X216" s="107"/>
      <c r="Y216" s="107"/>
      <c r="Z216" s="107"/>
      <c r="AA216" s="107"/>
      <c r="AB216" s="107"/>
      <c r="AC216" s="114"/>
      <c r="AD216" s="108"/>
      <c r="AE216" s="107"/>
      <c r="AF216" s="107"/>
      <c r="AG216" s="107"/>
      <c r="AH216" s="107"/>
      <c r="AI216" s="107"/>
      <c r="AJ216" s="107"/>
      <c r="AK216" s="107"/>
      <c r="AL216" s="107"/>
      <c r="AM216" s="123"/>
      <c r="AN216" s="107"/>
      <c r="AO216" s="107"/>
      <c r="AP216" s="107"/>
      <c r="AQ216" s="107"/>
      <c r="AR216" s="107"/>
      <c r="AS216" s="107"/>
      <c r="AT216" s="107"/>
      <c r="AU216" s="107"/>
      <c r="AV216" s="107"/>
      <c r="AW216" s="107"/>
      <c r="AX216" s="107"/>
      <c r="AY216" s="107"/>
      <c r="AZ216" s="107"/>
      <c r="BA216" s="107"/>
      <c r="BB216" s="107"/>
      <c r="BC216" s="115"/>
      <c r="BD216" s="107"/>
      <c r="BE216" s="107"/>
      <c r="BF216" s="107"/>
      <c r="BG216" s="107"/>
      <c r="BH216" s="107"/>
      <c r="BI216" s="107"/>
      <c r="BJ216" s="107"/>
      <c r="BK216" s="107"/>
      <c r="BL216" s="116"/>
      <c r="BM216" s="193"/>
      <c r="BN216" s="116"/>
      <c r="BO216" s="116"/>
      <c r="BP216" s="116"/>
      <c r="BQ216" s="116"/>
      <c r="BR216" s="116"/>
      <c r="BS216" s="118"/>
      <c r="BT216" s="107"/>
      <c r="BU216" s="107"/>
      <c r="BV216" s="107"/>
      <c r="BW216" s="107"/>
      <c r="BX216" s="107"/>
      <c r="BY216" s="107"/>
      <c r="BZ216" s="107"/>
      <c r="CA216" s="107"/>
      <c r="CB216" s="117"/>
      <c r="CC216" s="117"/>
      <c r="CD216" s="117"/>
      <c r="CE216" s="112"/>
      <c r="CF216" s="117"/>
      <c r="CG216" s="112"/>
      <c r="CH216" s="112"/>
      <c r="CI216" s="112"/>
      <c r="CJ216" s="112"/>
      <c r="CK216" s="112"/>
      <c r="CL216" s="112"/>
      <c r="CM216" s="112"/>
      <c r="CN216" s="112"/>
      <c r="CO216" s="112"/>
      <c r="CP216" s="112"/>
      <c r="CQ216" s="112"/>
      <c r="CR216" s="112"/>
      <c r="CS216" s="112"/>
      <c r="CT216" s="112"/>
      <c r="CU216" s="112"/>
      <c r="CV216" s="112"/>
      <c r="CW216" s="112"/>
      <c r="CX216" s="112"/>
      <c r="CY216" s="112"/>
      <c r="CZ216" s="112"/>
      <c r="DA216" s="112"/>
      <c r="DB216" s="112"/>
    </row>
    <row r="217" spans="1:106" ht="30.75" customHeight="1">
      <c r="A217" s="123" t="s">
        <v>937</v>
      </c>
      <c r="B217" s="207"/>
      <c r="C217" s="107"/>
      <c r="D217" s="107"/>
      <c r="E217" s="107"/>
      <c r="F217" s="107"/>
      <c r="G217" s="107"/>
      <c r="H217" s="107"/>
      <c r="I217" s="107"/>
      <c r="J217" s="107"/>
      <c r="K217" s="107"/>
      <c r="L217" s="107"/>
      <c r="M217" s="107"/>
      <c r="N217" s="107"/>
      <c r="O217" s="117"/>
      <c r="P217" s="113"/>
      <c r="Q217" s="107"/>
      <c r="R217" s="107"/>
      <c r="S217" s="111"/>
      <c r="T217" s="107"/>
      <c r="U217" s="107"/>
      <c r="V217" s="106"/>
      <c r="W217" s="108"/>
      <c r="X217" s="107"/>
      <c r="Y217" s="107"/>
      <c r="Z217" s="107"/>
      <c r="AA217" s="107"/>
      <c r="AB217" s="107"/>
      <c r="AC217" s="114"/>
      <c r="AD217" s="108"/>
      <c r="AE217" s="107"/>
      <c r="AF217" s="107"/>
      <c r="AG217" s="107"/>
      <c r="AH217" s="107"/>
      <c r="AI217" s="107"/>
      <c r="AJ217" s="107"/>
      <c r="AK217" s="107"/>
      <c r="AL217" s="107"/>
      <c r="AM217" s="123"/>
      <c r="AN217" s="107"/>
      <c r="AO217" s="107"/>
      <c r="AP217" s="107"/>
      <c r="AQ217" s="107"/>
      <c r="AR217" s="107"/>
      <c r="AS217" s="107"/>
      <c r="AT217" s="107"/>
      <c r="AU217" s="107"/>
      <c r="AV217" s="107"/>
      <c r="AW217" s="107"/>
      <c r="AX217" s="107"/>
      <c r="AY217" s="107"/>
      <c r="AZ217" s="107"/>
      <c r="BA217" s="107"/>
      <c r="BB217" s="107"/>
      <c r="BC217" s="115"/>
      <c r="BD217" s="107"/>
      <c r="BE217" s="107"/>
      <c r="BF217" s="107"/>
      <c r="BG217" s="107"/>
      <c r="BH217" s="107"/>
      <c r="BI217" s="107"/>
      <c r="BJ217" s="107"/>
      <c r="BK217" s="107"/>
      <c r="BL217" s="116"/>
      <c r="BM217" s="193"/>
      <c r="BN217" s="116"/>
      <c r="BO217" s="116"/>
      <c r="BP217" s="116"/>
      <c r="BQ217" s="116"/>
      <c r="BR217" s="116"/>
      <c r="BS217" s="118"/>
      <c r="BT217" s="107"/>
      <c r="BU217" s="107"/>
      <c r="BV217" s="107"/>
      <c r="BW217" s="107"/>
      <c r="BX217" s="107"/>
      <c r="BY217" s="107"/>
      <c r="BZ217" s="107"/>
      <c r="CA217" s="107"/>
      <c r="CB217" s="117"/>
      <c r="CC217" s="117"/>
      <c r="CD217" s="117"/>
      <c r="CE217" s="112"/>
      <c r="CF217" s="117"/>
      <c r="CG217" s="112"/>
      <c r="CH217" s="112"/>
      <c r="CI217" s="112"/>
      <c r="CJ217" s="112"/>
      <c r="CK217" s="112"/>
      <c r="CL217" s="112"/>
      <c r="CM217" s="112"/>
      <c r="CN217" s="112"/>
      <c r="CO217" s="112"/>
      <c r="CP217" s="112"/>
      <c r="CQ217" s="112"/>
      <c r="CR217" s="112"/>
      <c r="CS217" s="112"/>
      <c r="CT217" s="112"/>
      <c r="CU217" s="112"/>
      <c r="CV217" s="112"/>
      <c r="CW217" s="112"/>
      <c r="CX217" s="112"/>
      <c r="CY217" s="112"/>
      <c r="CZ217" s="112"/>
      <c r="DA217" s="112"/>
      <c r="DB217" s="112"/>
    </row>
    <row r="218" spans="1:106" ht="30.75" customHeight="1">
      <c r="A218" s="123" t="s">
        <v>938</v>
      </c>
      <c r="B218" s="207"/>
      <c r="C218" s="174"/>
      <c r="D218" s="107"/>
      <c r="E218" s="107"/>
      <c r="F218" s="107"/>
      <c r="G218" s="107"/>
      <c r="H218" s="107"/>
      <c r="I218" s="107"/>
      <c r="J218" s="107"/>
      <c r="K218" s="107"/>
      <c r="L218" s="107"/>
      <c r="M218" s="107"/>
      <c r="N218" s="107"/>
      <c r="O218" s="117"/>
      <c r="P218" s="113"/>
      <c r="Q218" s="107"/>
      <c r="R218" s="107"/>
      <c r="S218" s="111"/>
      <c r="T218" s="107"/>
      <c r="U218" s="107"/>
      <c r="V218" s="106"/>
      <c r="W218" s="108"/>
      <c r="X218" s="107"/>
      <c r="Y218" s="107"/>
      <c r="Z218" s="107"/>
      <c r="AA218" s="107"/>
      <c r="AB218" s="107"/>
      <c r="AC218" s="114"/>
      <c r="AD218" s="108"/>
      <c r="AE218" s="107"/>
      <c r="AF218" s="107"/>
      <c r="AG218" s="107"/>
      <c r="AH218" s="107"/>
      <c r="AI218" s="107"/>
      <c r="AJ218" s="107"/>
      <c r="AK218" s="107"/>
      <c r="AL218" s="107"/>
      <c r="AM218" s="123"/>
      <c r="AN218" s="107"/>
      <c r="AO218" s="107"/>
      <c r="AP218" s="107"/>
      <c r="AQ218" s="107"/>
      <c r="AR218" s="107"/>
      <c r="AS218" s="107"/>
      <c r="AT218" s="107"/>
      <c r="AU218" s="107"/>
      <c r="AV218" s="107"/>
      <c r="AW218" s="107"/>
      <c r="AX218" s="107"/>
      <c r="AY218" s="107"/>
      <c r="AZ218" s="107"/>
      <c r="BA218" s="107"/>
      <c r="BB218" s="107"/>
      <c r="BC218" s="115"/>
      <c r="BD218" s="107"/>
      <c r="BE218" s="107"/>
      <c r="BF218" s="107"/>
      <c r="BG218" s="107"/>
      <c r="BH218" s="107"/>
      <c r="BI218" s="107"/>
      <c r="BJ218" s="107"/>
      <c r="BK218" s="107"/>
      <c r="BL218" s="116"/>
      <c r="BM218" s="193"/>
      <c r="BN218" s="116"/>
      <c r="BO218" s="116"/>
      <c r="BP218" s="116"/>
      <c r="BQ218" s="116"/>
      <c r="BR218" s="116"/>
      <c r="BS218" s="118"/>
      <c r="BT218" s="107"/>
      <c r="BU218" s="107"/>
      <c r="BV218" s="107"/>
      <c r="BW218" s="107"/>
      <c r="BX218" s="124"/>
      <c r="BY218" s="127"/>
      <c r="BZ218" s="107"/>
      <c r="CA218" s="107"/>
      <c r="CB218" s="117"/>
      <c r="CC218" s="117"/>
      <c r="CD218" s="117"/>
      <c r="CE218" s="112"/>
      <c r="CF218" s="117"/>
      <c r="CG218" s="112"/>
      <c r="CH218" s="112"/>
      <c r="CI218" s="112"/>
      <c r="CJ218" s="112"/>
      <c r="CK218" s="112"/>
      <c r="CL218" s="112"/>
      <c r="CM218" s="112"/>
      <c r="CN218" s="112"/>
      <c r="CO218" s="112"/>
      <c r="CP218" s="112"/>
      <c r="CQ218" s="112"/>
      <c r="CR218" s="112"/>
      <c r="CS218" s="112"/>
      <c r="CT218" s="112"/>
      <c r="CU218" s="112"/>
      <c r="CV218" s="112"/>
      <c r="CW218" s="112"/>
      <c r="CX218" s="112"/>
      <c r="CY218" s="112"/>
      <c r="CZ218" s="112"/>
      <c r="DA218" s="112"/>
      <c r="DB218" s="112"/>
    </row>
    <row r="219" spans="1:106" ht="30.75" customHeight="1">
      <c r="A219" s="123" t="s">
        <v>940</v>
      </c>
      <c r="B219" s="207"/>
      <c r="C219" s="107"/>
      <c r="D219" s="107"/>
      <c r="E219" s="107"/>
      <c r="F219" s="107"/>
      <c r="G219" s="107"/>
      <c r="H219" s="107"/>
      <c r="I219" s="107"/>
      <c r="J219" s="107"/>
      <c r="K219" s="107"/>
      <c r="L219" s="107"/>
      <c r="M219" s="107"/>
      <c r="N219" s="107"/>
      <c r="O219" s="117"/>
      <c r="P219" s="113"/>
      <c r="Q219" s="107"/>
      <c r="R219" s="107"/>
      <c r="S219" s="111"/>
      <c r="T219" s="107"/>
      <c r="U219" s="107"/>
      <c r="V219" s="106"/>
      <c r="W219" s="108"/>
      <c r="X219" s="107"/>
      <c r="Y219" s="107"/>
      <c r="Z219" s="107"/>
      <c r="AA219" s="107"/>
      <c r="AB219" s="107"/>
      <c r="AC219" s="114"/>
      <c r="AD219" s="108"/>
      <c r="AE219" s="107"/>
      <c r="AF219" s="107"/>
      <c r="AG219" s="107"/>
      <c r="AH219" s="107"/>
      <c r="AI219" s="107"/>
      <c r="AJ219" s="107"/>
      <c r="AK219" s="107"/>
      <c r="AL219" s="107"/>
      <c r="AM219" s="123"/>
      <c r="AN219" s="107"/>
      <c r="AO219" s="107"/>
      <c r="AP219" s="107"/>
      <c r="AQ219" s="107"/>
      <c r="AR219" s="107"/>
      <c r="AS219" s="107"/>
      <c r="AT219" s="107"/>
      <c r="AU219" s="107"/>
      <c r="AV219" s="107"/>
      <c r="AW219" s="107"/>
      <c r="AX219" s="107"/>
      <c r="AY219" s="107"/>
      <c r="AZ219" s="107"/>
      <c r="BA219" s="107"/>
      <c r="BB219" s="107"/>
      <c r="BC219" s="115"/>
      <c r="BD219" s="107"/>
      <c r="BE219" s="107"/>
      <c r="BF219" s="107"/>
      <c r="BG219" s="107"/>
      <c r="BH219" s="107"/>
      <c r="BI219" s="107"/>
      <c r="BJ219" s="107"/>
      <c r="BK219" s="107"/>
      <c r="BL219" s="121"/>
      <c r="BM219" s="193"/>
      <c r="BN219" s="121"/>
      <c r="BO219" s="121"/>
      <c r="BP219" s="121"/>
      <c r="BQ219" s="121"/>
      <c r="BR219" s="121"/>
      <c r="BS219" s="118"/>
      <c r="BT219" s="107"/>
      <c r="BU219" s="107"/>
      <c r="BV219" s="107"/>
      <c r="BW219" s="107"/>
      <c r="BX219" s="107"/>
      <c r="BY219" s="107"/>
      <c r="BZ219" s="107"/>
      <c r="CA219" s="107"/>
      <c r="CB219" s="117"/>
      <c r="CC219" s="117"/>
      <c r="CD219" s="117"/>
      <c r="CE219" s="112"/>
      <c r="CF219" s="117"/>
      <c r="CG219" s="112"/>
      <c r="CH219" s="112"/>
      <c r="CI219" s="112"/>
      <c r="CJ219" s="112"/>
      <c r="CK219" s="112"/>
      <c r="CL219" s="112"/>
      <c r="CM219" s="112"/>
      <c r="CN219" s="112"/>
      <c r="CO219" s="112"/>
      <c r="CP219" s="112"/>
      <c r="CQ219" s="112"/>
      <c r="CR219" s="112"/>
      <c r="CS219" s="112"/>
      <c r="CT219" s="112"/>
      <c r="CU219" s="112"/>
      <c r="CV219" s="112"/>
      <c r="CW219" s="112"/>
      <c r="CX219" s="112"/>
      <c r="CY219" s="112"/>
      <c r="CZ219" s="112"/>
      <c r="DA219" s="112"/>
      <c r="DB219" s="112"/>
    </row>
    <row r="220" spans="1:106" ht="30.75" customHeight="1">
      <c r="A220" s="123" t="s">
        <v>941</v>
      </c>
      <c r="B220" s="207"/>
      <c r="C220" s="107"/>
      <c r="D220" s="107"/>
      <c r="E220" s="107"/>
      <c r="F220" s="107"/>
      <c r="G220" s="107"/>
      <c r="H220" s="107"/>
      <c r="I220" s="107"/>
      <c r="J220" s="107"/>
      <c r="K220" s="107"/>
      <c r="L220" s="107"/>
      <c r="M220" s="107"/>
      <c r="N220" s="107"/>
      <c r="O220" s="117"/>
      <c r="P220" s="113"/>
      <c r="Q220" s="107"/>
      <c r="R220" s="107"/>
      <c r="S220" s="111"/>
      <c r="T220" s="107"/>
      <c r="U220" s="107"/>
      <c r="V220" s="106"/>
      <c r="W220" s="108"/>
      <c r="X220" s="107"/>
      <c r="Y220" s="107"/>
      <c r="Z220" s="107"/>
      <c r="AA220" s="107"/>
      <c r="AB220" s="107"/>
      <c r="AC220" s="114"/>
      <c r="AD220" s="108"/>
      <c r="AE220" s="107"/>
      <c r="AF220" s="107"/>
      <c r="AG220" s="107"/>
      <c r="AH220" s="107"/>
      <c r="AI220" s="107"/>
      <c r="AJ220" s="107"/>
      <c r="AK220" s="107"/>
      <c r="AL220" s="107"/>
      <c r="AM220" s="123"/>
      <c r="AN220" s="107"/>
      <c r="AO220" s="107"/>
      <c r="AP220" s="107"/>
      <c r="AQ220" s="107"/>
      <c r="AR220" s="107"/>
      <c r="AS220" s="107"/>
      <c r="AT220" s="107"/>
      <c r="AU220" s="107"/>
      <c r="AV220" s="107"/>
      <c r="AW220" s="107"/>
      <c r="AX220" s="107"/>
      <c r="AY220" s="107"/>
      <c r="AZ220" s="107"/>
      <c r="BA220" s="106"/>
      <c r="BB220" s="106"/>
      <c r="BC220" s="115"/>
      <c r="BD220" s="107"/>
      <c r="BE220" s="107"/>
      <c r="BF220" s="107"/>
      <c r="BG220" s="107"/>
      <c r="BH220" s="107"/>
      <c r="BI220" s="107"/>
      <c r="BJ220" s="107"/>
      <c r="BK220" s="107"/>
      <c r="BL220" s="121"/>
      <c r="BM220" s="193"/>
      <c r="BN220" s="121"/>
      <c r="BO220" s="121"/>
      <c r="BP220" s="121"/>
      <c r="BQ220" s="121"/>
      <c r="BR220" s="121"/>
      <c r="BS220" s="118"/>
      <c r="BT220" s="107"/>
      <c r="BU220" s="107"/>
      <c r="BV220" s="107"/>
      <c r="BW220" s="107"/>
      <c r="BX220" s="107"/>
      <c r="BY220" s="107"/>
      <c r="BZ220" s="107"/>
      <c r="CA220" s="107"/>
      <c r="CB220" s="117"/>
      <c r="CC220" s="117"/>
      <c r="CD220" s="117"/>
      <c r="CE220" s="112"/>
      <c r="CF220" s="117"/>
      <c r="CG220" s="112"/>
      <c r="CH220" s="112"/>
      <c r="CI220" s="112"/>
      <c r="CJ220" s="112"/>
      <c r="CK220" s="112"/>
      <c r="CL220" s="112"/>
      <c r="CM220" s="112"/>
      <c r="CN220" s="112"/>
      <c r="CO220" s="112"/>
      <c r="CP220" s="112"/>
      <c r="CQ220" s="112"/>
      <c r="CR220" s="112"/>
      <c r="CS220" s="112"/>
      <c r="CT220" s="112"/>
      <c r="CU220" s="112"/>
      <c r="CV220" s="112"/>
      <c r="CW220" s="112"/>
      <c r="CX220" s="112"/>
      <c r="CY220" s="112"/>
      <c r="CZ220" s="112"/>
      <c r="DA220" s="112"/>
      <c r="DB220" s="112"/>
    </row>
    <row r="221" spans="1:106" s="136" customFormat="1" ht="30.75" customHeight="1">
      <c r="A221" s="123" t="s">
        <v>942</v>
      </c>
      <c r="B221" s="207"/>
      <c r="C221" s="107"/>
      <c r="D221" s="107"/>
      <c r="E221" s="107"/>
      <c r="F221" s="107"/>
      <c r="G221" s="107"/>
      <c r="H221" s="107"/>
      <c r="I221" s="107"/>
      <c r="J221" s="107"/>
      <c r="K221" s="107"/>
      <c r="L221" s="107"/>
      <c r="M221" s="107"/>
      <c r="N221" s="107"/>
      <c r="O221" s="117"/>
      <c r="P221" s="113"/>
      <c r="Q221" s="107"/>
      <c r="R221" s="107"/>
      <c r="S221" s="111"/>
      <c r="T221" s="107"/>
      <c r="U221" s="107"/>
      <c r="V221" s="106"/>
      <c r="W221" s="108"/>
      <c r="X221" s="107"/>
      <c r="Y221" s="126"/>
      <c r="Z221" s="126"/>
      <c r="AA221" s="126"/>
      <c r="AB221" s="126"/>
      <c r="AC221" s="114"/>
      <c r="AD221" s="108"/>
      <c r="AE221" s="107"/>
      <c r="AF221" s="107"/>
      <c r="AG221" s="107"/>
      <c r="AH221" s="107"/>
      <c r="AI221" s="107"/>
      <c r="AJ221" s="107"/>
      <c r="AK221" s="107"/>
      <c r="AL221" s="107"/>
      <c r="AM221" s="123"/>
      <c r="AN221" s="107"/>
      <c r="AO221" s="107"/>
      <c r="AP221" s="107"/>
      <c r="AQ221" s="107"/>
      <c r="AR221" s="107"/>
      <c r="AS221" s="107"/>
      <c r="AT221" s="107"/>
      <c r="AU221" s="107"/>
      <c r="AV221" s="107"/>
      <c r="AW221" s="107"/>
      <c r="AX221" s="107"/>
      <c r="AY221" s="107"/>
      <c r="AZ221" s="107"/>
      <c r="BA221" s="107"/>
      <c r="BB221" s="107"/>
      <c r="BC221" s="115"/>
      <c r="BD221" s="107"/>
      <c r="BE221" s="107"/>
      <c r="BF221" s="107"/>
      <c r="BG221" s="107"/>
      <c r="BH221" s="107"/>
      <c r="BI221" s="107"/>
      <c r="BJ221" s="107"/>
      <c r="BK221" s="107"/>
      <c r="BL221" s="141"/>
      <c r="BM221" s="193"/>
      <c r="BN221" s="141"/>
      <c r="BO221" s="141"/>
      <c r="BP221" s="141"/>
      <c r="BQ221" s="141"/>
      <c r="BR221" s="141"/>
      <c r="BS221" s="194"/>
      <c r="BT221" s="126"/>
      <c r="BU221" s="126"/>
      <c r="BV221" s="126"/>
      <c r="BW221" s="107"/>
      <c r="BX221" s="126"/>
      <c r="BY221" s="126"/>
      <c r="BZ221" s="126"/>
      <c r="CA221" s="107"/>
      <c r="CB221" s="117"/>
      <c r="CC221" s="117"/>
      <c r="CD221" s="117"/>
      <c r="CE221" s="112"/>
      <c r="CF221" s="117"/>
      <c r="CG221" s="112"/>
      <c r="CH221" s="112"/>
      <c r="CI221" s="112"/>
      <c r="CJ221" s="112"/>
      <c r="CK221" s="112"/>
      <c r="CL221" s="112"/>
      <c r="CM221" s="112"/>
      <c r="CN221" s="112"/>
      <c r="CO221" s="112"/>
      <c r="CP221" s="112"/>
      <c r="CQ221" s="112"/>
      <c r="CR221" s="112"/>
      <c r="CS221" s="137"/>
      <c r="CT221" s="137"/>
      <c r="CU221" s="137"/>
      <c r="CV221" s="137"/>
      <c r="CW221" s="137"/>
      <c r="CX221" s="137"/>
      <c r="CY221" s="137"/>
      <c r="CZ221" s="137"/>
      <c r="DA221" s="137"/>
      <c r="DB221" s="137"/>
    </row>
    <row r="222" spans="1:106" ht="30.75" customHeight="1">
      <c r="A222" s="123" t="s">
        <v>943</v>
      </c>
      <c r="B222" s="207"/>
      <c r="C222" s="107"/>
      <c r="D222" s="107"/>
      <c r="E222" s="107"/>
      <c r="F222" s="107"/>
      <c r="G222" s="107"/>
      <c r="H222" s="107"/>
      <c r="I222" s="107"/>
      <c r="J222" s="107"/>
      <c r="K222" s="107"/>
      <c r="L222" s="107"/>
      <c r="M222" s="107"/>
      <c r="N222" s="107"/>
      <c r="O222" s="149"/>
      <c r="P222" s="113"/>
      <c r="Q222" s="107"/>
      <c r="R222" s="107"/>
      <c r="S222" s="111"/>
      <c r="T222" s="107"/>
      <c r="U222" s="107"/>
      <c r="V222" s="106"/>
      <c r="W222" s="108"/>
      <c r="X222" s="107"/>
      <c r="Y222" s="107"/>
      <c r="Z222" s="107"/>
      <c r="AA222" s="107"/>
      <c r="AB222" s="107"/>
      <c r="AC222" s="114"/>
      <c r="AD222" s="108"/>
      <c r="AE222" s="107"/>
      <c r="AF222" s="107"/>
      <c r="AG222" s="107"/>
      <c r="AH222" s="107"/>
      <c r="AI222" s="107"/>
      <c r="AJ222" s="107"/>
      <c r="AK222" s="107"/>
      <c r="AL222" s="107"/>
      <c r="AM222" s="123"/>
      <c r="AN222" s="107"/>
      <c r="AO222" s="107"/>
      <c r="AP222" s="107"/>
      <c r="AQ222" s="107"/>
      <c r="AR222" s="107"/>
      <c r="AS222" s="107"/>
      <c r="AT222" s="107"/>
      <c r="AU222" s="107"/>
      <c r="AV222" s="107"/>
      <c r="AW222" s="107"/>
      <c r="AX222" s="107"/>
      <c r="AY222" s="107"/>
      <c r="AZ222" s="107"/>
      <c r="BA222" s="107"/>
      <c r="BB222" s="107"/>
      <c r="BC222" s="115"/>
      <c r="BD222" s="107"/>
      <c r="BE222" s="107"/>
      <c r="BF222" s="107"/>
      <c r="BG222" s="107"/>
      <c r="BH222" s="107"/>
      <c r="BI222" s="107"/>
      <c r="BJ222" s="107"/>
      <c r="BK222" s="107"/>
      <c r="BL222" s="116"/>
      <c r="BM222" s="193"/>
      <c r="BN222" s="116"/>
      <c r="BO222" s="116"/>
      <c r="BP222" s="116"/>
      <c r="BQ222" s="116"/>
      <c r="BR222" s="116"/>
      <c r="BS222" s="118"/>
      <c r="BT222" s="107"/>
      <c r="BU222" s="107"/>
      <c r="BV222" s="107"/>
      <c r="BW222" s="107"/>
      <c r="BX222" s="107"/>
      <c r="BY222" s="107"/>
      <c r="BZ222" s="107"/>
      <c r="CA222" s="107"/>
      <c r="CB222" s="117"/>
      <c r="CC222" s="117"/>
      <c r="CD222" s="117"/>
      <c r="CE222" s="112"/>
      <c r="CF222" s="117"/>
      <c r="CG222" s="112"/>
      <c r="CH222" s="112"/>
      <c r="CI222" s="112"/>
      <c r="CJ222" s="112"/>
      <c r="CK222" s="112"/>
      <c r="CL222" s="112"/>
      <c r="CM222" s="112"/>
      <c r="CN222" s="112"/>
      <c r="CO222" s="112"/>
      <c r="CP222" s="112"/>
      <c r="CQ222" s="112"/>
      <c r="CR222" s="112"/>
      <c r="CS222" s="112"/>
      <c r="CT222" s="112"/>
      <c r="CU222" s="112"/>
      <c r="CV222" s="112"/>
      <c r="CW222" s="112"/>
      <c r="CX222" s="112"/>
      <c r="CY222" s="112"/>
      <c r="CZ222" s="112"/>
      <c r="DA222" s="112"/>
      <c r="DB222" s="112"/>
    </row>
    <row r="223" spans="1:106" ht="30.75" customHeight="1">
      <c r="A223" s="123" t="s">
        <v>944</v>
      </c>
      <c r="B223" s="207"/>
      <c r="C223" s="107"/>
      <c r="D223" s="107"/>
      <c r="E223" s="107"/>
      <c r="F223" s="107"/>
      <c r="G223" s="107"/>
      <c r="H223" s="107"/>
      <c r="I223" s="107"/>
      <c r="J223" s="107"/>
      <c r="K223" s="107"/>
      <c r="L223" s="107"/>
      <c r="M223" s="107"/>
      <c r="N223" s="107"/>
      <c r="O223" s="117"/>
      <c r="P223" s="113"/>
      <c r="Q223" s="107"/>
      <c r="R223" s="107"/>
      <c r="S223" s="111"/>
      <c r="T223" s="107"/>
      <c r="U223" s="107"/>
      <c r="V223" s="106"/>
      <c r="W223" s="108"/>
      <c r="X223" s="107"/>
      <c r="Y223" s="107"/>
      <c r="Z223" s="107"/>
      <c r="AA223" s="107"/>
      <c r="AB223" s="107"/>
      <c r="AC223" s="114"/>
      <c r="AD223" s="108"/>
      <c r="AE223" s="107"/>
      <c r="AF223" s="107"/>
      <c r="AG223" s="107"/>
      <c r="AH223" s="107"/>
      <c r="AI223" s="107"/>
      <c r="AJ223" s="107"/>
      <c r="AK223" s="107"/>
      <c r="AL223" s="107"/>
      <c r="AM223" s="123"/>
      <c r="AN223" s="107"/>
      <c r="AO223" s="107"/>
      <c r="AP223" s="107"/>
      <c r="AQ223" s="107"/>
      <c r="AR223" s="107"/>
      <c r="AS223" s="107"/>
      <c r="AT223" s="107"/>
      <c r="AU223" s="107"/>
      <c r="AV223" s="107"/>
      <c r="AW223" s="107"/>
      <c r="AX223" s="107"/>
      <c r="AY223" s="107"/>
      <c r="AZ223" s="107"/>
      <c r="BA223" s="107"/>
      <c r="BB223" s="107"/>
      <c r="BC223" s="115"/>
      <c r="BD223" s="107"/>
      <c r="BE223" s="107"/>
      <c r="BF223" s="107"/>
      <c r="BG223" s="107"/>
      <c r="BH223" s="107"/>
      <c r="BI223" s="107"/>
      <c r="BJ223" s="107"/>
      <c r="BK223" s="107"/>
      <c r="BL223" s="121"/>
      <c r="BM223" s="193"/>
      <c r="BN223" s="121"/>
      <c r="BO223" s="121"/>
      <c r="BP223" s="121"/>
      <c r="BQ223" s="121"/>
      <c r="BR223" s="121"/>
      <c r="BS223" s="118"/>
      <c r="BT223" s="107"/>
      <c r="BU223" s="107"/>
      <c r="BV223" s="107"/>
      <c r="BW223" s="107"/>
      <c r="BX223" s="107"/>
      <c r="BY223" s="107"/>
      <c r="BZ223" s="107"/>
      <c r="CA223" s="107"/>
      <c r="CB223" s="117"/>
      <c r="CC223" s="117"/>
      <c r="CD223" s="117"/>
      <c r="CE223" s="112"/>
      <c r="CF223" s="117"/>
      <c r="CG223" s="112"/>
      <c r="CH223" s="112"/>
      <c r="CI223" s="112"/>
      <c r="CJ223" s="112"/>
      <c r="CK223" s="112"/>
      <c r="CL223" s="112"/>
      <c r="CM223" s="112"/>
      <c r="CN223" s="112"/>
      <c r="CO223" s="112"/>
      <c r="CP223" s="112"/>
      <c r="CQ223" s="112"/>
      <c r="CR223" s="112"/>
      <c r="CS223" s="112"/>
      <c r="CT223" s="112"/>
      <c r="CU223" s="112"/>
      <c r="CV223" s="112"/>
      <c r="CW223" s="112"/>
      <c r="CX223" s="112"/>
      <c r="CY223" s="112"/>
      <c r="CZ223" s="112"/>
      <c r="DA223" s="112"/>
      <c r="DB223" s="112"/>
    </row>
    <row r="224" spans="1:106" ht="30.75" customHeight="1">
      <c r="A224" s="123" t="s">
        <v>945</v>
      </c>
      <c r="B224" s="207"/>
      <c r="C224" s="107"/>
      <c r="D224" s="107"/>
      <c r="E224" s="107"/>
      <c r="F224" s="107"/>
      <c r="G224" s="107"/>
      <c r="H224" s="107"/>
      <c r="I224" s="107"/>
      <c r="J224" s="107"/>
      <c r="K224" s="107"/>
      <c r="L224" s="107"/>
      <c r="M224" s="107"/>
      <c r="N224" s="107"/>
      <c r="O224" s="117"/>
      <c r="P224" s="113"/>
      <c r="Q224" s="107"/>
      <c r="R224" s="107"/>
      <c r="S224" s="111"/>
      <c r="T224" s="107"/>
      <c r="U224" s="107"/>
      <c r="V224" s="106"/>
      <c r="W224" s="108"/>
      <c r="X224" s="107"/>
      <c r="Y224" s="107"/>
      <c r="Z224" s="107"/>
      <c r="AA224" s="107"/>
      <c r="AB224" s="107"/>
      <c r="AC224" s="114"/>
      <c r="AD224" s="108"/>
      <c r="AE224" s="107"/>
      <c r="AF224" s="107"/>
      <c r="AG224" s="107"/>
      <c r="AH224" s="107"/>
      <c r="AI224" s="107"/>
      <c r="AJ224" s="107"/>
      <c r="AK224" s="107"/>
      <c r="AL224" s="107"/>
      <c r="AM224" s="123"/>
      <c r="AN224" s="107"/>
      <c r="AO224" s="107"/>
      <c r="AP224" s="107"/>
      <c r="AQ224" s="107"/>
      <c r="AR224" s="107"/>
      <c r="AS224" s="107"/>
      <c r="AT224" s="107"/>
      <c r="AU224" s="107"/>
      <c r="AV224" s="107"/>
      <c r="AW224" s="107"/>
      <c r="AX224" s="107"/>
      <c r="AY224" s="107"/>
      <c r="AZ224" s="107"/>
      <c r="BA224" s="107"/>
      <c r="BB224" s="107"/>
      <c r="BC224" s="115"/>
      <c r="BD224" s="107"/>
      <c r="BE224" s="107"/>
      <c r="BF224" s="107"/>
      <c r="BG224" s="107"/>
      <c r="BH224" s="107"/>
      <c r="BI224" s="107"/>
      <c r="BJ224" s="107"/>
      <c r="BK224" s="107"/>
      <c r="BL224" s="121"/>
      <c r="BM224" s="193"/>
      <c r="BN224" s="121"/>
      <c r="BO224" s="121"/>
      <c r="BP224" s="121"/>
      <c r="BQ224" s="121"/>
      <c r="BR224" s="121"/>
      <c r="BS224" s="118"/>
      <c r="BT224" s="107"/>
      <c r="BU224" s="107"/>
      <c r="BV224" s="107"/>
      <c r="BW224" s="107"/>
      <c r="BX224" s="107"/>
      <c r="BY224" s="107"/>
      <c r="BZ224" s="107"/>
      <c r="CA224" s="107"/>
      <c r="CB224" s="117"/>
      <c r="CC224" s="117"/>
      <c r="CD224" s="117"/>
      <c r="CE224" s="112"/>
      <c r="CF224" s="117"/>
      <c r="CG224" s="112"/>
      <c r="CH224" s="112"/>
      <c r="CI224" s="112"/>
      <c r="CJ224" s="112"/>
      <c r="CK224" s="112"/>
      <c r="CL224" s="112"/>
      <c r="CM224" s="112"/>
      <c r="CN224" s="112"/>
      <c r="CO224" s="112"/>
      <c r="CP224" s="112"/>
      <c r="CQ224" s="112"/>
      <c r="CR224" s="112"/>
      <c r="CS224" s="112"/>
      <c r="CT224" s="112"/>
      <c r="CU224" s="112"/>
      <c r="CV224" s="112"/>
      <c r="CW224" s="112"/>
      <c r="CX224" s="112"/>
      <c r="CY224" s="112"/>
      <c r="CZ224" s="112"/>
      <c r="DA224" s="112"/>
      <c r="DB224" s="112"/>
    </row>
    <row r="225" spans="1:106" ht="30.75" customHeight="1">
      <c r="A225" s="123" t="s">
        <v>946</v>
      </c>
      <c r="B225" s="207"/>
      <c r="C225" s="107"/>
      <c r="D225" s="107"/>
      <c r="E225" s="107"/>
      <c r="F225" s="107"/>
      <c r="G225" s="107"/>
      <c r="H225" s="107"/>
      <c r="I225" s="107"/>
      <c r="J225" s="107"/>
      <c r="K225" s="107"/>
      <c r="L225" s="107"/>
      <c r="M225" s="107"/>
      <c r="N225" s="107"/>
      <c r="O225" s="117"/>
      <c r="P225" s="113"/>
      <c r="Q225" s="107"/>
      <c r="R225" s="107"/>
      <c r="S225" s="111"/>
      <c r="T225" s="107"/>
      <c r="U225" s="107"/>
      <c r="V225" s="106"/>
      <c r="W225" s="108"/>
      <c r="X225" s="107"/>
      <c r="Y225" s="107"/>
      <c r="Z225" s="107"/>
      <c r="AA225" s="107"/>
      <c r="AB225" s="107"/>
      <c r="AC225" s="114"/>
      <c r="AD225" s="108"/>
      <c r="AE225" s="107"/>
      <c r="AF225" s="107"/>
      <c r="AG225" s="107"/>
      <c r="AH225" s="107"/>
      <c r="AI225" s="107"/>
      <c r="AJ225" s="107"/>
      <c r="AK225" s="107"/>
      <c r="AL225" s="107"/>
      <c r="AM225" s="123"/>
      <c r="AN225" s="107"/>
      <c r="AO225" s="107"/>
      <c r="AP225" s="107"/>
      <c r="AQ225" s="107"/>
      <c r="AR225" s="107"/>
      <c r="AS225" s="107"/>
      <c r="AT225" s="107"/>
      <c r="AU225" s="107"/>
      <c r="AV225" s="107"/>
      <c r="AW225" s="107"/>
      <c r="AX225" s="107"/>
      <c r="AY225" s="107"/>
      <c r="AZ225" s="107"/>
      <c r="BA225" s="107"/>
      <c r="BB225" s="107"/>
      <c r="BC225" s="115"/>
      <c r="BD225" s="107"/>
      <c r="BE225" s="107"/>
      <c r="BF225" s="107"/>
      <c r="BG225" s="107"/>
      <c r="BH225" s="107"/>
      <c r="BI225" s="107"/>
      <c r="BJ225" s="107"/>
      <c r="BK225" s="107"/>
      <c r="BL225" s="121"/>
      <c r="BM225" s="193"/>
      <c r="BN225" s="121"/>
      <c r="BO225" s="121"/>
      <c r="BP225" s="121"/>
      <c r="BQ225" s="121"/>
      <c r="BR225" s="121"/>
      <c r="BS225" s="118"/>
      <c r="BT225" s="107"/>
      <c r="BU225" s="107"/>
      <c r="BV225" s="107"/>
      <c r="BW225" s="107"/>
      <c r="BX225" s="107"/>
      <c r="BY225" s="107"/>
      <c r="BZ225" s="107"/>
      <c r="CA225" s="107"/>
      <c r="CB225" s="117"/>
      <c r="CC225" s="117"/>
      <c r="CD225" s="117"/>
      <c r="CE225" s="112"/>
      <c r="CF225" s="117"/>
      <c r="CG225" s="112"/>
      <c r="CH225" s="112"/>
      <c r="CI225" s="112"/>
      <c r="CJ225" s="112"/>
      <c r="CK225" s="112"/>
      <c r="CL225" s="112"/>
      <c r="CM225" s="112"/>
      <c r="CN225" s="112"/>
      <c r="CO225" s="112"/>
      <c r="CP225" s="112"/>
      <c r="CQ225" s="112"/>
      <c r="CR225" s="112"/>
      <c r="CS225" s="112"/>
      <c r="CT225" s="112"/>
      <c r="CU225" s="112"/>
      <c r="CV225" s="112"/>
      <c r="CW225" s="112"/>
      <c r="CX225" s="112"/>
      <c r="CY225" s="112"/>
      <c r="CZ225" s="112"/>
      <c r="DA225" s="112"/>
      <c r="DB225" s="112"/>
    </row>
    <row r="226" spans="1:106" ht="30.75" customHeight="1">
      <c r="A226" s="123" t="s">
        <v>947</v>
      </c>
      <c r="B226" s="207"/>
      <c r="C226" s="107"/>
      <c r="D226" s="107"/>
      <c r="E226" s="107"/>
      <c r="F226" s="107"/>
      <c r="G226" s="107"/>
      <c r="H226" s="107"/>
      <c r="I226" s="107"/>
      <c r="J226" s="107"/>
      <c r="K226" s="107"/>
      <c r="L226" s="107"/>
      <c r="M226" s="107"/>
      <c r="N226" s="107"/>
      <c r="O226" s="117"/>
      <c r="P226" s="113"/>
      <c r="Q226" s="107"/>
      <c r="R226" s="107"/>
      <c r="S226" s="111"/>
      <c r="T226" s="107"/>
      <c r="U226" s="107"/>
      <c r="V226" s="106"/>
      <c r="W226" s="108"/>
      <c r="X226" s="107"/>
      <c r="Y226" s="107"/>
      <c r="Z226" s="107"/>
      <c r="AA226" s="107"/>
      <c r="AB226" s="107"/>
      <c r="AC226" s="114"/>
      <c r="AD226" s="108"/>
      <c r="AE226" s="107"/>
      <c r="AF226" s="107"/>
      <c r="AG226" s="107"/>
      <c r="AH226" s="107"/>
      <c r="AI226" s="107"/>
      <c r="AJ226" s="107"/>
      <c r="AK226" s="107"/>
      <c r="AL226" s="107"/>
      <c r="AM226" s="123"/>
      <c r="AN226" s="107"/>
      <c r="AO226" s="107"/>
      <c r="AP226" s="107"/>
      <c r="AQ226" s="107"/>
      <c r="AR226" s="107"/>
      <c r="AS226" s="107"/>
      <c r="AT226" s="107"/>
      <c r="AU226" s="107"/>
      <c r="AV226" s="107"/>
      <c r="AW226" s="107"/>
      <c r="AX226" s="107"/>
      <c r="AY226" s="107"/>
      <c r="AZ226" s="107"/>
      <c r="BA226" s="107"/>
      <c r="BB226" s="107"/>
      <c r="BC226" s="115"/>
      <c r="BD226" s="107"/>
      <c r="BE226" s="107"/>
      <c r="BF226" s="107"/>
      <c r="BG226" s="107"/>
      <c r="BH226" s="107"/>
      <c r="BI226" s="107"/>
      <c r="BJ226" s="107"/>
      <c r="BK226" s="107"/>
      <c r="BL226" s="116"/>
      <c r="BM226" s="193"/>
      <c r="BN226" s="116"/>
      <c r="BO226" s="116"/>
      <c r="BP226" s="116"/>
      <c r="BQ226" s="116"/>
      <c r="BR226" s="116"/>
      <c r="BS226" s="118"/>
      <c r="BT226" s="107"/>
      <c r="BU226" s="107"/>
      <c r="BV226" s="107"/>
      <c r="BW226" s="107"/>
      <c r="BX226" s="107"/>
      <c r="BY226" s="107"/>
      <c r="BZ226" s="107"/>
      <c r="CA226" s="107"/>
      <c r="CB226" s="117"/>
      <c r="CC226" s="117"/>
      <c r="CD226" s="117"/>
      <c r="CE226" s="112"/>
      <c r="CF226" s="117"/>
      <c r="CG226" s="112"/>
      <c r="CH226" s="112"/>
      <c r="CI226" s="112"/>
      <c r="CJ226" s="112"/>
      <c r="CK226" s="112"/>
      <c r="CL226" s="112"/>
      <c r="CM226" s="112"/>
      <c r="CN226" s="112"/>
      <c r="CO226" s="112"/>
      <c r="CP226" s="112"/>
      <c r="CQ226" s="112"/>
      <c r="CR226" s="112"/>
      <c r="CS226" s="112"/>
      <c r="CT226" s="112"/>
      <c r="CU226" s="112"/>
      <c r="CV226" s="112"/>
      <c r="CW226" s="112"/>
      <c r="CX226" s="112"/>
      <c r="CY226" s="112"/>
      <c r="CZ226" s="112"/>
      <c r="DA226" s="112"/>
      <c r="DB226" s="112"/>
    </row>
    <row r="227" spans="1:106" ht="30.75" customHeight="1">
      <c r="A227" s="123" t="s">
        <v>948</v>
      </c>
      <c r="B227" s="207"/>
      <c r="C227" s="107"/>
      <c r="D227" s="107"/>
      <c r="E227" s="107"/>
      <c r="F227" s="107"/>
      <c r="G227" s="107"/>
      <c r="H227" s="107"/>
      <c r="I227" s="107"/>
      <c r="J227" s="107"/>
      <c r="K227" s="107"/>
      <c r="L227" s="107"/>
      <c r="M227" s="107"/>
      <c r="N227" s="107"/>
      <c r="O227" s="117"/>
      <c r="P227" s="113"/>
      <c r="Q227" s="107"/>
      <c r="R227" s="107"/>
      <c r="S227" s="111"/>
      <c r="T227" s="107"/>
      <c r="U227" s="107"/>
      <c r="V227" s="106"/>
      <c r="W227" s="108"/>
      <c r="X227" s="107"/>
      <c r="Y227" s="107"/>
      <c r="Z227" s="107"/>
      <c r="AA227" s="107"/>
      <c r="AB227" s="107"/>
      <c r="AC227" s="114"/>
      <c r="AD227" s="108"/>
      <c r="AE227" s="107"/>
      <c r="AF227" s="107"/>
      <c r="AG227" s="107"/>
      <c r="AH227" s="107"/>
      <c r="AI227" s="107"/>
      <c r="AJ227" s="107"/>
      <c r="AK227" s="107"/>
      <c r="AL227" s="107"/>
      <c r="AM227" s="123"/>
      <c r="AN227" s="107"/>
      <c r="AO227" s="107"/>
      <c r="AP227" s="107"/>
      <c r="AQ227" s="107"/>
      <c r="AR227" s="107"/>
      <c r="AS227" s="107"/>
      <c r="AT227" s="107"/>
      <c r="AU227" s="107"/>
      <c r="AV227" s="107"/>
      <c r="AW227" s="107"/>
      <c r="AX227" s="107"/>
      <c r="AY227" s="107"/>
      <c r="AZ227" s="107"/>
      <c r="BA227" s="107"/>
      <c r="BB227" s="107"/>
      <c r="BC227" s="115"/>
      <c r="BD227" s="107"/>
      <c r="BE227" s="107"/>
      <c r="BF227" s="107"/>
      <c r="BG227" s="107"/>
      <c r="BH227" s="107"/>
      <c r="BI227" s="107"/>
      <c r="BJ227" s="107"/>
      <c r="BK227" s="107"/>
      <c r="BL227" s="116"/>
      <c r="BM227" s="193"/>
      <c r="BN227" s="116"/>
      <c r="BO227" s="116"/>
      <c r="BP227" s="116"/>
      <c r="BQ227" s="116"/>
      <c r="BR227" s="116"/>
      <c r="BS227" s="118"/>
      <c r="BT227" s="107"/>
      <c r="BU227" s="107"/>
      <c r="BV227" s="107"/>
      <c r="BW227" s="107"/>
      <c r="BX227" s="107"/>
      <c r="BY227" s="107"/>
      <c r="BZ227" s="107"/>
      <c r="CA227" s="107"/>
      <c r="CB227" s="117"/>
      <c r="CC227" s="117"/>
      <c r="CD227" s="117"/>
      <c r="CE227" s="112"/>
      <c r="CF227" s="117"/>
      <c r="CG227" s="112"/>
      <c r="CH227" s="112"/>
      <c r="CI227" s="112"/>
      <c r="CJ227" s="112"/>
      <c r="CK227" s="112"/>
      <c r="CL227" s="112"/>
      <c r="CM227" s="112"/>
      <c r="CN227" s="112"/>
      <c r="CO227" s="112"/>
      <c r="CP227" s="112"/>
      <c r="CQ227" s="112"/>
      <c r="CR227" s="112"/>
      <c r="CS227" s="112"/>
      <c r="CT227" s="112"/>
      <c r="CU227" s="112"/>
      <c r="CV227" s="112"/>
      <c r="CW227" s="112"/>
      <c r="CX227" s="112"/>
      <c r="CY227" s="112"/>
      <c r="CZ227" s="112"/>
      <c r="DA227" s="112"/>
      <c r="DB227" s="112"/>
    </row>
    <row r="228" spans="1:106" ht="30.75" customHeight="1">
      <c r="A228" s="123" t="s">
        <v>949</v>
      </c>
      <c r="B228" s="207"/>
      <c r="C228" s="107"/>
      <c r="D228" s="107"/>
      <c r="E228" s="107"/>
      <c r="F228" s="107"/>
      <c r="G228" s="107"/>
      <c r="H228" s="107"/>
      <c r="I228" s="107"/>
      <c r="J228" s="107"/>
      <c r="K228" s="107"/>
      <c r="L228" s="107"/>
      <c r="M228" s="107"/>
      <c r="N228" s="107"/>
      <c r="O228" s="117"/>
      <c r="P228" s="113"/>
      <c r="Q228" s="107"/>
      <c r="R228" s="107"/>
      <c r="S228" s="111"/>
      <c r="T228" s="107"/>
      <c r="U228" s="107"/>
      <c r="V228" s="106"/>
      <c r="W228" s="108"/>
      <c r="X228" s="107"/>
      <c r="Y228" s="107"/>
      <c r="Z228" s="107"/>
      <c r="AA228" s="107"/>
      <c r="AB228" s="107"/>
      <c r="AC228" s="114"/>
      <c r="AD228" s="108"/>
      <c r="AE228" s="107"/>
      <c r="AF228" s="107"/>
      <c r="AG228" s="107"/>
      <c r="AH228" s="107"/>
      <c r="AI228" s="107"/>
      <c r="AJ228" s="107"/>
      <c r="AK228" s="107"/>
      <c r="AL228" s="107"/>
      <c r="AM228" s="123"/>
      <c r="AN228" s="107"/>
      <c r="AO228" s="107"/>
      <c r="AP228" s="107"/>
      <c r="AQ228" s="107"/>
      <c r="AR228" s="107"/>
      <c r="AS228" s="107"/>
      <c r="AT228" s="107"/>
      <c r="AU228" s="107"/>
      <c r="AV228" s="107"/>
      <c r="AW228" s="107"/>
      <c r="AX228" s="107"/>
      <c r="AY228" s="107"/>
      <c r="AZ228" s="107"/>
      <c r="BA228" s="107"/>
      <c r="BB228" s="123"/>
      <c r="BC228" s="115"/>
      <c r="BD228" s="107"/>
      <c r="BE228" s="107"/>
      <c r="BF228" s="107"/>
      <c r="BG228" s="107"/>
      <c r="BH228" s="107"/>
      <c r="BI228" s="107"/>
      <c r="BJ228" s="107"/>
      <c r="BK228" s="107"/>
      <c r="BL228" s="116"/>
      <c r="BM228" s="193"/>
      <c r="BN228" s="116"/>
      <c r="BO228" s="116"/>
      <c r="BP228" s="116"/>
      <c r="BQ228" s="116"/>
      <c r="BR228" s="116"/>
      <c r="BS228" s="118"/>
      <c r="BT228" s="107"/>
      <c r="BU228" s="107"/>
      <c r="BV228" s="107"/>
      <c r="BW228" s="107"/>
      <c r="BX228" s="107"/>
      <c r="BY228" s="107"/>
      <c r="BZ228" s="107"/>
      <c r="CA228" s="107"/>
      <c r="CB228" s="117"/>
      <c r="CC228" s="117"/>
      <c r="CD228" s="117"/>
      <c r="CE228" s="112"/>
      <c r="CF228" s="117"/>
      <c r="CG228" s="112"/>
      <c r="CH228" s="112"/>
      <c r="CI228" s="112"/>
      <c r="CJ228" s="112"/>
      <c r="CK228" s="112"/>
      <c r="CL228" s="112"/>
      <c r="CM228" s="112"/>
      <c r="CN228" s="112"/>
      <c r="CO228" s="112"/>
      <c r="CP228" s="112"/>
      <c r="CQ228" s="112"/>
      <c r="CR228" s="112"/>
      <c r="CS228" s="112"/>
      <c r="CT228" s="112"/>
      <c r="CU228" s="112"/>
      <c r="CV228" s="112"/>
      <c r="CW228" s="112"/>
      <c r="CX228" s="112"/>
      <c r="CY228" s="112"/>
      <c r="CZ228" s="112"/>
      <c r="DA228" s="112"/>
      <c r="DB228" s="112"/>
    </row>
    <row r="229" spans="1:106" ht="30.75" customHeight="1">
      <c r="A229" s="123" t="s">
        <v>950</v>
      </c>
      <c r="B229" s="207"/>
      <c r="C229" s="107"/>
      <c r="D229" s="107"/>
      <c r="E229" s="107"/>
      <c r="F229" s="107"/>
      <c r="G229" s="107"/>
      <c r="H229" s="107"/>
      <c r="I229" s="107"/>
      <c r="J229" s="107"/>
      <c r="K229" s="107"/>
      <c r="L229" s="107"/>
      <c r="M229" s="107"/>
      <c r="N229" s="107"/>
      <c r="O229" s="117"/>
      <c r="P229" s="113"/>
      <c r="Q229" s="107"/>
      <c r="R229" s="107"/>
      <c r="S229" s="111"/>
      <c r="T229" s="107"/>
      <c r="U229" s="107"/>
      <c r="V229" s="106"/>
      <c r="W229" s="108"/>
      <c r="X229" s="107"/>
      <c r="Y229" s="107"/>
      <c r="Z229" s="107"/>
      <c r="AA229" s="107"/>
      <c r="AB229" s="107"/>
      <c r="AC229" s="114"/>
      <c r="AD229" s="108"/>
      <c r="AE229" s="107"/>
      <c r="AF229" s="107"/>
      <c r="AG229" s="107"/>
      <c r="AH229" s="107"/>
      <c r="AI229" s="107"/>
      <c r="AJ229" s="107"/>
      <c r="AK229" s="107"/>
      <c r="AL229" s="107"/>
      <c r="AM229" s="123"/>
      <c r="AN229" s="107"/>
      <c r="AO229" s="107"/>
      <c r="AP229" s="107"/>
      <c r="AQ229" s="107"/>
      <c r="AR229" s="107"/>
      <c r="AS229" s="107"/>
      <c r="AT229" s="107"/>
      <c r="AU229" s="107"/>
      <c r="AV229" s="107"/>
      <c r="AW229" s="107"/>
      <c r="AX229" s="107"/>
      <c r="AY229" s="107"/>
      <c r="AZ229" s="107"/>
      <c r="BA229" s="107"/>
      <c r="BB229" s="123"/>
      <c r="BC229" s="115"/>
      <c r="BD229" s="107"/>
      <c r="BE229" s="107"/>
      <c r="BF229" s="107"/>
      <c r="BG229" s="107"/>
      <c r="BH229" s="107"/>
      <c r="BI229" s="107"/>
      <c r="BJ229" s="107"/>
      <c r="BK229" s="107"/>
      <c r="BL229" s="116"/>
      <c r="BM229" s="193"/>
      <c r="BN229" s="116"/>
      <c r="BO229" s="116"/>
      <c r="BP229" s="116"/>
      <c r="BQ229" s="116"/>
      <c r="BR229" s="116"/>
      <c r="BS229" s="118"/>
      <c r="BT229" s="107"/>
      <c r="BU229" s="107"/>
      <c r="BV229" s="107"/>
      <c r="BW229" s="107"/>
      <c r="BX229" s="107"/>
      <c r="BY229" s="107"/>
      <c r="BZ229" s="107"/>
      <c r="CA229" s="107"/>
      <c r="CB229" s="117"/>
      <c r="CC229" s="117"/>
      <c r="CD229" s="117"/>
      <c r="CE229" s="112"/>
      <c r="CF229" s="117"/>
      <c r="CG229" s="112"/>
      <c r="CH229" s="112"/>
      <c r="CI229" s="112"/>
      <c r="CJ229" s="112"/>
      <c r="CK229" s="112"/>
      <c r="CL229" s="112"/>
      <c r="CM229" s="112"/>
      <c r="CN229" s="112"/>
      <c r="CO229" s="112"/>
      <c r="CP229" s="112"/>
      <c r="CQ229" s="112"/>
      <c r="CR229" s="112"/>
      <c r="CS229" s="112"/>
      <c r="CT229" s="112"/>
      <c r="CU229" s="112"/>
      <c r="CV229" s="112"/>
      <c r="CW229" s="112"/>
      <c r="CX229" s="112"/>
      <c r="CY229" s="112"/>
      <c r="CZ229" s="112"/>
      <c r="DA229" s="112"/>
      <c r="DB229" s="112"/>
    </row>
    <row r="230" spans="1:106" ht="30.75" customHeight="1">
      <c r="A230" s="123" t="s">
        <v>951</v>
      </c>
      <c r="B230" s="207"/>
      <c r="C230" s="107"/>
      <c r="D230" s="107"/>
      <c r="E230" s="107"/>
      <c r="F230" s="107"/>
      <c r="G230" s="107"/>
      <c r="H230" s="107"/>
      <c r="I230" s="107"/>
      <c r="J230" s="107"/>
      <c r="K230" s="107"/>
      <c r="L230" s="107"/>
      <c r="M230" s="107"/>
      <c r="N230" s="107"/>
      <c r="O230" s="117"/>
      <c r="P230" s="113"/>
      <c r="Q230" s="107"/>
      <c r="R230" s="107"/>
      <c r="S230" s="111"/>
      <c r="T230" s="107"/>
      <c r="U230" s="107"/>
      <c r="V230" s="106"/>
      <c r="W230" s="108"/>
      <c r="X230" s="107"/>
      <c r="Y230" s="107"/>
      <c r="Z230" s="107"/>
      <c r="AA230" s="107"/>
      <c r="AB230" s="107"/>
      <c r="AC230" s="114"/>
      <c r="AD230" s="108"/>
      <c r="AE230" s="107"/>
      <c r="AF230" s="107"/>
      <c r="AG230" s="107"/>
      <c r="AH230" s="107"/>
      <c r="AI230" s="107"/>
      <c r="AJ230" s="107"/>
      <c r="AK230" s="107"/>
      <c r="AL230" s="107"/>
      <c r="AM230" s="123"/>
      <c r="AN230" s="107"/>
      <c r="AO230" s="107"/>
      <c r="AP230" s="107"/>
      <c r="AQ230" s="107"/>
      <c r="AR230" s="107"/>
      <c r="AS230" s="107"/>
      <c r="AT230" s="107"/>
      <c r="AU230" s="107"/>
      <c r="AV230" s="107"/>
      <c r="AW230" s="107"/>
      <c r="AX230" s="107"/>
      <c r="AY230" s="107"/>
      <c r="AZ230" s="107"/>
      <c r="BA230" s="107"/>
      <c r="BB230" s="107"/>
      <c r="BC230" s="115"/>
      <c r="BD230" s="107"/>
      <c r="BE230" s="107"/>
      <c r="BF230" s="107"/>
      <c r="BG230" s="107"/>
      <c r="BH230" s="107"/>
      <c r="BI230" s="107"/>
      <c r="BJ230" s="107"/>
      <c r="BK230" s="107"/>
      <c r="BL230" s="116"/>
      <c r="BM230" s="193"/>
      <c r="BN230" s="116"/>
      <c r="BO230" s="116"/>
      <c r="BP230" s="116"/>
      <c r="BQ230" s="116"/>
      <c r="BR230" s="116"/>
      <c r="BS230" s="118"/>
      <c r="BT230" s="107"/>
      <c r="BU230" s="107"/>
      <c r="BV230" s="107"/>
      <c r="BW230" s="107"/>
      <c r="BX230" s="107"/>
      <c r="BY230" s="107"/>
      <c r="BZ230" s="107"/>
      <c r="CA230" s="107"/>
      <c r="CB230" s="117"/>
      <c r="CC230" s="117"/>
      <c r="CD230" s="117"/>
      <c r="CE230" s="112"/>
      <c r="CF230" s="117"/>
      <c r="CG230" s="112"/>
      <c r="CH230" s="112"/>
      <c r="CI230" s="112"/>
      <c r="CJ230" s="112"/>
      <c r="CK230" s="112"/>
      <c r="CL230" s="112"/>
      <c r="CM230" s="112"/>
      <c r="CN230" s="112"/>
      <c r="CO230" s="112"/>
      <c r="CP230" s="112"/>
      <c r="CQ230" s="112"/>
      <c r="CR230" s="112"/>
      <c r="CS230" s="112"/>
      <c r="CT230" s="112"/>
      <c r="CU230" s="112"/>
      <c r="CV230" s="112"/>
      <c r="CW230" s="112"/>
      <c r="CX230" s="112"/>
      <c r="CY230" s="112"/>
      <c r="CZ230" s="112"/>
      <c r="DA230" s="112"/>
      <c r="DB230" s="112"/>
    </row>
    <row r="231" spans="1:106" ht="30.75" customHeight="1">
      <c r="A231" s="123" t="s">
        <v>952</v>
      </c>
      <c r="B231" s="207"/>
      <c r="C231" s="107"/>
      <c r="D231" s="107"/>
      <c r="E231" s="107"/>
      <c r="F231" s="107"/>
      <c r="G231" s="107"/>
      <c r="H231" s="110"/>
      <c r="I231" s="107"/>
      <c r="J231" s="107"/>
      <c r="K231" s="107"/>
      <c r="L231" s="107"/>
      <c r="M231" s="107"/>
      <c r="N231" s="107"/>
      <c r="O231" s="117"/>
      <c r="P231" s="113"/>
      <c r="Q231" s="107"/>
      <c r="R231" s="107"/>
      <c r="S231" s="111"/>
      <c r="T231" s="107"/>
      <c r="U231" s="107"/>
      <c r="V231" s="123"/>
      <c r="W231" s="108"/>
      <c r="X231" s="123"/>
      <c r="Y231" s="123"/>
      <c r="Z231" s="107"/>
      <c r="AA231" s="107"/>
      <c r="AB231" s="107"/>
      <c r="AC231" s="114"/>
      <c r="AD231" s="108"/>
      <c r="AE231" s="107"/>
      <c r="AF231" s="107"/>
      <c r="AG231" s="107"/>
      <c r="AH231" s="107"/>
      <c r="AI231" s="107"/>
      <c r="AJ231" s="107"/>
      <c r="AK231" s="107"/>
      <c r="AL231" s="107"/>
      <c r="AM231" s="123"/>
      <c r="AN231" s="107"/>
      <c r="AO231" s="107"/>
      <c r="AP231" s="107"/>
      <c r="AQ231" s="107"/>
      <c r="AR231" s="107"/>
      <c r="AS231" s="107"/>
      <c r="AT231" s="107"/>
      <c r="AU231" s="107"/>
      <c r="AV231" s="107"/>
      <c r="AW231" s="107"/>
      <c r="AX231" s="107"/>
      <c r="AY231" s="107"/>
      <c r="AZ231" s="107"/>
      <c r="BA231" s="107"/>
      <c r="BB231" s="107"/>
      <c r="BC231" s="115"/>
      <c r="BD231" s="107"/>
      <c r="BE231" s="107"/>
      <c r="BF231" s="107"/>
      <c r="BG231" s="107"/>
      <c r="BH231" s="107"/>
      <c r="BI231" s="107"/>
      <c r="BJ231" s="107"/>
      <c r="BK231" s="107"/>
      <c r="BL231" s="121"/>
      <c r="BM231" s="193"/>
      <c r="BN231" s="121"/>
      <c r="BO231" s="121"/>
      <c r="BP231" s="121"/>
      <c r="BQ231" s="121"/>
      <c r="BR231" s="121"/>
      <c r="BS231" s="118"/>
      <c r="BT231" s="107"/>
      <c r="BU231" s="107"/>
      <c r="BV231" s="107"/>
      <c r="BW231" s="107"/>
      <c r="BX231" s="107"/>
      <c r="BY231" s="107"/>
      <c r="BZ231" s="107"/>
      <c r="CA231" s="107"/>
      <c r="CB231" s="117"/>
      <c r="CC231" s="117"/>
      <c r="CD231" s="117"/>
      <c r="CE231" s="112"/>
      <c r="CF231" s="117"/>
      <c r="CG231" s="112"/>
      <c r="CH231" s="112"/>
      <c r="CI231" s="112"/>
      <c r="CJ231" s="112"/>
      <c r="CK231" s="112"/>
      <c r="CL231" s="112"/>
      <c r="CM231" s="112"/>
      <c r="CN231" s="112"/>
      <c r="CO231" s="112"/>
      <c r="CP231" s="112"/>
      <c r="CQ231" s="112"/>
      <c r="CR231" s="112"/>
      <c r="CS231" s="112"/>
      <c r="CT231" s="112"/>
      <c r="CU231" s="112"/>
      <c r="CV231" s="112"/>
      <c r="CW231" s="112"/>
      <c r="CX231" s="112"/>
      <c r="CY231" s="112"/>
      <c r="CZ231" s="112"/>
      <c r="DA231" s="112"/>
      <c r="DB231" s="112"/>
    </row>
    <row r="232" spans="1:106" ht="30.75" customHeight="1">
      <c r="A232" s="123" t="s">
        <v>953</v>
      </c>
      <c r="B232" s="207"/>
      <c r="C232" s="174"/>
      <c r="D232" s="107"/>
      <c r="E232" s="107"/>
      <c r="F232" s="107"/>
      <c r="G232" s="107"/>
      <c r="H232" s="107"/>
      <c r="I232" s="107"/>
      <c r="J232" s="107"/>
      <c r="K232" s="107"/>
      <c r="L232" s="107"/>
      <c r="M232" s="107"/>
      <c r="N232" s="107"/>
      <c r="O232" s="117"/>
      <c r="P232" s="113"/>
      <c r="Q232" s="107"/>
      <c r="R232" s="107"/>
      <c r="S232" s="111"/>
      <c r="T232" s="107"/>
      <c r="U232" s="107"/>
      <c r="V232" s="123"/>
      <c r="W232" s="144"/>
      <c r="X232" s="123"/>
      <c r="Y232" s="123"/>
      <c r="Z232" s="107"/>
      <c r="AA232" s="107"/>
      <c r="AB232" s="107"/>
      <c r="AC232" s="114"/>
      <c r="AD232" s="108"/>
      <c r="AE232" s="107"/>
      <c r="AF232" s="107"/>
      <c r="AG232" s="107"/>
      <c r="AH232" s="107"/>
      <c r="AI232" s="107"/>
      <c r="AJ232" s="107"/>
      <c r="AK232" s="107"/>
      <c r="AL232" s="107"/>
      <c r="AM232" s="123"/>
      <c r="AN232" s="107"/>
      <c r="AO232" s="107"/>
      <c r="AP232" s="107"/>
      <c r="AQ232" s="107"/>
      <c r="AR232" s="107"/>
      <c r="AS232" s="107"/>
      <c r="AT232" s="107"/>
      <c r="AU232" s="107"/>
      <c r="AV232" s="107"/>
      <c r="AW232" s="107"/>
      <c r="AX232" s="107"/>
      <c r="AY232" s="107"/>
      <c r="AZ232" s="107"/>
      <c r="BA232" s="107"/>
      <c r="BB232" s="107"/>
      <c r="BC232" s="115"/>
      <c r="BD232" s="107"/>
      <c r="BE232" s="107"/>
      <c r="BF232" s="107"/>
      <c r="BG232" s="107"/>
      <c r="BH232" s="107"/>
      <c r="BI232" s="107"/>
      <c r="BJ232" s="107"/>
      <c r="BK232" s="107"/>
      <c r="BL232" s="120"/>
      <c r="BM232" s="193"/>
      <c r="BN232" s="116"/>
      <c r="BO232" s="116"/>
      <c r="BP232" s="116"/>
      <c r="BQ232" s="116"/>
      <c r="BR232" s="116"/>
      <c r="BS232" s="118"/>
      <c r="BT232" s="107"/>
      <c r="BU232" s="107"/>
      <c r="BV232" s="107"/>
      <c r="BW232" s="107"/>
      <c r="BX232" s="124"/>
      <c r="BY232" s="107"/>
      <c r="BZ232" s="107"/>
      <c r="CA232" s="107"/>
      <c r="CB232" s="117"/>
      <c r="CC232" s="117"/>
      <c r="CD232" s="117"/>
      <c r="CE232" s="112"/>
      <c r="CF232" s="117"/>
      <c r="CG232" s="112"/>
      <c r="CH232" s="112"/>
      <c r="CI232" s="112"/>
      <c r="CJ232" s="112"/>
      <c r="CK232" s="112"/>
      <c r="CL232" s="112"/>
      <c r="CM232" s="112"/>
      <c r="CN232" s="112"/>
      <c r="CO232" s="112"/>
      <c r="CP232" s="112"/>
      <c r="CQ232" s="112"/>
      <c r="CR232" s="112"/>
      <c r="CS232" s="112"/>
      <c r="CT232" s="112"/>
      <c r="CU232" s="112"/>
      <c r="CV232" s="112"/>
      <c r="CW232" s="112"/>
      <c r="CX232" s="112"/>
      <c r="CY232" s="112"/>
      <c r="CZ232" s="112"/>
      <c r="DA232" s="112"/>
      <c r="DB232" s="112"/>
    </row>
    <row r="233" spans="1:106" ht="30.75" customHeight="1">
      <c r="A233" s="123" t="s">
        <v>954</v>
      </c>
      <c r="B233" s="207"/>
      <c r="C233" s="107"/>
      <c r="D233" s="107"/>
      <c r="E233" s="107"/>
      <c r="F233" s="107"/>
      <c r="G233" s="107"/>
      <c r="H233" s="107"/>
      <c r="I233" s="107"/>
      <c r="J233" s="107"/>
      <c r="K233" s="107"/>
      <c r="L233" s="107"/>
      <c r="M233" s="107"/>
      <c r="N233" s="107"/>
      <c r="O233" s="117"/>
      <c r="P233" s="113"/>
      <c r="Q233" s="107"/>
      <c r="R233" s="107"/>
      <c r="S233" s="111"/>
      <c r="T233" s="107"/>
      <c r="U233" s="107"/>
      <c r="V233" s="123"/>
      <c r="W233" s="123"/>
      <c r="X233" s="123"/>
      <c r="Y233" s="123"/>
      <c r="Z233" s="107"/>
      <c r="AA233" s="107"/>
      <c r="AB233" s="107"/>
      <c r="AC233" s="114"/>
      <c r="AD233" s="108"/>
      <c r="AE233" s="107"/>
      <c r="AF233" s="107"/>
      <c r="AG233" s="107"/>
      <c r="AH233" s="107"/>
      <c r="AI233" s="107"/>
      <c r="AJ233" s="107"/>
      <c r="AK233" s="107"/>
      <c r="AL233" s="107"/>
      <c r="AM233" s="123"/>
      <c r="AN233" s="107"/>
      <c r="AO233" s="107"/>
      <c r="AP233" s="107"/>
      <c r="AQ233" s="107"/>
      <c r="AR233" s="107"/>
      <c r="AS233" s="107"/>
      <c r="AT233" s="107"/>
      <c r="AU233" s="107"/>
      <c r="AV233" s="107"/>
      <c r="AW233" s="107"/>
      <c r="AX233" s="107"/>
      <c r="AY233" s="107"/>
      <c r="AZ233" s="107"/>
      <c r="BA233" s="107"/>
      <c r="BB233" s="107"/>
      <c r="BC233" s="115"/>
      <c r="BD233" s="107"/>
      <c r="BE233" s="107"/>
      <c r="BF233" s="107"/>
      <c r="BG233" s="107"/>
      <c r="BH233" s="107"/>
      <c r="BI233" s="107"/>
      <c r="BJ233" s="107"/>
      <c r="BK233" s="107"/>
      <c r="BL233" s="121"/>
      <c r="BM233" s="193"/>
      <c r="BN233" s="121"/>
      <c r="BO233" s="121"/>
      <c r="BP233" s="121"/>
      <c r="BQ233" s="121"/>
      <c r="BR233" s="121"/>
      <c r="BS233" s="118"/>
      <c r="BT233" s="107"/>
      <c r="BU233" s="107"/>
      <c r="BV233" s="107"/>
      <c r="BW233" s="107"/>
      <c r="BX233" s="107"/>
      <c r="BY233" s="107"/>
      <c r="BZ233" s="107"/>
      <c r="CA233" s="107"/>
      <c r="CB233" s="117"/>
      <c r="CC233" s="117"/>
      <c r="CD233" s="117"/>
      <c r="CE233" s="112"/>
      <c r="CF233" s="117"/>
      <c r="CG233" s="112"/>
      <c r="CH233" s="112"/>
      <c r="CI233" s="112"/>
      <c r="CJ233" s="112"/>
      <c r="CK233" s="112"/>
      <c r="CL233" s="112"/>
      <c r="CM233" s="112"/>
      <c r="CN233" s="112"/>
      <c r="CO233" s="112"/>
      <c r="CP233" s="112"/>
      <c r="CQ233" s="112"/>
      <c r="CR233" s="112"/>
      <c r="CS233" s="112"/>
      <c r="CT233" s="112"/>
      <c r="CU233" s="112"/>
      <c r="CV233" s="112"/>
      <c r="CW233" s="112"/>
      <c r="CX233" s="112"/>
      <c r="CY233" s="112"/>
      <c r="CZ233" s="112"/>
      <c r="DA233" s="112"/>
      <c r="DB233" s="112"/>
    </row>
    <row r="234" spans="1:106" ht="30.75" customHeight="1">
      <c r="A234" s="123" t="s">
        <v>955</v>
      </c>
      <c r="B234" s="207"/>
      <c r="C234" s="107"/>
      <c r="D234" s="107"/>
      <c r="E234" s="107"/>
      <c r="F234" s="107"/>
      <c r="G234" s="107"/>
      <c r="H234" s="107"/>
      <c r="I234" s="107"/>
      <c r="J234" s="106"/>
      <c r="K234" s="107"/>
      <c r="L234" s="107"/>
      <c r="M234" s="107"/>
      <c r="N234" s="107"/>
      <c r="O234" s="117"/>
      <c r="P234" s="113"/>
      <c r="Q234" s="107"/>
      <c r="R234" s="107"/>
      <c r="S234" s="111"/>
      <c r="T234" s="107"/>
      <c r="U234" s="107"/>
      <c r="V234" s="123"/>
      <c r="W234" s="123"/>
      <c r="X234" s="123"/>
      <c r="Y234" s="123"/>
      <c r="Z234" s="107"/>
      <c r="AA234" s="107"/>
      <c r="AB234" s="107"/>
      <c r="AC234" s="114"/>
      <c r="AD234" s="108"/>
      <c r="AE234" s="107"/>
      <c r="AF234" s="107"/>
      <c r="AG234" s="107"/>
      <c r="AH234" s="107"/>
      <c r="AI234" s="107"/>
      <c r="AJ234" s="107"/>
      <c r="AK234" s="107"/>
      <c r="AL234" s="107"/>
      <c r="AM234" s="107"/>
      <c r="AN234" s="107"/>
      <c r="AO234" s="107"/>
      <c r="AP234" s="107"/>
      <c r="AQ234" s="107"/>
      <c r="AR234" s="107"/>
      <c r="AS234" s="107"/>
      <c r="AT234" s="107"/>
      <c r="AU234" s="107"/>
      <c r="AV234" s="107"/>
      <c r="AW234" s="107"/>
      <c r="AX234" s="107"/>
      <c r="AY234" s="107"/>
      <c r="AZ234" s="107"/>
      <c r="BA234" s="106"/>
      <c r="BB234" s="106"/>
      <c r="BC234" s="115"/>
      <c r="BD234" s="107"/>
      <c r="BE234" s="107"/>
      <c r="BF234" s="107"/>
      <c r="BG234" s="107"/>
      <c r="BH234" s="107"/>
      <c r="BI234" s="107"/>
      <c r="BJ234" s="107"/>
      <c r="BK234" s="107"/>
      <c r="BL234" s="120"/>
      <c r="BM234" s="193"/>
      <c r="BN234" s="116"/>
      <c r="BO234" s="116"/>
      <c r="BP234" s="116"/>
      <c r="BQ234" s="116"/>
      <c r="BR234" s="116"/>
      <c r="BS234" s="118"/>
      <c r="BT234" s="107"/>
      <c r="BU234" s="107"/>
      <c r="BV234" s="107"/>
      <c r="BW234" s="107"/>
      <c r="BX234" s="107"/>
      <c r="BY234" s="107"/>
      <c r="BZ234" s="107"/>
      <c r="CA234" s="107"/>
      <c r="CB234" s="117"/>
      <c r="CC234" s="117"/>
      <c r="CD234" s="117"/>
      <c r="CE234" s="112"/>
      <c r="CF234" s="117"/>
      <c r="CG234" s="112"/>
      <c r="CH234" s="112"/>
      <c r="CI234" s="112"/>
      <c r="CJ234" s="112"/>
      <c r="CK234" s="112"/>
      <c r="CL234" s="112"/>
      <c r="CM234" s="112"/>
      <c r="CN234" s="112"/>
      <c r="CO234" s="112"/>
      <c r="CP234" s="112"/>
      <c r="CQ234" s="112"/>
      <c r="CR234" s="112"/>
      <c r="CT234" s="112"/>
      <c r="CU234" s="112"/>
      <c r="CV234" s="112"/>
      <c r="CW234" s="112"/>
      <c r="CX234" s="112"/>
      <c r="CY234" s="112"/>
      <c r="CZ234" s="112"/>
      <c r="DA234" s="112"/>
      <c r="DB234" s="112"/>
    </row>
    <row r="235" spans="1:106" ht="30.75" customHeight="1">
      <c r="A235" s="123" t="s">
        <v>956</v>
      </c>
      <c r="B235" s="207"/>
      <c r="C235" s="107"/>
      <c r="D235" s="107"/>
      <c r="E235" s="107"/>
      <c r="F235" s="107"/>
      <c r="G235" s="107"/>
      <c r="H235" s="107"/>
      <c r="I235" s="107"/>
      <c r="J235" s="107"/>
      <c r="K235" s="107"/>
      <c r="L235" s="107"/>
      <c r="M235" s="107"/>
      <c r="N235" s="107"/>
      <c r="O235" s="117"/>
      <c r="P235" s="113"/>
      <c r="Q235" s="107"/>
      <c r="R235" s="107"/>
      <c r="S235" s="111"/>
      <c r="T235" s="107"/>
      <c r="U235" s="107"/>
      <c r="V235" s="123"/>
      <c r="W235" s="123"/>
      <c r="X235" s="123"/>
      <c r="Y235" s="123"/>
      <c r="Z235" s="107"/>
      <c r="AA235" s="107"/>
      <c r="AB235" s="107"/>
      <c r="AC235" s="114"/>
      <c r="AD235" s="108"/>
      <c r="AE235" s="107"/>
      <c r="AF235" s="107"/>
      <c r="AG235" s="107"/>
      <c r="AH235" s="107"/>
      <c r="AI235" s="107"/>
      <c r="AJ235" s="107"/>
      <c r="AK235" s="107"/>
      <c r="AL235" s="107"/>
      <c r="AM235" s="123"/>
      <c r="AN235" s="107"/>
      <c r="AO235" s="107"/>
      <c r="AP235" s="107"/>
      <c r="AQ235" s="107"/>
      <c r="AR235" s="107"/>
      <c r="AS235" s="107"/>
      <c r="AT235" s="107"/>
      <c r="AU235" s="107"/>
      <c r="AV235" s="107"/>
      <c r="AW235" s="107"/>
      <c r="AX235" s="107"/>
      <c r="AY235" s="107"/>
      <c r="AZ235" s="107"/>
      <c r="BA235" s="107"/>
      <c r="BB235" s="123"/>
      <c r="BC235" s="115"/>
      <c r="BD235" s="107"/>
      <c r="BE235" s="107"/>
      <c r="BF235" s="107"/>
      <c r="BG235" s="107"/>
      <c r="BH235" s="107"/>
      <c r="BI235" s="107"/>
      <c r="BJ235" s="107"/>
      <c r="BK235" s="107"/>
      <c r="BL235" s="116"/>
      <c r="BM235" s="193"/>
      <c r="BN235" s="116"/>
      <c r="BO235" s="116"/>
      <c r="BP235" s="116"/>
      <c r="BQ235" s="116"/>
      <c r="BR235" s="116"/>
      <c r="BS235" s="118"/>
      <c r="BT235" s="107"/>
      <c r="BU235" s="107"/>
      <c r="BV235" s="107"/>
      <c r="BW235" s="107"/>
      <c r="BX235" s="107"/>
      <c r="BY235" s="107"/>
      <c r="BZ235" s="107"/>
      <c r="CA235" s="107"/>
      <c r="CB235" s="117"/>
      <c r="CC235" s="117"/>
      <c r="CD235" s="117"/>
      <c r="CE235" s="112"/>
      <c r="CF235" s="117"/>
      <c r="CG235" s="112"/>
      <c r="CH235" s="112"/>
      <c r="CI235" s="112"/>
      <c r="CJ235" s="112"/>
      <c r="CK235" s="112"/>
      <c r="CL235" s="112"/>
      <c r="CM235" s="112"/>
      <c r="CN235" s="112"/>
      <c r="CO235" s="112"/>
      <c r="CP235" s="112"/>
      <c r="CQ235" s="112"/>
      <c r="CR235" s="112"/>
      <c r="CS235" s="112"/>
      <c r="CT235" s="112"/>
      <c r="CU235" s="112"/>
      <c r="CV235" s="112"/>
      <c r="CW235" s="112"/>
      <c r="CX235" s="112"/>
      <c r="CY235" s="112"/>
      <c r="CZ235" s="112"/>
      <c r="DA235" s="112"/>
      <c r="DB235" s="112"/>
    </row>
    <row r="236" spans="1:106" ht="30.75" customHeight="1">
      <c r="A236" s="123" t="s">
        <v>957</v>
      </c>
      <c r="B236" s="207"/>
      <c r="C236" s="107"/>
      <c r="D236" s="107"/>
      <c r="E236" s="107"/>
      <c r="F236" s="107"/>
      <c r="G236" s="107"/>
      <c r="H236" s="107"/>
      <c r="I236" s="107"/>
      <c r="J236" s="107"/>
      <c r="K236" s="107"/>
      <c r="L236" s="107"/>
      <c r="M236" s="107"/>
      <c r="N236" s="107"/>
      <c r="O236" s="117"/>
      <c r="P236" s="113"/>
      <c r="Q236" s="107"/>
      <c r="R236" s="107"/>
      <c r="S236" s="111"/>
      <c r="T236" s="107"/>
      <c r="U236" s="244"/>
      <c r="V236" s="213"/>
      <c r="W236" s="123"/>
      <c r="X236" s="123"/>
      <c r="Y236" s="123"/>
      <c r="Z236" s="107"/>
      <c r="AA236" s="107"/>
      <c r="AB236" s="107"/>
      <c r="AC236" s="114"/>
      <c r="AD236" s="108"/>
      <c r="AE236" s="107"/>
      <c r="AF236" s="107"/>
      <c r="AG236" s="107"/>
      <c r="AH236" s="107"/>
      <c r="AI236" s="107"/>
      <c r="AJ236" s="107"/>
      <c r="AK236" s="107"/>
      <c r="AL236" s="107"/>
      <c r="AM236" s="123"/>
      <c r="AN236" s="107"/>
      <c r="AO236" s="107"/>
      <c r="AP236" s="107"/>
      <c r="AQ236" s="107"/>
      <c r="AR236" s="107"/>
      <c r="AS236" s="107"/>
      <c r="AT236" s="107"/>
      <c r="AU236" s="107"/>
      <c r="AV236" s="107"/>
      <c r="AW236" s="107"/>
      <c r="AX236" s="107"/>
      <c r="AY236" s="107"/>
      <c r="AZ236" s="107"/>
      <c r="BA236" s="107"/>
      <c r="BB236" s="107"/>
      <c r="BC236" s="115"/>
      <c r="BD236" s="107"/>
      <c r="BE236" s="107"/>
      <c r="BF236" s="107"/>
      <c r="BG236" s="107"/>
      <c r="BH236" s="107"/>
      <c r="BI236" s="107"/>
      <c r="BJ236" s="107"/>
      <c r="BK236" s="107"/>
      <c r="BL236" s="116"/>
      <c r="BM236" s="193"/>
      <c r="BN236" s="116"/>
      <c r="BO236" s="116"/>
      <c r="BP236" s="116"/>
      <c r="BQ236" s="116"/>
      <c r="BR236" s="116"/>
      <c r="BS236" s="118"/>
      <c r="BT236" s="107"/>
      <c r="BU236" s="107"/>
      <c r="BV236" s="107"/>
      <c r="BW236" s="107"/>
      <c r="BX236" s="107"/>
      <c r="BY236" s="107"/>
      <c r="BZ236" s="107"/>
      <c r="CA236" s="107"/>
      <c r="CB236" s="117"/>
      <c r="CC236" s="117"/>
      <c r="CD236" s="117"/>
      <c r="CE236" s="112"/>
      <c r="CF236" s="117"/>
      <c r="CG236" s="112"/>
      <c r="CH236" s="112"/>
      <c r="CI236" s="112"/>
      <c r="CJ236" s="112"/>
      <c r="CK236" s="112"/>
      <c r="CL236" s="112"/>
      <c r="CM236" s="112"/>
      <c r="CN236" s="112"/>
      <c r="CO236" s="112"/>
      <c r="CP236" s="112"/>
      <c r="CQ236" s="112"/>
      <c r="CR236" s="112"/>
      <c r="CS236" s="112"/>
      <c r="CT236" s="112"/>
      <c r="CU236" s="112"/>
      <c r="CV236" s="112"/>
      <c r="CW236" s="112"/>
      <c r="CX236" s="112"/>
      <c r="CY236" s="112"/>
      <c r="CZ236" s="112"/>
      <c r="DA236" s="112"/>
      <c r="DB236" s="112"/>
    </row>
    <row r="237" spans="1:106" ht="30.75" customHeight="1">
      <c r="A237" s="123" t="s">
        <v>958</v>
      </c>
      <c r="B237" s="207"/>
      <c r="C237" s="107"/>
      <c r="D237" s="107"/>
      <c r="E237" s="107"/>
      <c r="F237" s="107"/>
      <c r="G237" s="107"/>
      <c r="H237" s="107"/>
      <c r="I237" s="107"/>
      <c r="J237" s="107"/>
      <c r="K237" s="107"/>
      <c r="L237" s="107"/>
      <c r="M237" s="107"/>
      <c r="N237" s="107"/>
      <c r="O237" s="117"/>
      <c r="P237" s="113"/>
      <c r="Q237" s="107"/>
      <c r="R237" s="107"/>
      <c r="S237" s="111"/>
      <c r="T237" s="107"/>
      <c r="U237" s="107"/>
      <c r="V237" s="123"/>
      <c r="W237" s="123"/>
      <c r="X237" s="123"/>
      <c r="Y237" s="123"/>
      <c r="Z237" s="107"/>
      <c r="AA237" s="107"/>
      <c r="AB237" s="107"/>
      <c r="AC237" s="114"/>
      <c r="AD237" s="108"/>
      <c r="AE237" s="107"/>
      <c r="AF237" s="107"/>
      <c r="AG237" s="107"/>
      <c r="AH237" s="107"/>
      <c r="AI237" s="107"/>
      <c r="AJ237" s="107"/>
      <c r="AK237" s="107"/>
      <c r="AL237" s="107"/>
      <c r="AM237" s="123"/>
      <c r="AN237" s="107"/>
      <c r="AO237" s="107"/>
      <c r="AP237" s="107"/>
      <c r="AQ237" s="107"/>
      <c r="AR237" s="107"/>
      <c r="AS237" s="107"/>
      <c r="AT237" s="107"/>
      <c r="AU237" s="107"/>
      <c r="AV237" s="107"/>
      <c r="AW237" s="107"/>
      <c r="AX237" s="107"/>
      <c r="AY237" s="107"/>
      <c r="AZ237" s="107"/>
      <c r="BA237" s="107"/>
      <c r="BB237" s="107"/>
      <c r="BC237" s="115"/>
      <c r="BD237" s="107"/>
      <c r="BE237" s="107"/>
      <c r="BF237" s="107"/>
      <c r="BG237" s="107"/>
      <c r="BH237" s="107"/>
      <c r="BI237" s="107"/>
      <c r="BJ237" s="107"/>
      <c r="BK237" s="107"/>
      <c r="BL237" s="116"/>
      <c r="BM237" s="193"/>
      <c r="BN237" s="116"/>
      <c r="BO237" s="116"/>
      <c r="BP237" s="116"/>
      <c r="BQ237" s="116"/>
      <c r="BR237" s="116"/>
      <c r="BS237" s="118"/>
      <c r="BT237" s="107"/>
      <c r="BU237" s="107"/>
      <c r="BV237" s="107"/>
      <c r="BW237" s="107"/>
      <c r="BX237" s="107"/>
      <c r="BY237" s="107"/>
      <c r="BZ237" s="107"/>
      <c r="CA237" s="107"/>
      <c r="CB237" s="117"/>
      <c r="CC237" s="117"/>
      <c r="CD237" s="117"/>
      <c r="CE237" s="112"/>
      <c r="CF237" s="117"/>
      <c r="CG237" s="112"/>
      <c r="CH237" s="112"/>
      <c r="CI237" s="112"/>
      <c r="CJ237" s="112"/>
      <c r="CK237" s="112"/>
      <c r="CL237" s="112"/>
      <c r="CM237" s="112"/>
      <c r="CN237" s="112"/>
      <c r="CO237" s="112"/>
      <c r="CP237" s="112"/>
      <c r="CQ237" s="112"/>
      <c r="CR237" s="112"/>
      <c r="CS237" s="112"/>
      <c r="CT237" s="112"/>
      <c r="CU237" s="112"/>
      <c r="CV237" s="112"/>
      <c r="CW237" s="112"/>
      <c r="CX237" s="112"/>
      <c r="CY237" s="112"/>
      <c r="CZ237" s="112"/>
      <c r="DA237" s="112"/>
      <c r="DB237" s="112"/>
    </row>
    <row r="238" spans="1:106" ht="30.75" customHeight="1">
      <c r="A238" s="123" t="s">
        <v>959</v>
      </c>
      <c r="B238" s="207"/>
      <c r="C238" s="107"/>
      <c r="D238" s="107"/>
      <c r="E238" s="107"/>
      <c r="F238" s="107"/>
      <c r="G238" s="107"/>
      <c r="H238" s="107"/>
      <c r="I238" s="107"/>
      <c r="J238" s="107"/>
      <c r="K238" s="107"/>
      <c r="L238" s="107"/>
      <c r="M238" s="107"/>
      <c r="N238" s="107"/>
      <c r="O238" s="117"/>
      <c r="P238" s="113"/>
      <c r="Q238" s="107"/>
      <c r="R238" s="107"/>
      <c r="S238" s="111"/>
      <c r="T238" s="107"/>
      <c r="U238" s="107"/>
      <c r="V238" s="123"/>
      <c r="W238" s="123"/>
      <c r="X238" s="123"/>
      <c r="Y238" s="123"/>
      <c r="Z238" s="107"/>
      <c r="AA238" s="107"/>
      <c r="AB238" s="107"/>
      <c r="AC238" s="114"/>
      <c r="AD238" s="108"/>
      <c r="AE238" s="107"/>
      <c r="AF238" s="107"/>
      <c r="AG238" s="107"/>
      <c r="AH238" s="107"/>
      <c r="AI238" s="107"/>
      <c r="AJ238" s="107"/>
      <c r="AK238" s="107"/>
      <c r="AL238" s="107"/>
      <c r="AM238" s="123"/>
      <c r="AN238" s="107"/>
      <c r="AO238" s="107"/>
      <c r="AP238" s="107"/>
      <c r="AQ238" s="107"/>
      <c r="AR238" s="107"/>
      <c r="AS238" s="107"/>
      <c r="AT238" s="107"/>
      <c r="AU238" s="107"/>
      <c r="AV238" s="107"/>
      <c r="AW238" s="107"/>
      <c r="AX238" s="107"/>
      <c r="AY238" s="107"/>
      <c r="AZ238" s="107"/>
      <c r="BA238" s="107"/>
      <c r="BB238" s="123"/>
      <c r="BC238" s="115"/>
      <c r="BD238" s="107"/>
      <c r="BE238" s="107"/>
      <c r="BF238" s="107"/>
      <c r="BG238" s="107"/>
      <c r="BH238" s="107"/>
      <c r="BI238" s="107"/>
      <c r="BJ238" s="107"/>
      <c r="BK238" s="107"/>
      <c r="BL238" s="121"/>
      <c r="BM238" s="193"/>
      <c r="BN238" s="121"/>
      <c r="BO238" s="121"/>
      <c r="BP238" s="121"/>
      <c r="BQ238" s="121"/>
      <c r="BR238" s="121"/>
      <c r="BS238" s="118"/>
      <c r="BT238" s="107"/>
      <c r="BU238" s="107"/>
      <c r="BV238" s="107"/>
      <c r="BW238" s="107"/>
      <c r="BX238" s="107"/>
      <c r="BY238" s="107"/>
      <c r="BZ238" s="107"/>
      <c r="CA238" s="107"/>
      <c r="CB238" s="117"/>
      <c r="CC238" s="117"/>
      <c r="CD238" s="117"/>
      <c r="CE238" s="112"/>
      <c r="CF238" s="117"/>
      <c r="CG238" s="112"/>
      <c r="CH238" s="112"/>
      <c r="CI238" s="112"/>
      <c r="CJ238" s="112"/>
      <c r="CK238" s="112"/>
      <c r="CL238" s="112"/>
      <c r="CM238" s="112"/>
      <c r="CN238" s="112"/>
      <c r="CO238" s="112"/>
      <c r="CP238" s="112"/>
      <c r="CQ238" s="112"/>
      <c r="CR238" s="112"/>
      <c r="CS238" s="112"/>
      <c r="CT238" s="112"/>
      <c r="CU238" s="112"/>
      <c r="CV238" s="112"/>
      <c r="CW238" s="112"/>
      <c r="CX238" s="112"/>
      <c r="CY238" s="112"/>
      <c r="CZ238" s="112"/>
      <c r="DA238" s="112"/>
      <c r="DB238" s="112"/>
    </row>
    <row r="239" spans="1:106" ht="30.75" customHeight="1">
      <c r="A239" s="123" t="s">
        <v>960</v>
      </c>
      <c r="B239" s="207"/>
      <c r="C239" s="126"/>
      <c r="D239" s="107"/>
      <c r="E239" s="107"/>
      <c r="F239" s="107"/>
      <c r="G239" s="107"/>
      <c r="H239" s="107"/>
      <c r="I239" s="107"/>
      <c r="J239" s="107"/>
      <c r="K239" s="107"/>
      <c r="L239" s="107"/>
      <c r="M239" s="107"/>
      <c r="N239" s="107"/>
      <c r="O239" s="117"/>
      <c r="P239" s="113"/>
      <c r="Q239" s="107"/>
      <c r="R239" s="107"/>
      <c r="S239" s="111"/>
      <c r="T239" s="107"/>
      <c r="U239" s="107"/>
      <c r="V239" s="123"/>
      <c r="W239" s="123"/>
      <c r="X239" s="123"/>
      <c r="Y239" s="123"/>
      <c r="Z239" s="107"/>
      <c r="AA239" s="107"/>
      <c r="AB239" s="107"/>
      <c r="AC239" s="114"/>
      <c r="AD239" s="108"/>
      <c r="AE239" s="107"/>
      <c r="AF239" s="107"/>
      <c r="AG239" s="107"/>
      <c r="AH239" s="107"/>
      <c r="AI239" s="107"/>
      <c r="AJ239" s="107"/>
      <c r="AK239" s="107"/>
      <c r="AL239" s="107"/>
      <c r="AM239" s="123"/>
      <c r="AN239" s="107"/>
      <c r="AO239" s="107"/>
      <c r="AP239" s="107"/>
      <c r="AQ239" s="107"/>
      <c r="AR239" s="107"/>
      <c r="AS239" s="107"/>
      <c r="AT239" s="107"/>
      <c r="AU239" s="107"/>
      <c r="AV239" s="107"/>
      <c r="AW239" s="107"/>
      <c r="AX239" s="107"/>
      <c r="AY239" s="107"/>
      <c r="AZ239" s="107"/>
      <c r="BA239" s="107"/>
      <c r="BB239" s="107"/>
      <c r="BC239" s="115"/>
      <c r="BD239" s="107"/>
      <c r="BE239" s="107"/>
      <c r="BF239" s="107"/>
      <c r="BG239" s="107"/>
      <c r="BH239" s="107"/>
      <c r="BI239" s="107"/>
      <c r="BJ239" s="107"/>
      <c r="BK239" s="107"/>
      <c r="BL239" s="116"/>
      <c r="BM239" s="193"/>
      <c r="BN239" s="116"/>
      <c r="BO239" s="116"/>
      <c r="BP239" s="116"/>
      <c r="BQ239" s="116"/>
      <c r="BR239" s="116"/>
      <c r="BS239" s="118"/>
      <c r="BT239" s="107"/>
      <c r="BU239" s="107"/>
      <c r="BV239" s="107"/>
      <c r="BW239" s="107"/>
      <c r="BX239" s="107"/>
      <c r="BY239" s="107"/>
      <c r="BZ239" s="107"/>
      <c r="CA239" s="107"/>
      <c r="CB239" s="117"/>
      <c r="CC239" s="117"/>
      <c r="CD239" s="117"/>
      <c r="CE239" s="112"/>
      <c r="CF239" s="117"/>
      <c r="CG239" s="112"/>
      <c r="CH239" s="112"/>
      <c r="CI239" s="112"/>
      <c r="CJ239" s="112"/>
      <c r="CK239" s="112"/>
      <c r="CL239" s="112"/>
      <c r="CM239" s="112"/>
      <c r="CN239" s="112"/>
      <c r="CO239" s="112"/>
      <c r="CP239" s="112"/>
      <c r="CQ239" s="112"/>
      <c r="CR239" s="112"/>
      <c r="CS239" s="112"/>
      <c r="CT239" s="112"/>
      <c r="CU239" s="112"/>
      <c r="CV239" s="112"/>
      <c r="CW239" s="112"/>
      <c r="CX239" s="112"/>
      <c r="CY239" s="112"/>
      <c r="CZ239" s="112"/>
      <c r="DA239" s="112"/>
      <c r="DB239" s="112"/>
    </row>
    <row r="240" spans="1:106" ht="30.75" customHeight="1">
      <c r="A240" s="123" t="s">
        <v>961</v>
      </c>
      <c r="B240" s="207"/>
      <c r="C240" s="107"/>
      <c r="D240" s="107"/>
      <c r="E240" s="107"/>
      <c r="F240" s="107"/>
      <c r="G240" s="107"/>
      <c r="H240" s="107"/>
      <c r="I240" s="107"/>
      <c r="J240" s="107"/>
      <c r="K240" s="107"/>
      <c r="L240" s="107"/>
      <c r="M240" s="107"/>
      <c r="N240" s="107"/>
      <c r="O240" s="117"/>
      <c r="P240" s="113"/>
      <c r="Q240" s="107"/>
      <c r="R240" s="107"/>
      <c r="S240" s="111"/>
      <c r="T240" s="107"/>
      <c r="U240" s="107"/>
      <c r="V240" s="123"/>
      <c r="W240" s="123"/>
      <c r="X240" s="123"/>
      <c r="Y240" s="123"/>
      <c r="Z240" s="107"/>
      <c r="AA240" s="107"/>
      <c r="AB240" s="107"/>
      <c r="AC240" s="114"/>
      <c r="AD240" s="108"/>
      <c r="AE240" s="107"/>
      <c r="AF240" s="107"/>
      <c r="AG240" s="107"/>
      <c r="AH240" s="107"/>
      <c r="AI240" s="107"/>
      <c r="AJ240" s="107"/>
      <c r="AK240" s="107"/>
      <c r="AL240" s="107"/>
      <c r="AM240" s="123"/>
      <c r="AN240" s="107"/>
      <c r="AO240" s="107"/>
      <c r="AP240" s="107"/>
      <c r="AQ240" s="107"/>
      <c r="AR240" s="107"/>
      <c r="AS240" s="107"/>
      <c r="AT240" s="107"/>
      <c r="AU240" s="107"/>
      <c r="AV240" s="107"/>
      <c r="AW240" s="107"/>
      <c r="AX240" s="107"/>
      <c r="AY240" s="107"/>
      <c r="AZ240" s="107"/>
      <c r="BA240" s="107"/>
      <c r="BB240" s="107"/>
      <c r="BC240" s="115"/>
      <c r="BD240" s="107"/>
      <c r="BE240" s="107"/>
      <c r="BF240" s="107"/>
      <c r="BG240" s="107"/>
      <c r="BH240" s="107"/>
      <c r="BI240" s="107"/>
      <c r="BJ240" s="107"/>
      <c r="BK240" s="107"/>
      <c r="BL240" s="121"/>
      <c r="BM240" s="193"/>
      <c r="BN240" s="116"/>
      <c r="BO240" s="116"/>
      <c r="BP240" s="116"/>
      <c r="BQ240" s="116"/>
      <c r="BR240" s="116"/>
      <c r="BS240" s="118"/>
      <c r="BT240" s="107"/>
      <c r="BU240" s="107"/>
      <c r="BV240" s="107"/>
      <c r="BW240" s="107"/>
      <c r="BX240" s="107"/>
      <c r="BY240" s="107"/>
      <c r="BZ240" s="107"/>
      <c r="CA240" s="107"/>
      <c r="CB240" s="117"/>
      <c r="CC240" s="117"/>
      <c r="CD240" s="117"/>
      <c r="CE240" s="112"/>
      <c r="CF240" s="117"/>
      <c r="CG240" s="112"/>
      <c r="CH240" s="112"/>
      <c r="CI240" s="112"/>
      <c r="CJ240" s="112"/>
      <c r="CK240" s="112"/>
      <c r="CL240" s="112"/>
      <c r="CM240" s="112"/>
      <c r="CN240" s="112"/>
      <c r="CO240" s="112"/>
      <c r="CP240" s="112"/>
      <c r="CQ240" s="112"/>
      <c r="CR240" s="112"/>
      <c r="CS240" s="112"/>
      <c r="CT240" s="112"/>
      <c r="CU240" s="112"/>
      <c r="CV240" s="112"/>
      <c r="CW240" s="112"/>
      <c r="CX240" s="112"/>
      <c r="CY240" s="112"/>
      <c r="CZ240" s="112"/>
      <c r="DA240" s="112"/>
      <c r="DB240" s="112"/>
    </row>
    <row r="241" spans="1:106" ht="30.75" customHeight="1">
      <c r="A241" s="123" t="s">
        <v>962</v>
      </c>
      <c r="B241" s="207"/>
      <c r="C241" s="107"/>
      <c r="D241" s="107"/>
      <c r="E241" s="107"/>
      <c r="F241" s="107"/>
      <c r="G241" s="107"/>
      <c r="H241" s="107"/>
      <c r="I241" s="107"/>
      <c r="J241" s="107"/>
      <c r="K241" s="107"/>
      <c r="L241" s="107"/>
      <c r="M241" s="107"/>
      <c r="N241" s="107"/>
      <c r="O241" s="117"/>
      <c r="P241" s="113"/>
      <c r="Q241" s="107"/>
      <c r="R241" s="107"/>
      <c r="S241" s="114"/>
      <c r="T241" s="107"/>
      <c r="U241" s="107"/>
      <c r="V241" s="123"/>
      <c r="W241" s="123"/>
      <c r="X241" s="123"/>
      <c r="Y241" s="123"/>
      <c r="Z241" s="107"/>
      <c r="AA241" s="107"/>
      <c r="AB241" s="107"/>
      <c r="AC241" s="114"/>
      <c r="AD241" s="108"/>
      <c r="AE241" s="107"/>
      <c r="AF241" s="107"/>
      <c r="AG241" s="107"/>
      <c r="AH241" s="107"/>
      <c r="AI241" s="107"/>
      <c r="AJ241" s="107"/>
      <c r="AK241" s="107"/>
      <c r="AL241" s="107"/>
      <c r="AM241" s="123"/>
      <c r="AN241" s="107"/>
      <c r="AO241" s="107"/>
      <c r="AP241" s="107"/>
      <c r="AQ241" s="107"/>
      <c r="AR241" s="107"/>
      <c r="AS241" s="107"/>
      <c r="AT241" s="107"/>
      <c r="AU241" s="107"/>
      <c r="AV241" s="107"/>
      <c r="AW241" s="107"/>
      <c r="AX241" s="107"/>
      <c r="AY241" s="107"/>
      <c r="AZ241" s="107"/>
      <c r="BA241" s="107"/>
      <c r="BB241" s="123"/>
      <c r="BC241" s="115"/>
      <c r="BD241" s="107"/>
      <c r="BE241" s="107"/>
      <c r="BF241" s="107"/>
      <c r="BG241" s="107"/>
      <c r="BH241" s="107"/>
      <c r="BI241" s="107"/>
      <c r="BJ241" s="107"/>
      <c r="BK241" s="107"/>
      <c r="BL241" s="121"/>
      <c r="BM241" s="193"/>
      <c r="BN241" s="116"/>
      <c r="BO241" s="116"/>
      <c r="BP241" s="116"/>
      <c r="BQ241" s="116"/>
      <c r="BR241" s="116"/>
      <c r="BS241" s="118"/>
      <c r="BT241" s="107"/>
      <c r="BU241" s="107"/>
      <c r="BV241" s="107"/>
      <c r="BW241" s="107"/>
      <c r="BX241" s="107"/>
      <c r="BY241" s="107"/>
      <c r="BZ241" s="107"/>
      <c r="CA241" s="107"/>
      <c r="CB241" s="117"/>
      <c r="CC241" s="117"/>
      <c r="CD241" s="117"/>
      <c r="CE241" s="112"/>
      <c r="CF241" s="117"/>
      <c r="CG241" s="112"/>
      <c r="CH241" s="112"/>
      <c r="CI241" s="112"/>
      <c r="CJ241" s="112"/>
      <c r="CK241" s="112"/>
      <c r="CL241" s="112"/>
      <c r="CM241" s="112"/>
      <c r="CN241" s="112"/>
      <c r="CO241" s="112"/>
      <c r="CP241" s="112"/>
      <c r="CQ241" s="112"/>
      <c r="CR241" s="112"/>
      <c r="CS241" s="112"/>
      <c r="CT241" s="112"/>
      <c r="CU241" s="112"/>
      <c r="CV241" s="112"/>
      <c r="CW241" s="112"/>
      <c r="CX241" s="112"/>
      <c r="CY241" s="112"/>
      <c r="CZ241" s="112"/>
      <c r="DA241" s="112"/>
      <c r="DB241" s="112"/>
    </row>
    <row r="242" spans="1:106" ht="30.75" customHeight="1">
      <c r="A242" s="123" t="s">
        <v>963</v>
      </c>
      <c r="B242" s="207"/>
      <c r="C242" s="107"/>
      <c r="D242" s="107"/>
      <c r="E242" s="107"/>
      <c r="F242" s="107"/>
      <c r="G242" s="107"/>
      <c r="H242" s="107"/>
      <c r="I242" s="107"/>
      <c r="J242" s="107"/>
      <c r="K242" s="107"/>
      <c r="L242" s="107"/>
      <c r="M242" s="107"/>
      <c r="N242" s="107"/>
      <c r="O242" s="117"/>
      <c r="P242" s="113"/>
      <c r="Q242" s="107"/>
      <c r="R242" s="107"/>
      <c r="S242" s="111"/>
      <c r="T242" s="107"/>
      <c r="U242" s="107"/>
      <c r="V242" s="123"/>
      <c r="W242" s="123"/>
      <c r="X242" s="123"/>
      <c r="Y242" s="123"/>
      <c r="Z242" s="107"/>
      <c r="AA242" s="107"/>
      <c r="AB242" s="107"/>
      <c r="AC242" s="114"/>
      <c r="AD242" s="108"/>
      <c r="AE242" s="107"/>
      <c r="AF242" s="107"/>
      <c r="AG242" s="107"/>
      <c r="AH242" s="107"/>
      <c r="AI242" s="107"/>
      <c r="AJ242" s="107"/>
      <c r="AK242" s="107"/>
      <c r="AL242" s="107"/>
      <c r="AM242" s="123"/>
      <c r="AN242" s="107"/>
      <c r="AO242" s="107"/>
      <c r="AP242" s="107"/>
      <c r="AQ242" s="107"/>
      <c r="AR242" s="107"/>
      <c r="AS242" s="107"/>
      <c r="AT242" s="107"/>
      <c r="AU242" s="107"/>
      <c r="AV242" s="107"/>
      <c r="AW242" s="107"/>
      <c r="AX242" s="107"/>
      <c r="AY242" s="107"/>
      <c r="AZ242" s="107"/>
      <c r="BA242" s="107"/>
      <c r="BB242" s="123"/>
      <c r="BC242" s="115"/>
      <c r="BD242" s="107"/>
      <c r="BE242" s="107"/>
      <c r="BF242" s="107"/>
      <c r="BG242" s="107"/>
      <c r="BH242" s="107"/>
      <c r="BI242" s="107"/>
      <c r="BJ242" s="107"/>
      <c r="BK242" s="107"/>
      <c r="BL242" s="116"/>
      <c r="BM242" s="193"/>
      <c r="BN242" s="116"/>
      <c r="BO242" s="116"/>
      <c r="BP242" s="116"/>
      <c r="BQ242" s="116"/>
      <c r="BR242" s="116"/>
      <c r="BS242" s="118"/>
      <c r="BT242" s="107"/>
      <c r="BU242" s="107"/>
      <c r="BV242" s="107"/>
      <c r="BW242" s="107"/>
      <c r="BX242" s="107"/>
      <c r="BY242" s="107"/>
      <c r="BZ242" s="107"/>
      <c r="CA242" s="107"/>
      <c r="CB242" s="117"/>
      <c r="CC242" s="117"/>
      <c r="CD242" s="117"/>
      <c r="CE242" s="112"/>
      <c r="CF242" s="117"/>
      <c r="CG242" s="112"/>
      <c r="CH242" s="112"/>
      <c r="CI242" s="112"/>
      <c r="CJ242" s="112"/>
      <c r="CK242" s="112"/>
      <c r="CL242" s="112"/>
      <c r="CM242" s="112"/>
      <c r="CN242" s="112"/>
      <c r="CO242" s="112"/>
      <c r="CP242" s="112"/>
      <c r="CQ242" s="112"/>
      <c r="CR242" s="112"/>
      <c r="CS242" s="112"/>
      <c r="CT242" s="112"/>
      <c r="CU242" s="112"/>
      <c r="CV242" s="112"/>
      <c r="CW242" s="112"/>
      <c r="CX242" s="112"/>
      <c r="CY242" s="112"/>
      <c r="CZ242" s="112"/>
      <c r="DA242" s="112"/>
      <c r="DB242" s="112"/>
    </row>
    <row r="243" spans="1:106" ht="30.75" customHeight="1">
      <c r="A243" s="123" t="s">
        <v>964</v>
      </c>
      <c r="B243" s="207"/>
      <c r="C243" s="126"/>
      <c r="D243" s="107"/>
      <c r="E243" s="107"/>
      <c r="F243" s="107"/>
      <c r="G243" s="107"/>
      <c r="H243" s="107"/>
      <c r="I243" s="107"/>
      <c r="J243" s="107"/>
      <c r="K243" s="107"/>
      <c r="L243" s="107"/>
      <c r="M243" s="107"/>
      <c r="N243" s="107"/>
      <c r="O243" s="117"/>
      <c r="P243" s="113"/>
      <c r="Q243" s="107"/>
      <c r="R243" s="107"/>
      <c r="S243" s="111"/>
      <c r="T243" s="107"/>
      <c r="U243" s="107"/>
      <c r="V243" s="123"/>
      <c r="W243" s="123"/>
      <c r="X243" s="123"/>
      <c r="Y243" s="123"/>
      <c r="Z243" s="107"/>
      <c r="AA243" s="107"/>
      <c r="AB243" s="107"/>
      <c r="AC243" s="114"/>
      <c r="AD243" s="108"/>
      <c r="AE243" s="107"/>
      <c r="AF243" s="107"/>
      <c r="AG243" s="107"/>
      <c r="AH243" s="107"/>
      <c r="AI243" s="107"/>
      <c r="AJ243" s="107"/>
      <c r="AK243" s="107"/>
      <c r="AL243" s="107"/>
      <c r="AM243" s="123"/>
      <c r="AN243" s="107"/>
      <c r="AO243" s="107"/>
      <c r="AP243" s="107"/>
      <c r="AQ243" s="107"/>
      <c r="AR243" s="107"/>
      <c r="AS243" s="107"/>
      <c r="AT243" s="107"/>
      <c r="AU243" s="107"/>
      <c r="AV243" s="107"/>
      <c r="AW243" s="107"/>
      <c r="AX243" s="107"/>
      <c r="AY243" s="107"/>
      <c r="AZ243" s="107"/>
      <c r="BA243" s="107"/>
      <c r="BB243" s="107"/>
      <c r="BC243" s="115"/>
      <c r="BD243" s="107"/>
      <c r="BE243" s="107"/>
      <c r="BF243" s="107"/>
      <c r="BG243" s="107"/>
      <c r="BH243" s="107"/>
      <c r="BI243" s="107"/>
      <c r="BJ243" s="107"/>
      <c r="BK243" s="107"/>
      <c r="BL243" s="116"/>
      <c r="BM243" s="193"/>
      <c r="BN243" s="116"/>
      <c r="BO243" s="116"/>
      <c r="BP243" s="116"/>
      <c r="BQ243" s="116"/>
      <c r="BR243" s="116"/>
      <c r="BS243" s="118"/>
      <c r="BT243" s="107"/>
      <c r="BU243" s="107"/>
      <c r="BV243" s="107"/>
      <c r="BW243" s="107"/>
      <c r="BX243" s="107"/>
      <c r="BY243" s="107"/>
      <c r="BZ243" s="107"/>
      <c r="CA243" s="107"/>
      <c r="CB243" s="117"/>
      <c r="CC243" s="117"/>
      <c r="CD243" s="117"/>
      <c r="CE243" s="112"/>
      <c r="CF243" s="117"/>
      <c r="CG243" s="112"/>
      <c r="CH243" s="112"/>
      <c r="CI243" s="112"/>
      <c r="CJ243" s="112"/>
      <c r="CK243" s="112"/>
      <c r="CL243" s="112"/>
      <c r="CM243" s="112"/>
      <c r="CN243" s="112"/>
      <c r="CO243" s="112"/>
      <c r="CP243" s="112"/>
      <c r="CQ243" s="112"/>
      <c r="CR243" s="112"/>
      <c r="CS243" s="112"/>
      <c r="CT243" s="112"/>
      <c r="CU243" s="112"/>
      <c r="CV243" s="112"/>
      <c r="CW243" s="112"/>
      <c r="CX243" s="112"/>
      <c r="CY243" s="258"/>
      <c r="CZ243" s="112"/>
      <c r="DA243" s="112"/>
      <c r="DB243" s="112"/>
    </row>
    <row r="244" spans="1:106" ht="30.75" customHeight="1">
      <c r="A244" s="123" t="s">
        <v>967</v>
      </c>
      <c r="B244" s="207"/>
      <c r="C244" s="107"/>
      <c r="D244" s="107"/>
      <c r="E244" s="107"/>
      <c r="F244" s="107"/>
      <c r="G244" s="107"/>
      <c r="H244" s="107"/>
      <c r="I244" s="107"/>
      <c r="J244" s="107"/>
      <c r="K244" s="107"/>
      <c r="L244" s="107"/>
      <c r="M244" s="107"/>
      <c r="N244" s="107"/>
      <c r="O244" s="117"/>
      <c r="P244" s="113"/>
      <c r="Q244" s="107"/>
      <c r="R244" s="107"/>
      <c r="S244" s="111"/>
      <c r="T244" s="107"/>
      <c r="U244" s="107"/>
      <c r="V244" s="123"/>
      <c r="W244" s="123"/>
      <c r="X244" s="123"/>
      <c r="Y244" s="123"/>
      <c r="Z244" s="107"/>
      <c r="AA244" s="107"/>
      <c r="AB244" s="107"/>
      <c r="AC244" s="114"/>
      <c r="AD244" s="108"/>
      <c r="AE244" s="107"/>
      <c r="AF244" s="107"/>
      <c r="AG244" s="107"/>
      <c r="AH244" s="107"/>
      <c r="AI244" s="107"/>
      <c r="AJ244" s="107"/>
      <c r="AK244" s="107"/>
      <c r="AL244" s="107"/>
      <c r="AM244" s="123"/>
      <c r="AN244" s="107"/>
      <c r="AO244" s="107"/>
      <c r="AP244" s="107"/>
      <c r="AQ244" s="107"/>
      <c r="AR244" s="107"/>
      <c r="AS244" s="107"/>
      <c r="AT244" s="107"/>
      <c r="AU244" s="107"/>
      <c r="AV244" s="107"/>
      <c r="AW244" s="107"/>
      <c r="AX244" s="107"/>
      <c r="AY244" s="107"/>
      <c r="AZ244" s="107"/>
      <c r="BA244" s="107"/>
      <c r="BB244" s="107"/>
      <c r="BC244" s="115"/>
      <c r="BD244" s="107"/>
      <c r="BE244" s="107"/>
      <c r="BF244" s="107"/>
      <c r="BG244" s="107"/>
      <c r="BH244" s="107"/>
      <c r="BI244" s="107"/>
      <c r="BJ244" s="107"/>
      <c r="BK244" s="107"/>
      <c r="BL244" s="121"/>
      <c r="BM244" s="193"/>
      <c r="BN244" s="121"/>
      <c r="BO244" s="121"/>
      <c r="BP244" s="121"/>
      <c r="BQ244" s="121"/>
      <c r="BR244" s="121"/>
      <c r="BS244" s="118"/>
      <c r="BT244" s="107"/>
      <c r="BU244" s="107"/>
      <c r="BV244" s="107"/>
      <c r="BW244" s="107"/>
      <c r="BX244" s="107"/>
      <c r="BY244" s="107"/>
      <c r="BZ244" s="107"/>
      <c r="CA244" s="107"/>
      <c r="CB244" s="117"/>
      <c r="CC244" s="117"/>
      <c r="CD244" s="117"/>
      <c r="CE244" s="112"/>
      <c r="CF244" s="117"/>
      <c r="CG244" s="112"/>
      <c r="CH244" s="112"/>
      <c r="CI244" s="112"/>
      <c r="CJ244" s="112"/>
      <c r="CK244" s="112"/>
      <c r="CL244" s="112"/>
      <c r="CM244" s="112"/>
      <c r="CN244" s="112"/>
      <c r="CO244" s="112"/>
      <c r="CP244" s="112"/>
      <c r="CQ244" s="112"/>
      <c r="CR244" s="112"/>
      <c r="CS244" s="112"/>
      <c r="CT244" s="112"/>
      <c r="CU244" s="112"/>
      <c r="CV244" s="112"/>
      <c r="CW244" s="112"/>
      <c r="CX244" s="112"/>
      <c r="CY244" s="112"/>
      <c r="CZ244" s="112"/>
      <c r="DA244" s="112"/>
      <c r="DB244" s="112"/>
    </row>
    <row r="245" spans="1:106" ht="30.75" customHeight="1">
      <c r="A245" s="123" t="s">
        <v>968</v>
      </c>
      <c r="B245" s="207"/>
      <c r="C245" s="107"/>
      <c r="D245" s="107"/>
      <c r="E245" s="107"/>
      <c r="F245" s="107"/>
      <c r="G245" s="107"/>
      <c r="H245" s="107"/>
      <c r="I245" s="107"/>
      <c r="J245" s="107"/>
      <c r="K245" s="107"/>
      <c r="L245" s="107"/>
      <c r="M245" s="107"/>
      <c r="N245" s="107"/>
      <c r="O245" s="117"/>
      <c r="P245" s="113"/>
      <c r="Q245" s="107"/>
      <c r="R245" s="107"/>
      <c r="S245" s="111"/>
      <c r="T245" s="107"/>
      <c r="U245" s="107"/>
      <c r="V245" s="123"/>
      <c r="W245" s="123"/>
      <c r="X245" s="123"/>
      <c r="Y245" s="123"/>
      <c r="Z245" s="107"/>
      <c r="AA245" s="107"/>
      <c r="AB245" s="107"/>
      <c r="AC245" s="114"/>
      <c r="AD245" s="108"/>
      <c r="AE245" s="107"/>
      <c r="AF245" s="107"/>
      <c r="AG245" s="107"/>
      <c r="AH245" s="107"/>
      <c r="AI245" s="107"/>
      <c r="AJ245" s="107"/>
      <c r="AK245" s="107"/>
      <c r="AL245" s="107"/>
      <c r="AM245" s="123"/>
      <c r="AN245" s="107"/>
      <c r="AO245" s="107"/>
      <c r="AP245" s="107"/>
      <c r="AQ245" s="107"/>
      <c r="AR245" s="107"/>
      <c r="AS245" s="107"/>
      <c r="AT245" s="107"/>
      <c r="AU245" s="107"/>
      <c r="AV245" s="107"/>
      <c r="AW245" s="107"/>
      <c r="AX245" s="107"/>
      <c r="AY245" s="107"/>
      <c r="AZ245" s="107"/>
      <c r="BA245" s="107"/>
      <c r="BB245" s="123"/>
      <c r="BC245" s="115"/>
      <c r="BD245" s="107"/>
      <c r="BE245" s="107"/>
      <c r="BF245" s="107"/>
      <c r="BG245" s="107"/>
      <c r="BH245" s="107"/>
      <c r="BI245" s="107"/>
      <c r="BJ245" s="107"/>
      <c r="BK245" s="107"/>
      <c r="BL245" s="121"/>
      <c r="BM245" s="193"/>
      <c r="BN245" s="121"/>
      <c r="BO245" s="121"/>
      <c r="BP245" s="121"/>
      <c r="BQ245" s="121"/>
      <c r="BR245" s="121"/>
      <c r="BS245" s="118"/>
      <c r="BT245" s="107"/>
      <c r="BU245" s="107"/>
      <c r="BV245" s="107"/>
      <c r="BW245" s="107"/>
      <c r="BX245" s="107"/>
      <c r="BY245" s="107"/>
      <c r="BZ245" s="107"/>
      <c r="CA245" s="107"/>
      <c r="CB245" s="117"/>
      <c r="CC245" s="117"/>
      <c r="CD245" s="117"/>
      <c r="CE245" s="112"/>
      <c r="CF245" s="117"/>
      <c r="CG245" s="112"/>
      <c r="CH245" s="112"/>
      <c r="CI245" s="112"/>
      <c r="CJ245" s="112"/>
      <c r="CK245" s="112"/>
      <c r="CL245" s="112"/>
      <c r="CM245" s="112"/>
      <c r="CN245" s="112"/>
      <c r="CO245" s="112"/>
      <c r="CP245" s="112"/>
      <c r="CQ245" s="112"/>
      <c r="CR245" s="112"/>
      <c r="CS245" s="112"/>
      <c r="CT245" s="112"/>
      <c r="CU245" s="112"/>
      <c r="CV245" s="112"/>
      <c r="CW245" s="112"/>
      <c r="CX245" s="112"/>
      <c r="CY245" s="112"/>
      <c r="CZ245" s="112"/>
      <c r="DA245" s="112"/>
      <c r="DB245" s="112"/>
    </row>
    <row r="246" spans="1:106" ht="30.75" customHeight="1">
      <c r="A246" s="123" t="s">
        <v>969</v>
      </c>
      <c r="B246" s="207"/>
      <c r="C246" s="107"/>
      <c r="D246" s="107"/>
      <c r="E246" s="107"/>
      <c r="F246" s="107"/>
      <c r="G246" s="107"/>
      <c r="H246" s="107"/>
      <c r="I246" s="107"/>
      <c r="J246" s="107"/>
      <c r="K246" s="107"/>
      <c r="L246" s="107"/>
      <c r="M246" s="107"/>
      <c r="N246" s="107"/>
      <c r="O246" s="117"/>
      <c r="P246" s="113"/>
      <c r="Q246" s="107"/>
      <c r="R246" s="107"/>
      <c r="S246" s="111"/>
      <c r="T246" s="107"/>
      <c r="U246" s="107"/>
      <c r="V246" s="123"/>
      <c r="W246" s="123"/>
      <c r="X246" s="123"/>
      <c r="Y246" s="123"/>
      <c r="Z246" s="107"/>
      <c r="AA246" s="107"/>
      <c r="AB246" s="107"/>
      <c r="AC246" s="114"/>
      <c r="AD246" s="108"/>
      <c r="AE246" s="107"/>
      <c r="AF246" s="107"/>
      <c r="AG246" s="107"/>
      <c r="AH246" s="107"/>
      <c r="AI246" s="107"/>
      <c r="AJ246" s="107"/>
      <c r="AK246" s="107"/>
      <c r="AL246" s="107"/>
      <c r="AM246" s="123"/>
      <c r="AN246" s="107"/>
      <c r="AO246" s="107"/>
      <c r="AP246" s="107"/>
      <c r="AQ246" s="107"/>
      <c r="AR246" s="107"/>
      <c r="AS246" s="107"/>
      <c r="AT246" s="107"/>
      <c r="AU246" s="107"/>
      <c r="AV246" s="107"/>
      <c r="AW246" s="107"/>
      <c r="AX246" s="107"/>
      <c r="AY246" s="107"/>
      <c r="AZ246" s="107"/>
      <c r="BA246" s="107"/>
      <c r="BB246" s="123"/>
      <c r="BC246" s="115"/>
      <c r="BD246" s="107"/>
      <c r="BE246" s="107"/>
      <c r="BF246" s="107"/>
      <c r="BG246" s="107"/>
      <c r="BH246" s="107"/>
      <c r="BI246" s="107"/>
      <c r="BJ246" s="107"/>
      <c r="BK246" s="107"/>
      <c r="BL246" s="116"/>
      <c r="BM246" s="193"/>
      <c r="BN246" s="116"/>
      <c r="BO246" s="116"/>
      <c r="BP246" s="116"/>
      <c r="BQ246" s="116"/>
      <c r="BR246" s="116"/>
      <c r="BS246" s="118"/>
      <c r="BT246" s="107"/>
      <c r="BU246" s="107"/>
      <c r="BV246" s="107"/>
      <c r="BW246" s="107"/>
      <c r="BX246" s="107"/>
      <c r="BY246" s="107"/>
      <c r="BZ246" s="107"/>
      <c r="CA246" s="107"/>
      <c r="CB246" s="117"/>
      <c r="CC246" s="117"/>
      <c r="CD246" s="117"/>
      <c r="CE246" s="112"/>
      <c r="CF246" s="117"/>
      <c r="CG246" s="112"/>
      <c r="CH246" s="112"/>
      <c r="CI246" s="112"/>
      <c r="CJ246" s="112"/>
      <c r="CK246" s="112"/>
      <c r="CL246" s="112"/>
      <c r="CM246" s="112"/>
      <c r="CN246" s="112"/>
      <c r="CO246" s="112"/>
      <c r="CP246" s="112"/>
      <c r="CQ246" s="112"/>
      <c r="CR246" s="112"/>
      <c r="CS246" s="112"/>
      <c r="CT246" s="112"/>
      <c r="CU246" s="112"/>
      <c r="CV246" s="112"/>
      <c r="CW246" s="112"/>
      <c r="CX246" s="112"/>
      <c r="CY246" s="112"/>
      <c r="CZ246" s="112"/>
      <c r="DA246" s="112"/>
      <c r="DB246" s="112"/>
    </row>
    <row r="247" spans="1:106" ht="30.75" customHeight="1">
      <c r="A247" s="123" t="s">
        <v>970</v>
      </c>
      <c r="B247" s="207"/>
      <c r="C247" s="107"/>
      <c r="D247" s="107"/>
      <c r="E247" s="107"/>
      <c r="F247" s="107"/>
      <c r="G247" s="107"/>
      <c r="H247" s="107"/>
      <c r="I247" s="107"/>
      <c r="J247" s="107"/>
      <c r="K247" s="107"/>
      <c r="L247" s="107"/>
      <c r="M247" s="107"/>
      <c r="N247" s="107"/>
      <c r="O247" s="117"/>
      <c r="P247" s="113"/>
      <c r="Q247" s="107"/>
      <c r="R247" s="107"/>
      <c r="S247" s="111"/>
      <c r="T247" s="107"/>
      <c r="U247" s="107"/>
      <c r="V247" s="123"/>
      <c r="W247" s="123"/>
      <c r="X247" s="123"/>
      <c r="Y247" s="123"/>
      <c r="Z247" s="107"/>
      <c r="AA247" s="107"/>
      <c r="AB247" s="107"/>
      <c r="AC247" s="114"/>
      <c r="AD247" s="108"/>
      <c r="AE247" s="107"/>
      <c r="AF247" s="107"/>
      <c r="AG247" s="107"/>
      <c r="AH247" s="107"/>
      <c r="AI247" s="107"/>
      <c r="AJ247" s="107"/>
      <c r="AK247" s="107"/>
      <c r="AL247" s="107"/>
      <c r="AM247" s="123"/>
      <c r="AN247" s="107"/>
      <c r="AO247" s="107"/>
      <c r="AP247" s="107"/>
      <c r="AQ247" s="107"/>
      <c r="AR247" s="107"/>
      <c r="AS247" s="107"/>
      <c r="AT247" s="107"/>
      <c r="AU247" s="107"/>
      <c r="AV247" s="107"/>
      <c r="AW247" s="107"/>
      <c r="AX247" s="107"/>
      <c r="AY247" s="107"/>
      <c r="AZ247" s="107"/>
      <c r="BA247" s="107"/>
      <c r="BB247" s="123"/>
      <c r="BC247" s="115"/>
      <c r="BD247" s="107"/>
      <c r="BE247" s="107"/>
      <c r="BF247" s="107"/>
      <c r="BG247" s="107"/>
      <c r="BH247" s="107"/>
      <c r="BI247" s="107"/>
      <c r="BJ247" s="107"/>
      <c r="BK247" s="107"/>
      <c r="BL247" s="116"/>
      <c r="BM247" s="193"/>
      <c r="BN247" s="116"/>
      <c r="BO247" s="116"/>
      <c r="BP247" s="116"/>
      <c r="BQ247" s="116"/>
      <c r="BR247" s="116"/>
      <c r="BS247" s="118"/>
      <c r="BT247" s="107"/>
      <c r="BU247" s="107"/>
      <c r="BV247" s="107"/>
      <c r="BW247" s="107"/>
      <c r="BX247" s="107"/>
      <c r="BY247" s="107"/>
      <c r="BZ247" s="107"/>
      <c r="CA247" s="107"/>
      <c r="CB247" s="117"/>
      <c r="CC247" s="117"/>
      <c r="CD247" s="117"/>
      <c r="CE247" s="112"/>
      <c r="CF247" s="117"/>
      <c r="CG247" s="112"/>
      <c r="CH247" s="112"/>
      <c r="CI247" s="112"/>
      <c r="CJ247" s="112"/>
      <c r="CK247" s="112"/>
      <c r="CL247" s="112"/>
      <c r="CM247" s="112"/>
      <c r="CN247" s="112"/>
      <c r="CO247" s="112"/>
      <c r="CP247" s="112"/>
      <c r="CQ247" s="112"/>
      <c r="CR247" s="112"/>
      <c r="CS247" s="112"/>
      <c r="CT247" s="112"/>
      <c r="CU247" s="112"/>
      <c r="CV247" s="112"/>
      <c r="CW247" s="112"/>
      <c r="CX247" s="112"/>
      <c r="CY247" s="112"/>
      <c r="CZ247" s="112"/>
      <c r="DA247" s="112"/>
      <c r="DB247" s="112"/>
    </row>
    <row r="248" spans="1:106" ht="30.75" customHeight="1">
      <c r="A248" s="123" t="s">
        <v>971</v>
      </c>
      <c r="B248" s="207"/>
      <c r="C248" s="140"/>
      <c r="D248" s="107"/>
      <c r="E248" s="107"/>
      <c r="F248" s="107"/>
      <c r="G248" s="107"/>
      <c r="H248" s="107"/>
      <c r="I248" s="107"/>
      <c r="J248" s="107"/>
      <c r="K248" s="107"/>
      <c r="L248" s="107"/>
      <c r="M248" s="107"/>
      <c r="N248" s="107"/>
      <c r="O248" s="117"/>
      <c r="P248" s="113"/>
      <c r="Q248" s="107"/>
      <c r="R248" s="107"/>
      <c r="S248" s="111"/>
      <c r="T248" s="107"/>
      <c r="U248" s="107"/>
      <c r="V248" s="123"/>
      <c r="W248" s="123"/>
      <c r="X248" s="123"/>
      <c r="Y248" s="123"/>
      <c r="Z248" s="107"/>
      <c r="AA248" s="107"/>
      <c r="AB248" s="107"/>
      <c r="AC248" s="114"/>
      <c r="AD248" s="108"/>
      <c r="AE248" s="107"/>
      <c r="AF248" s="107"/>
      <c r="AG248" s="107"/>
      <c r="AH248" s="107"/>
      <c r="AI248" s="107"/>
      <c r="AJ248" s="107"/>
      <c r="AK248" s="107"/>
      <c r="AL248" s="107"/>
      <c r="AM248" s="123"/>
      <c r="AN248" s="107"/>
      <c r="AO248" s="107"/>
      <c r="AP248" s="107"/>
      <c r="AQ248" s="107"/>
      <c r="AR248" s="107"/>
      <c r="AS248" s="107"/>
      <c r="AT248" s="107"/>
      <c r="AU248" s="107"/>
      <c r="AV248" s="107"/>
      <c r="AW248" s="107"/>
      <c r="AX248" s="107"/>
      <c r="AY248" s="107"/>
      <c r="AZ248" s="107"/>
      <c r="BA248" s="107"/>
      <c r="BB248" s="123"/>
      <c r="BC248" s="115"/>
      <c r="BD248" s="107"/>
      <c r="BE248" s="107"/>
      <c r="BF248" s="107"/>
      <c r="BG248" s="107"/>
      <c r="BH248" s="107"/>
      <c r="BI248" s="107"/>
      <c r="BJ248" s="107"/>
      <c r="BK248" s="107"/>
      <c r="BL248" s="116"/>
      <c r="BM248" s="193"/>
      <c r="BN248" s="116"/>
      <c r="BO248" s="116"/>
      <c r="BP248" s="116"/>
      <c r="BQ248" s="116"/>
      <c r="BR248" s="116"/>
      <c r="BS248" s="118"/>
      <c r="BT248" s="107"/>
      <c r="BU248" s="107"/>
      <c r="BV248" s="107"/>
      <c r="BW248" s="107"/>
      <c r="BX248" s="107"/>
      <c r="BY248" s="107"/>
      <c r="BZ248" s="107"/>
      <c r="CA248" s="107"/>
      <c r="CB248" s="117"/>
      <c r="CC248" s="117"/>
      <c r="CD248" s="117"/>
      <c r="CE248" s="112"/>
      <c r="CF248" s="117"/>
      <c r="CG248" s="112"/>
      <c r="CH248" s="112"/>
      <c r="CI248" s="112"/>
      <c r="CJ248" s="112"/>
      <c r="CK248" s="112"/>
      <c r="CL248" s="112"/>
      <c r="CM248" s="112"/>
      <c r="CN248" s="112"/>
      <c r="CO248" s="112"/>
      <c r="CP248" s="112"/>
      <c r="CQ248" s="112"/>
      <c r="CR248" s="112"/>
      <c r="CS248" s="112"/>
      <c r="CT248" s="112"/>
      <c r="CU248" s="112"/>
      <c r="CV248" s="112"/>
      <c r="CW248" s="112"/>
      <c r="CX248" s="112"/>
      <c r="CY248" s="112"/>
      <c r="CZ248" s="112"/>
      <c r="DA248" s="112"/>
      <c r="DB248" s="112"/>
    </row>
    <row r="249" spans="1:106" ht="30.75" customHeight="1">
      <c r="A249" s="123" t="s">
        <v>977</v>
      </c>
      <c r="B249" s="207"/>
      <c r="C249" s="126"/>
      <c r="D249" s="107"/>
      <c r="E249" s="107"/>
      <c r="F249" s="107"/>
      <c r="G249" s="107"/>
      <c r="H249" s="107"/>
      <c r="I249" s="107"/>
      <c r="J249" s="107"/>
      <c r="K249" s="107"/>
      <c r="L249" s="107"/>
      <c r="M249" s="107"/>
      <c r="N249" s="107"/>
      <c r="O249" s="117"/>
      <c r="P249" s="113"/>
      <c r="Q249" s="107"/>
      <c r="R249" s="107"/>
      <c r="S249" s="111"/>
      <c r="T249" s="107"/>
      <c r="U249" s="107"/>
      <c r="V249" s="123"/>
      <c r="W249" s="123"/>
      <c r="X249" s="123"/>
      <c r="Y249" s="123"/>
      <c r="Z249" s="107"/>
      <c r="AA249" s="107"/>
      <c r="AB249" s="107"/>
      <c r="AC249" s="114"/>
      <c r="AD249" s="108"/>
      <c r="AE249" s="107"/>
      <c r="AF249" s="107"/>
      <c r="AG249" s="107"/>
      <c r="AH249" s="107"/>
      <c r="AI249" s="107"/>
      <c r="AJ249" s="107"/>
      <c r="AK249" s="107"/>
      <c r="AL249" s="107"/>
      <c r="AM249" s="123"/>
      <c r="AN249" s="107"/>
      <c r="AO249" s="107"/>
      <c r="AP249" s="107"/>
      <c r="AQ249" s="107"/>
      <c r="AR249" s="107"/>
      <c r="AS249" s="107"/>
      <c r="AT249" s="107"/>
      <c r="AU249" s="107"/>
      <c r="AV249" s="107"/>
      <c r="AW249" s="107"/>
      <c r="AX249" s="107"/>
      <c r="AY249" s="107"/>
      <c r="AZ249" s="107"/>
      <c r="BA249" s="107"/>
      <c r="BB249" s="123"/>
      <c r="BC249" s="115"/>
      <c r="BD249" s="107"/>
      <c r="BE249" s="107"/>
      <c r="BF249" s="107"/>
      <c r="BG249" s="107"/>
      <c r="BH249" s="107"/>
      <c r="BI249" s="107"/>
      <c r="BJ249" s="107"/>
      <c r="BK249" s="107"/>
      <c r="BL249" s="116"/>
      <c r="BM249" s="193"/>
      <c r="BN249" s="116"/>
      <c r="BO249" s="116"/>
      <c r="BP249" s="116"/>
      <c r="BQ249" s="116"/>
      <c r="BR249" s="116"/>
      <c r="BS249" s="118"/>
      <c r="BT249" s="107"/>
      <c r="BU249" s="107"/>
      <c r="BV249" s="107"/>
      <c r="BW249" s="107"/>
      <c r="BX249" s="107"/>
      <c r="BY249" s="107"/>
      <c r="BZ249" s="107"/>
      <c r="CA249" s="107"/>
      <c r="CB249" s="117"/>
      <c r="CC249" s="117"/>
      <c r="CD249" s="117"/>
      <c r="CE249" s="112"/>
      <c r="CF249" s="117"/>
      <c r="CG249" s="112"/>
      <c r="CH249" s="112"/>
      <c r="CI249" s="112"/>
      <c r="CJ249" s="112"/>
      <c r="CK249" s="112"/>
      <c r="CL249" s="112"/>
      <c r="CM249" s="112"/>
      <c r="CN249" s="112"/>
      <c r="CO249" s="112"/>
      <c r="CP249" s="112"/>
      <c r="CQ249" s="112"/>
      <c r="CR249" s="112"/>
      <c r="CS249" s="112"/>
      <c r="CT249" s="112"/>
      <c r="CU249" s="112"/>
      <c r="CV249" s="112"/>
      <c r="CW249" s="112"/>
      <c r="CX249" s="112"/>
      <c r="CY249" s="258"/>
      <c r="CZ249" s="112"/>
      <c r="DA249" s="112"/>
      <c r="DB249" s="112"/>
    </row>
    <row r="250" spans="1:106" ht="30.75" customHeight="1">
      <c r="A250" s="123" t="s">
        <v>979</v>
      </c>
      <c r="B250" s="207"/>
      <c r="C250" s="107"/>
      <c r="D250" s="107"/>
      <c r="E250" s="123"/>
      <c r="F250" s="123"/>
      <c r="G250" s="123"/>
      <c r="H250" s="123"/>
      <c r="I250" s="107"/>
      <c r="J250" s="123"/>
      <c r="K250" s="123"/>
      <c r="L250" s="123"/>
      <c r="M250" s="123"/>
      <c r="N250" s="123"/>
      <c r="O250" s="117"/>
      <c r="P250" s="146"/>
      <c r="Q250" s="123"/>
      <c r="R250" s="123"/>
      <c r="S250" s="111"/>
      <c r="T250" s="123"/>
      <c r="U250" s="123"/>
      <c r="V250" s="123"/>
      <c r="W250" s="123"/>
      <c r="X250" s="123"/>
      <c r="Y250" s="123"/>
      <c r="Z250" s="123"/>
      <c r="AA250" s="123"/>
      <c r="AB250" s="123"/>
      <c r="AC250" s="131"/>
      <c r="AD250" s="108"/>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33"/>
      <c r="BD250" s="123"/>
      <c r="BE250" s="123"/>
      <c r="BF250" s="123"/>
      <c r="BG250" s="123"/>
      <c r="BH250" s="123"/>
      <c r="BI250" s="123"/>
      <c r="BJ250" s="123"/>
      <c r="BK250" s="123"/>
      <c r="BL250" s="134"/>
      <c r="BM250" s="193"/>
      <c r="BN250" s="134"/>
      <c r="BO250" s="134"/>
      <c r="BP250" s="134"/>
      <c r="BQ250" s="134"/>
      <c r="BR250" s="134"/>
      <c r="BS250" s="145"/>
      <c r="BT250" s="123"/>
      <c r="BU250" s="123"/>
      <c r="BV250" s="123"/>
      <c r="BW250" s="123"/>
      <c r="BX250" s="123"/>
      <c r="BY250" s="123"/>
      <c r="BZ250" s="123"/>
      <c r="CA250" s="123"/>
      <c r="CB250" s="128"/>
      <c r="CC250" s="128"/>
      <c r="CD250" s="128"/>
      <c r="CE250" s="135"/>
      <c r="CF250" s="128"/>
      <c r="CG250" s="135"/>
      <c r="CH250" s="135"/>
      <c r="CI250" s="135"/>
      <c r="CJ250" s="135"/>
      <c r="CK250" s="135"/>
      <c r="CL250" s="135"/>
      <c r="CM250" s="135"/>
      <c r="CN250" s="135"/>
      <c r="CO250" s="135"/>
      <c r="CP250" s="135"/>
      <c r="CQ250" s="135"/>
      <c r="CR250" s="135"/>
      <c r="CS250" s="112"/>
      <c r="CT250" s="112"/>
      <c r="CU250" s="112"/>
      <c r="CV250" s="112"/>
      <c r="CW250" s="112"/>
      <c r="CX250" s="112"/>
      <c r="CY250" s="258"/>
      <c r="CZ250" s="112"/>
      <c r="DA250" s="112"/>
      <c r="DB250" s="112"/>
    </row>
    <row r="251" spans="1:106" ht="30.75" customHeight="1">
      <c r="A251" s="123" t="s">
        <v>980</v>
      </c>
      <c r="B251" s="207"/>
      <c r="C251" s="107"/>
      <c r="D251" s="107"/>
      <c r="E251" s="107"/>
      <c r="F251" s="107"/>
      <c r="G251" s="107"/>
      <c r="H251" s="107"/>
      <c r="I251" s="107"/>
      <c r="J251" s="107"/>
      <c r="K251" s="107"/>
      <c r="L251" s="107"/>
      <c r="M251" s="107"/>
      <c r="N251" s="107"/>
      <c r="O251" s="117"/>
      <c r="P251" s="113"/>
      <c r="Q251" s="123"/>
      <c r="R251" s="107"/>
      <c r="S251" s="111"/>
      <c r="T251" s="123"/>
      <c r="U251" s="107"/>
      <c r="V251" s="123"/>
      <c r="W251" s="123"/>
      <c r="X251" s="123"/>
      <c r="Y251" s="123"/>
      <c r="Z251" s="107"/>
      <c r="AA251" s="107"/>
      <c r="AB251" s="107"/>
      <c r="AC251" s="114"/>
      <c r="AD251" s="108"/>
      <c r="AE251" s="107"/>
      <c r="AF251" s="107"/>
      <c r="AG251" s="107"/>
      <c r="AH251" s="107"/>
      <c r="AI251" s="107"/>
      <c r="AJ251" s="107"/>
      <c r="AK251" s="107"/>
      <c r="AL251" s="107"/>
      <c r="AM251" s="123"/>
      <c r="AN251" s="107"/>
      <c r="AO251" s="107"/>
      <c r="AP251" s="107"/>
      <c r="AQ251" s="107"/>
      <c r="AR251" s="107"/>
      <c r="AS251" s="107"/>
      <c r="AT251" s="107"/>
      <c r="AU251" s="107"/>
      <c r="AV251" s="107"/>
      <c r="AW251" s="107"/>
      <c r="AX251" s="107"/>
      <c r="AY251" s="107"/>
      <c r="AZ251" s="107"/>
      <c r="BA251" s="107"/>
      <c r="BB251" s="123"/>
      <c r="BC251" s="115"/>
      <c r="BD251" s="107"/>
      <c r="BE251" s="107"/>
      <c r="BF251" s="107"/>
      <c r="BG251" s="107"/>
      <c r="BH251" s="107"/>
      <c r="BI251" s="107"/>
      <c r="BJ251" s="107"/>
      <c r="BK251" s="107"/>
      <c r="BL251" s="116"/>
      <c r="BM251" s="193"/>
      <c r="BN251" s="116"/>
      <c r="BO251" s="116"/>
      <c r="BP251" s="116"/>
      <c r="BQ251" s="116"/>
      <c r="BR251" s="116"/>
      <c r="BS251" s="118"/>
      <c r="BT251" s="107"/>
      <c r="BU251" s="107"/>
      <c r="BV251" s="107"/>
      <c r="BW251" s="107"/>
      <c r="BX251" s="107"/>
      <c r="BY251" s="107"/>
      <c r="BZ251" s="107"/>
      <c r="CA251" s="107"/>
      <c r="CB251" s="117"/>
      <c r="CC251" s="117"/>
      <c r="CD251" s="117"/>
      <c r="CE251" s="112"/>
      <c r="CF251" s="117"/>
      <c r="CG251" s="112"/>
      <c r="CH251" s="112"/>
      <c r="CI251" s="112"/>
      <c r="CJ251" s="112"/>
      <c r="CK251" s="112"/>
      <c r="CL251" s="112"/>
      <c r="CM251" s="112"/>
      <c r="CN251" s="112"/>
      <c r="CO251" s="112"/>
      <c r="CP251" s="112"/>
      <c r="CQ251" s="112"/>
      <c r="CR251" s="112"/>
      <c r="CS251" s="112"/>
      <c r="CT251" s="112"/>
      <c r="CU251" s="112"/>
      <c r="CV251" s="112"/>
      <c r="CW251" s="112"/>
      <c r="CX251" s="112"/>
      <c r="CY251" s="258"/>
      <c r="CZ251" s="112"/>
      <c r="DA251" s="112"/>
      <c r="DB251" s="112"/>
    </row>
    <row r="252" spans="1:106" ht="30.75" customHeight="1">
      <c r="A252" s="123" t="s">
        <v>982</v>
      </c>
      <c r="B252" s="207"/>
      <c r="C252" s="126"/>
      <c r="D252" s="107"/>
      <c r="E252" s="107"/>
      <c r="F252" s="107"/>
      <c r="G252" s="107"/>
      <c r="H252" s="107"/>
      <c r="I252" s="107"/>
      <c r="J252" s="107"/>
      <c r="K252" s="107"/>
      <c r="L252" s="107"/>
      <c r="M252" s="107"/>
      <c r="N252" s="107"/>
      <c r="O252" s="117"/>
      <c r="P252" s="113"/>
      <c r="Q252" s="123"/>
      <c r="R252" s="107"/>
      <c r="S252" s="111"/>
      <c r="T252" s="123"/>
      <c r="U252" s="107"/>
      <c r="V252" s="123"/>
      <c r="W252" s="123"/>
      <c r="X252" s="123"/>
      <c r="Y252" s="123"/>
      <c r="Z252" s="107"/>
      <c r="AA252" s="107"/>
      <c r="AB252" s="107"/>
      <c r="AC252" s="114"/>
      <c r="AD252" s="108"/>
      <c r="AE252" s="107"/>
      <c r="AF252" s="107"/>
      <c r="AG252" s="107"/>
      <c r="AH252" s="107"/>
      <c r="AI252" s="107"/>
      <c r="AJ252" s="107"/>
      <c r="AK252" s="107"/>
      <c r="AL252" s="107"/>
      <c r="AM252" s="123"/>
      <c r="AN252" s="107"/>
      <c r="AO252" s="107"/>
      <c r="AP252" s="107"/>
      <c r="AQ252" s="107"/>
      <c r="AR252" s="107"/>
      <c r="AS252" s="107"/>
      <c r="AT252" s="107"/>
      <c r="AU252" s="107"/>
      <c r="AV252" s="107"/>
      <c r="AW252" s="107"/>
      <c r="AX252" s="107"/>
      <c r="AY252" s="107"/>
      <c r="AZ252" s="107"/>
      <c r="BA252" s="107"/>
      <c r="BB252" s="123"/>
      <c r="BC252" s="115"/>
      <c r="BD252" s="107"/>
      <c r="BE252" s="107"/>
      <c r="BF252" s="107"/>
      <c r="BG252" s="107"/>
      <c r="BH252" s="107"/>
      <c r="BI252" s="107"/>
      <c r="BJ252" s="107"/>
      <c r="BK252" s="107"/>
      <c r="BL252" s="116"/>
      <c r="BM252" s="193"/>
      <c r="BN252" s="116"/>
      <c r="BO252" s="116"/>
      <c r="BP252" s="116"/>
      <c r="BQ252" s="116"/>
      <c r="BR252" s="116"/>
      <c r="BS252" s="118"/>
      <c r="BT252" s="107"/>
      <c r="BU252" s="107"/>
      <c r="BV252" s="107"/>
      <c r="BW252" s="107"/>
      <c r="BX252" s="107"/>
      <c r="BY252" s="107"/>
      <c r="BZ252" s="107"/>
      <c r="CA252" s="107"/>
      <c r="CB252" s="117"/>
      <c r="CC252" s="117"/>
      <c r="CD252" s="117"/>
      <c r="CE252" s="112"/>
      <c r="CF252" s="117"/>
      <c r="CG252" s="112"/>
      <c r="CH252" s="112"/>
      <c r="CI252" s="112"/>
      <c r="CJ252" s="112"/>
      <c r="CK252" s="112"/>
      <c r="CL252" s="112"/>
      <c r="CM252" s="112"/>
      <c r="CN252" s="112"/>
      <c r="CO252" s="112"/>
      <c r="CP252" s="112"/>
      <c r="CQ252" s="112"/>
      <c r="CR252" s="112"/>
      <c r="CS252" s="112"/>
      <c r="CT252" s="112"/>
      <c r="CU252" s="112"/>
      <c r="CV252" s="112"/>
      <c r="CW252" s="112"/>
      <c r="CX252" s="112"/>
      <c r="CY252" s="258"/>
      <c r="CZ252" s="112"/>
      <c r="DA252" s="112"/>
      <c r="DB252" s="112"/>
    </row>
    <row r="253" spans="1:106" ht="30.75" customHeight="1">
      <c r="A253" s="123" t="s">
        <v>983</v>
      </c>
      <c r="B253" s="207"/>
      <c r="C253" s="126"/>
      <c r="D253" s="107"/>
      <c r="E253" s="107"/>
      <c r="F253" s="107"/>
      <c r="G253" s="107"/>
      <c r="H253" s="107"/>
      <c r="I253" s="107"/>
      <c r="J253" s="107"/>
      <c r="K253" s="107"/>
      <c r="L253" s="107"/>
      <c r="M253" s="107"/>
      <c r="N253" s="107"/>
      <c r="O253" s="117"/>
      <c r="P253" s="113"/>
      <c r="Q253" s="107"/>
      <c r="R253" s="107"/>
      <c r="S253" s="111"/>
      <c r="T253" s="107"/>
      <c r="U253" s="107"/>
      <c r="V253" s="123"/>
      <c r="W253" s="123"/>
      <c r="X253" s="123"/>
      <c r="Y253" s="123"/>
      <c r="Z253" s="107"/>
      <c r="AA253" s="107"/>
      <c r="AB253" s="107"/>
      <c r="AC253" s="114"/>
      <c r="AD253" s="108"/>
      <c r="AE253" s="107"/>
      <c r="AF253" s="107"/>
      <c r="AG253" s="107"/>
      <c r="AH253" s="107"/>
      <c r="AI253" s="107"/>
      <c r="AJ253" s="107"/>
      <c r="AK253" s="107"/>
      <c r="AL253" s="107"/>
      <c r="AM253" s="123"/>
      <c r="AN253" s="107"/>
      <c r="AO253" s="107"/>
      <c r="AP253" s="107"/>
      <c r="AQ253" s="107"/>
      <c r="AR253" s="107"/>
      <c r="AS253" s="107"/>
      <c r="AT253" s="107"/>
      <c r="AU253" s="107"/>
      <c r="AV253" s="107"/>
      <c r="AW253" s="107"/>
      <c r="AX253" s="107"/>
      <c r="AY253" s="107"/>
      <c r="AZ253" s="107"/>
      <c r="BA253" s="107"/>
      <c r="BB253" s="107"/>
      <c r="BC253" s="115"/>
      <c r="BD253" s="107"/>
      <c r="BE253" s="107"/>
      <c r="BF253" s="107"/>
      <c r="BG253" s="107"/>
      <c r="BH253" s="107"/>
      <c r="BI253" s="107"/>
      <c r="BJ253" s="107"/>
      <c r="BK253" s="107"/>
      <c r="BL253" s="116"/>
      <c r="BM253" s="193"/>
      <c r="BN253" s="116"/>
      <c r="BO253" s="116"/>
      <c r="BP253" s="116"/>
      <c r="BQ253" s="116"/>
      <c r="BR253" s="116"/>
      <c r="BS253" s="118"/>
      <c r="BT253" s="107"/>
      <c r="BU253" s="107"/>
      <c r="BV253" s="107"/>
      <c r="BW253" s="107"/>
      <c r="BX253" s="107"/>
      <c r="BY253" s="107"/>
      <c r="BZ253" s="107"/>
      <c r="CA253" s="107"/>
      <c r="CB253" s="117"/>
      <c r="CC253" s="117"/>
      <c r="CD253" s="117"/>
      <c r="CE253" s="112"/>
      <c r="CF253" s="117"/>
      <c r="CG253" s="112"/>
      <c r="CH253" s="112"/>
      <c r="CI253" s="112"/>
      <c r="CJ253" s="112"/>
      <c r="CK253" s="112"/>
      <c r="CL253" s="112"/>
      <c r="CM253" s="112"/>
      <c r="CN253" s="112"/>
      <c r="CO253" s="112"/>
      <c r="CP253" s="112"/>
      <c r="CQ253" s="112"/>
      <c r="CR253" s="112"/>
      <c r="CS253" s="112"/>
      <c r="CT253" s="112"/>
      <c r="CU253" s="112"/>
      <c r="CV253" s="112"/>
      <c r="CW253" s="112"/>
      <c r="CX253" s="112"/>
      <c r="CY253" s="258"/>
      <c r="CZ253" s="112"/>
      <c r="DA253" s="112"/>
      <c r="DB253" s="112"/>
    </row>
    <row r="254" spans="1:106" ht="30.75" customHeight="1">
      <c r="A254" s="123" t="s">
        <v>984</v>
      </c>
      <c r="B254" s="207"/>
      <c r="C254" s="107"/>
      <c r="D254" s="107"/>
      <c r="E254" s="107"/>
      <c r="F254" s="107"/>
      <c r="G254" s="107"/>
      <c r="H254" s="107"/>
      <c r="I254" s="107"/>
      <c r="J254" s="107"/>
      <c r="K254" s="107"/>
      <c r="L254" s="107"/>
      <c r="M254" s="107"/>
      <c r="N254" s="107"/>
      <c r="O254" s="117"/>
      <c r="P254" s="113"/>
      <c r="Q254" s="107"/>
      <c r="R254" s="107"/>
      <c r="S254" s="111"/>
      <c r="T254" s="107"/>
      <c r="U254" s="107"/>
      <c r="V254" s="123"/>
      <c r="W254" s="123"/>
      <c r="X254" s="123"/>
      <c r="Y254" s="123"/>
      <c r="Z254" s="107"/>
      <c r="AA254" s="107"/>
      <c r="AB254" s="107"/>
      <c r="AC254" s="114"/>
      <c r="AD254" s="108"/>
      <c r="AE254" s="107"/>
      <c r="AF254" s="107"/>
      <c r="AG254" s="107"/>
      <c r="AH254" s="107"/>
      <c r="AI254" s="107"/>
      <c r="AJ254" s="107"/>
      <c r="AK254" s="107"/>
      <c r="AL254" s="107"/>
      <c r="AM254" s="123"/>
      <c r="AN254" s="107"/>
      <c r="AO254" s="107"/>
      <c r="AP254" s="107"/>
      <c r="AQ254" s="107"/>
      <c r="AR254" s="107"/>
      <c r="AS254" s="107"/>
      <c r="AT254" s="107"/>
      <c r="AU254" s="107"/>
      <c r="AV254" s="107"/>
      <c r="AW254" s="107"/>
      <c r="AX254" s="107"/>
      <c r="AY254" s="107"/>
      <c r="AZ254" s="107"/>
      <c r="BA254" s="107"/>
      <c r="BB254" s="107"/>
      <c r="BC254" s="115"/>
      <c r="BD254" s="107"/>
      <c r="BE254" s="107"/>
      <c r="BF254" s="107"/>
      <c r="BG254" s="107"/>
      <c r="BH254" s="107"/>
      <c r="BI254" s="107"/>
      <c r="BJ254" s="107"/>
      <c r="BK254" s="107"/>
      <c r="BL254" s="121"/>
      <c r="BM254" s="193"/>
      <c r="BN254" s="121"/>
      <c r="BO254" s="120"/>
      <c r="BP254" s="121"/>
      <c r="BQ254" s="121"/>
      <c r="BR254" s="121"/>
      <c r="BS254" s="118"/>
      <c r="BT254" s="107"/>
      <c r="BU254" s="107"/>
      <c r="BV254" s="107"/>
      <c r="BW254" s="107"/>
      <c r="BX254" s="107"/>
      <c r="BY254" s="107"/>
      <c r="BZ254" s="107"/>
      <c r="CA254" s="107"/>
      <c r="CB254" s="117"/>
      <c r="CC254" s="117"/>
      <c r="CD254" s="117"/>
      <c r="CE254" s="112"/>
      <c r="CF254" s="117"/>
      <c r="CG254" s="112"/>
      <c r="CH254" s="112"/>
      <c r="CI254" s="112"/>
      <c r="CJ254" s="112"/>
      <c r="CK254" s="112"/>
      <c r="CL254" s="112"/>
      <c r="CM254" s="112"/>
      <c r="CN254" s="112"/>
      <c r="CO254" s="112"/>
      <c r="CP254" s="112"/>
      <c r="CQ254" s="112"/>
      <c r="CR254" s="112"/>
      <c r="CS254" s="112"/>
      <c r="CT254" s="112"/>
      <c r="CU254" s="112"/>
      <c r="CV254" s="112"/>
      <c r="CW254" s="112"/>
      <c r="CX254" s="112"/>
      <c r="CY254" s="112"/>
      <c r="CZ254" s="112"/>
      <c r="DA254" s="112"/>
      <c r="DB254" s="112"/>
    </row>
    <row r="255" spans="1:106" ht="30.75" customHeight="1">
      <c r="A255" s="123" t="s">
        <v>985</v>
      </c>
      <c r="B255" s="207"/>
      <c r="C255" s="109"/>
      <c r="D255" s="107"/>
      <c r="E255" s="107"/>
      <c r="F255" s="107"/>
      <c r="G255" s="107"/>
      <c r="H255" s="107"/>
      <c r="I255" s="107"/>
      <c r="J255" s="107"/>
      <c r="K255" s="107"/>
      <c r="L255" s="107"/>
      <c r="M255" s="107"/>
      <c r="N255" s="107"/>
      <c r="O255" s="117"/>
      <c r="P255" s="113"/>
      <c r="Q255" s="107"/>
      <c r="R255" s="107"/>
      <c r="S255" s="111"/>
      <c r="T255" s="107"/>
      <c r="U255" s="107"/>
      <c r="V255" s="123"/>
      <c r="W255" s="123"/>
      <c r="X255" s="123"/>
      <c r="Y255" s="123"/>
      <c r="Z255" s="127"/>
      <c r="AA255" s="107"/>
      <c r="AB255" s="107"/>
      <c r="AC255" s="114"/>
      <c r="AD255" s="108"/>
      <c r="AE255"/>
      <c r="AF255"/>
      <c r="AG255" s="107"/>
      <c r="AH255" s="107"/>
      <c r="AI255" s="127"/>
      <c r="AJ255" s="107"/>
      <c r="AK255" s="107"/>
      <c r="AL255" s="107"/>
      <c r="AM255" s="123"/>
      <c r="AN255" s="107"/>
      <c r="AO255" s="107"/>
      <c r="AP255" s="107"/>
      <c r="AQ255" s="107"/>
      <c r="AR255" s="107"/>
      <c r="AS255" s="107"/>
      <c r="AT255" s="107"/>
      <c r="AU255" s="107"/>
      <c r="AV255" s="107"/>
      <c r="AW255" s="107"/>
      <c r="AX255" s="107"/>
      <c r="AY255" s="107"/>
      <c r="AZ255" s="107"/>
      <c r="BA255" s="107"/>
      <c r="BB255" s="107"/>
      <c r="BC255" s="115"/>
      <c r="BD255" s="107"/>
      <c r="BE255" s="107"/>
      <c r="BF255" s="107"/>
      <c r="BG255" s="107"/>
      <c r="BH255" s="107"/>
      <c r="BI255" s="107"/>
      <c r="BJ255" s="107"/>
      <c r="BK255" s="107"/>
      <c r="BL255" s="116"/>
      <c r="BM255" s="193"/>
      <c r="BN255" s="116"/>
      <c r="BO255" s="181"/>
      <c r="BP255" s="116"/>
      <c r="BQ255" s="116"/>
      <c r="BR255" s="116"/>
      <c r="BS255" s="118"/>
      <c r="BT255" s="107"/>
      <c r="BU255" s="107"/>
      <c r="BV255" s="107"/>
      <c r="BW255" s="107"/>
      <c r="BX255" s="107"/>
      <c r="BY255" s="107"/>
      <c r="BZ255" s="107"/>
      <c r="CA255" s="107"/>
      <c r="CB255" s="117"/>
      <c r="CC255" s="117"/>
      <c r="CD255" s="117"/>
      <c r="CE255" s="112"/>
      <c r="CF255" s="117"/>
      <c r="CG255" s="112"/>
      <c r="CH255" s="112"/>
      <c r="CI255" s="112"/>
      <c r="CJ255" s="112"/>
      <c r="CK255" s="112"/>
      <c r="CL255" s="112"/>
      <c r="CM255" s="112"/>
      <c r="CN255" s="112"/>
      <c r="CO255" s="112"/>
      <c r="CP255" s="112"/>
      <c r="CQ255" s="112"/>
      <c r="CR255" s="112"/>
      <c r="CS255" s="112"/>
      <c r="CT255" s="112"/>
      <c r="CU255" s="112"/>
      <c r="CV255" s="112"/>
      <c r="CW255" s="112"/>
      <c r="CX255" s="112"/>
      <c r="CY255" s="112"/>
      <c r="CZ255" s="112"/>
      <c r="DA255" s="112"/>
      <c r="DB255" s="112"/>
    </row>
    <row r="256" spans="1:106" ht="30.75" customHeight="1">
      <c r="A256" s="123" t="s">
        <v>986</v>
      </c>
      <c r="B256" s="207"/>
      <c r="C256" s="107"/>
      <c r="D256" s="107"/>
      <c r="E256" s="107"/>
      <c r="F256" s="107"/>
      <c r="G256" s="107"/>
      <c r="H256" s="107"/>
      <c r="I256" s="107"/>
      <c r="J256" s="107"/>
      <c r="K256" s="107"/>
      <c r="L256" s="107"/>
      <c r="M256" s="107"/>
      <c r="N256" s="107"/>
      <c r="O256" s="117"/>
      <c r="P256" s="113"/>
      <c r="Q256" s="107"/>
      <c r="R256" s="107"/>
      <c r="S256" s="111"/>
      <c r="T256" s="107"/>
      <c r="U256" s="107"/>
      <c r="V256" s="123"/>
      <c r="W256" s="123"/>
      <c r="X256" s="123"/>
      <c r="Y256" s="123"/>
      <c r="Z256" s="107"/>
      <c r="AA256" s="107"/>
      <c r="AB256" s="107"/>
      <c r="AC256" s="114"/>
      <c r="AD256" s="108"/>
      <c r="AE256" s="107"/>
      <c r="AF256" s="107"/>
      <c r="AG256" s="107"/>
      <c r="AH256" s="107"/>
      <c r="AI256" s="107"/>
      <c r="AJ256" s="107"/>
      <c r="AK256" s="107"/>
      <c r="AL256" s="107"/>
      <c r="AM256" s="123"/>
      <c r="AN256" s="107"/>
      <c r="AO256" s="107"/>
      <c r="AP256" s="107"/>
      <c r="AQ256" s="107"/>
      <c r="AR256" s="107"/>
      <c r="AS256" s="107"/>
      <c r="AT256" s="107"/>
      <c r="AU256" s="107"/>
      <c r="AV256" s="107"/>
      <c r="AW256" s="107"/>
      <c r="AX256" s="107"/>
      <c r="AY256" s="107"/>
      <c r="AZ256" s="107"/>
      <c r="BA256" s="107"/>
      <c r="BB256" s="107"/>
      <c r="BC256" s="115"/>
      <c r="BD256" s="107"/>
      <c r="BE256" s="107"/>
      <c r="BF256" s="107"/>
      <c r="BG256" s="107"/>
      <c r="BH256" s="107"/>
      <c r="BI256" s="107"/>
      <c r="BJ256" s="107"/>
      <c r="BK256" s="107"/>
      <c r="BL256" s="121"/>
      <c r="BM256" s="193"/>
      <c r="BN256" s="121"/>
      <c r="BO256" s="121"/>
      <c r="BP256" s="121"/>
      <c r="BQ256" s="121"/>
      <c r="BR256" s="121"/>
      <c r="BS256" s="118"/>
      <c r="BT256" s="107"/>
      <c r="BU256" s="107"/>
      <c r="BV256" s="107"/>
      <c r="BW256" s="107"/>
      <c r="BX256" s="107"/>
      <c r="BY256" s="107"/>
      <c r="BZ256" s="107"/>
      <c r="CA256" s="107"/>
      <c r="CB256" s="117"/>
      <c r="CC256" s="117"/>
      <c r="CD256" s="117"/>
      <c r="CE256" s="112"/>
      <c r="CF256" s="117"/>
      <c r="CG256" s="112"/>
      <c r="CH256" s="112"/>
      <c r="CI256" s="112"/>
      <c r="CJ256" s="112"/>
      <c r="CK256" s="112"/>
      <c r="CL256" s="112"/>
      <c r="CM256" s="112"/>
      <c r="CN256" s="112"/>
      <c r="CO256" s="112"/>
      <c r="CP256" s="112"/>
      <c r="CQ256" s="112"/>
      <c r="CR256" s="112"/>
      <c r="CS256" s="112"/>
      <c r="CT256" s="112"/>
      <c r="CU256" s="112"/>
      <c r="CV256" s="112"/>
      <c r="CW256" s="112"/>
      <c r="CX256" s="112"/>
      <c r="CY256" s="112"/>
      <c r="CZ256" s="112"/>
      <c r="DA256" s="112"/>
      <c r="DB256" s="112"/>
    </row>
    <row r="257" spans="1:106" ht="30.75" customHeight="1">
      <c r="A257" s="123" t="s">
        <v>987</v>
      </c>
      <c r="B257" s="207"/>
      <c r="C257" s="140"/>
      <c r="D257" s="107"/>
      <c r="E257" s="107"/>
      <c r="F257" s="107"/>
      <c r="G257" s="107"/>
      <c r="H257" s="107"/>
      <c r="I257" s="107"/>
      <c r="J257" s="107"/>
      <c r="K257" s="107"/>
      <c r="L257" s="107"/>
      <c r="M257" s="107"/>
      <c r="N257" s="107"/>
      <c r="O257" s="117"/>
      <c r="P257" s="113"/>
      <c r="Q257" s="107"/>
      <c r="R257" s="107"/>
      <c r="S257" s="111"/>
      <c r="T257" s="107"/>
      <c r="U257" s="107"/>
      <c r="V257" s="123"/>
      <c r="W257" s="123"/>
      <c r="X257" s="123"/>
      <c r="Y257" s="123"/>
      <c r="Z257" s="107"/>
      <c r="AA257" s="107"/>
      <c r="AB257" s="107"/>
      <c r="AC257" s="114"/>
      <c r="AD257" s="108"/>
      <c r="AE257" s="107"/>
      <c r="AF257" s="107"/>
      <c r="AG257" s="107"/>
      <c r="AH257" s="107"/>
      <c r="AI257" s="107"/>
      <c r="AJ257" s="107"/>
      <c r="AK257" s="107"/>
      <c r="AL257" s="107"/>
      <c r="AM257" s="123"/>
      <c r="AN257" s="107"/>
      <c r="AO257" s="107"/>
      <c r="AP257" s="107"/>
      <c r="AQ257" s="107"/>
      <c r="AR257" s="107"/>
      <c r="AS257" s="107"/>
      <c r="AT257" s="107"/>
      <c r="AU257" s="107"/>
      <c r="AV257" s="107"/>
      <c r="AW257" s="107"/>
      <c r="AX257" s="107"/>
      <c r="AY257" s="107"/>
      <c r="AZ257" s="107"/>
      <c r="BA257" s="107"/>
      <c r="BB257" s="123"/>
      <c r="BC257" s="115"/>
      <c r="BD257" s="107"/>
      <c r="BE257" s="107"/>
      <c r="BF257" s="107"/>
      <c r="BG257" s="107"/>
      <c r="BH257" s="107"/>
      <c r="BI257" s="107"/>
      <c r="BJ257" s="107"/>
      <c r="BK257" s="107"/>
      <c r="BL257" s="116"/>
      <c r="BM257" s="193"/>
      <c r="BN257" s="116"/>
      <c r="BO257" s="116"/>
      <c r="BP257" s="116"/>
      <c r="BQ257" s="116"/>
      <c r="BR257" s="116"/>
      <c r="BS257" s="118"/>
      <c r="BT257" s="107"/>
      <c r="BU257" s="107"/>
      <c r="BV257" s="107"/>
      <c r="BW257" s="107"/>
      <c r="BX257" s="107"/>
      <c r="BY257" s="107"/>
      <c r="BZ257" s="107"/>
      <c r="CA257" s="107"/>
      <c r="CB257" s="117"/>
      <c r="CC257" s="117"/>
      <c r="CD257" s="117"/>
      <c r="CE257" s="112"/>
      <c r="CF257" s="117"/>
      <c r="CG257" s="112"/>
      <c r="CH257" s="112"/>
      <c r="CI257" s="112"/>
      <c r="CJ257" s="112"/>
      <c r="CK257" s="112"/>
      <c r="CL257" s="112"/>
      <c r="CM257" s="112"/>
      <c r="CN257" s="112"/>
      <c r="CO257" s="112"/>
      <c r="CP257" s="112"/>
      <c r="CQ257" s="112"/>
      <c r="CR257" s="112"/>
      <c r="CS257" s="112"/>
      <c r="CT257" s="112"/>
      <c r="CU257" s="112"/>
      <c r="CV257" s="112"/>
      <c r="CW257" s="112"/>
      <c r="CX257" s="112"/>
      <c r="CY257" s="112"/>
      <c r="CZ257" s="112"/>
      <c r="DA257" s="112"/>
      <c r="DB257" s="112"/>
    </row>
    <row r="258" spans="1:106" ht="30.75" customHeight="1">
      <c r="A258" s="123" t="s">
        <v>988</v>
      </c>
      <c r="B258" s="207"/>
      <c r="C258" s="107"/>
      <c r="D258" s="107"/>
      <c r="E258" s="107"/>
      <c r="F258" s="107"/>
      <c r="G258" s="107"/>
      <c r="H258" s="107"/>
      <c r="I258" s="107"/>
      <c r="J258" s="107"/>
      <c r="K258" s="107"/>
      <c r="L258" s="107"/>
      <c r="M258" s="107"/>
      <c r="N258" s="107"/>
      <c r="O258" s="117"/>
      <c r="P258" s="113"/>
      <c r="Q258" s="107"/>
      <c r="R258" s="107"/>
      <c r="S258" s="111"/>
      <c r="T258" s="107"/>
      <c r="U258" s="107"/>
      <c r="V258" s="123"/>
      <c r="W258" s="123"/>
      <c r="X258" s="123"/>
      <c r="Y258" s="123"/>
      <c r="Z258" s="107"/>
      <c r="AA258" s="107"/>
      <c r="AB258" s="107"/>
      <c r="AC258" s="114"/>
      <c r="AD258" s="108"/>
      <c r="AE258" s="107"/>
      <c r="AF258" s="107"/>
      <c r="AG258" s="107"/>
      <c r="AH258" s="107"/>
      <c r="AI258" s="107"/>
      <c r="AJ258" s="107"/>
      <c r="AK258" s="107"/>
      <c r="AL258" s="107"/>
      <c r="AM258" s="123"/>
      <c r="AN258" s="107"/>
      <c r="AO258" s="107"/>
      <c r="AP258" s="107"/>
      <c r="AQ258" s="107"/>
      <c r="AR258" s="107"/>
      <c r="AS258" s="107"/>
      <c r="AT258" s="107"/>
      <c r="AU258" s="107"/>
      <c r="AV258" s="107"/>
      <c r="AW258" s="107"/>
      <c r="AX258" s="107"/>
      <c r="AY258" s="107"/>
      <c r="AZ258" s="107"/>
      <c r="BA258" s="107"/>
      <c r="BB258" s="123"/>
      <c r="BC258" s="115"/>
      <c r="BD258" s="107"/>
      <c r="BE258" s="107"/>
      <c r="BF258" s="107"/>
      <c r="BG258" s="107"/>
      <c r="BH258" s="107"/>
      <c r="BI258" s="107"/>
      <c r="BJ258" s="107"/>
      <c r="BK258" s="107"/>
      <c r="BL258" s="116"/>
      <c r="BM258" s="193"/>
      <c r="BN258" s="116"/>
      <c r="BO258" s="116"/>
      <c r="BP258" s="116"/>
      <c r="BQ258" s="116"/>
      <c r="BR258" s="116"/>
      <c r="BS258" s="118"/>
      <c r="BT258" s="107"/>
      <c r="BU258" s="107"/>
      <c r="BV258" s="107"/>
      <c r="BW258" s="107"/>
      <c r="BX258" s="107"/>
      <c r="BY258" s="107"/>
      <c r="BZ258" s="107"/>
      <c r="CA258" s="107"/>
      <c r="CB258" s="117"/>
      <c r="CC258" s="117"/>
      <c r="CD258" s="117"/>
      <c r="CE258" s="112"/>
      <c r="CF258" s="117"/>
      <c r="CG258" s="112"/>
      <c r="CH258" s="112"/>
      <c r="CI258" s="112"/>
      <c r="CJ258" s="112"/>
      <c r="CK258" s="112"/>
      <c r="CL258" s="112"/>
      <c r="CM258" s="112"/>
      <c r="CN258" s="112"/>
      <c r="CO258" s="112"/>
      <c r="CP258" s="112"/>
      <c r="CQ258" s="112"/>
      <c r="CR258" s="112"/>
      <c r="CS258" s="112"/>
      <c r="CT258" s="112"/>
      <c r="CU258" s="112"/>
      <c r="CV258" s="112"/>
      <c r="CW258" s="112"/>
      <c r="CX258" s="112"/>
      <c r="CY258" s="112"/>
      <c r="CZ258" s="112"/>
      <c r="DA258" s="112"/>
      <c r="DB258" s="112"/>
    </row>
    <row r="259" spans="1:106" ht="30.75" customHeight="1">
      <c r="A259" s="123" t="s">
        <v>989</v>
      </c>
      <c r="B259" s="207"/>
      <c r="C259" s="107"/>
      <c r="D259" s="107"/>
      <c r="E259" s="107"/>
      <c r="F259" s="107"/>
      <c r="G259" s="107"/>
      <c r="H259" s="107"/>
      <c r="I259" s="107"/>
      <c r="J259" s="107"/>
      <c r="K259" s="107"/>
      <c r="L259" s="107"/>
      <c r="M259" s="107"/>
      <c r="N259" s="107"/>
      <c r="O259" s="117"/>
      <c r="P259" s="113"/>
      <c r="Q259" s="107"/>
      <c r="R259" s="107"/>
      <c r="S259" s="111"/>
      <c r="T259" s="107"/>
      <c r="U259" s="107"/>
      <c r="V259" s="123"/>
      <c r="W259" s="123"/>
      <c r="X259" s="123"/>
      <c r="Y259" s="123"/>
      <c r="Z259" s="123"/>
      <c r="AA259" s="107"/>
      <c r="AB259" s="107"/>
      <c r="AC259" s="114"/>
      <c r="AD259" s="108"/>
      <c r="AE259" s="107"/>
      <c r="AF259" s="107"/>
      <c r="AG259" s="107"/>
      <c r="AH259" s="107"/>
      <c r="AI259" s="107"/>
      <c r="AJ259" s="107"/>
      <c r="AK259" s="107"/>
      <c r="AL259" s="107"/>
      <c r="AM259" s="123"/>
      <c r="AN259" s="107"/>
      <c r="AO259" s="107"/>
      <c r="AP259" s="107"/>
      <c r="AQ259" s="107"/>
      <c r="AR259" s="107"/>
      <c r="AS259" s="107"/>
      <c r="AT259" s="107"/>
      <c r="AU259" s="107"/>
      <c r="AV259" s="107"/>
      <c r="AW259" s="107"/>
      <c r="AX259" s="107"/>
      <c r="AY259" s="107"/>
      <c r="AZ259" s="107"/>
      <c r="BA259" s="107"/>
      <c r="BB259" s="123"/>
      <c r="BC259" s="115"/>
      <c r="BD259" s="107"/>
      <c r="BE259" s="107"/>
      <c r="BF259" s="107"/>
      <c r="BG259" s="107"/>
      <c r="BH259" s="107"/>
      <c r="BI259" s="107"/>
      <c r="BJ259" s="107"/>
      <c r="BK259" s="107"/>
      <c r="BL259" s="116"/>
      <c r="BM259" s="193"/>
      <c r="BN259" s="116"/>
      <c r="BO259" s="116"/>
      <c r="BP259" s="116"/>
      <c r="BQ259" s="116"/>
      <c r="BR259" s="116"/>
      <c r="BS259" s="118"/>
      <c r="BT259" s="107"/>
      <c r="BU259" s="107"/>
      <c r="BV259" s="107"/>
      <c r="BW259" s="107"/>
      <c r="BX259" s="107"/>
      <c r="BY259" s="107"/>
      <c r="BZ259" s="107"/>
      <c r="CA259" s="107"/>
      <c r="CB259" s="117"/>
      <c r="CC259" s="117"/>
      <c r="CD259" s="117"/>
      <c r="CE259" s="112"/>
      <c r="CF259" s="117"/>
      <c r="CG259" s="112"/>
      <c r="CH259" s="112"/>
      <c r="CI259" s="112"/>
      <c r="CJ259" s="112"/>
      <c r="CK259" s="112"/>
      <c r="CL259" s="112"/>
      <c r="CM259" s="112"/>
      <c r="CN259" s="112"/>
      <c r="CO259" s="112"/>
      <c r="CP259" s="112"/>
      <c r="CQ259" s="112"/>
      <c r="CR259" s="112"/>
      <c r="CS259" s="112"/>
      <c r="CT259" s="112"/>
      <c r="CU259" s="112"/>
      <c r="CV259" s="112"/>
      <c r="CW259" s="112"/>
      <c r="CX259" s="112"/>
      <c r="CY259" s="112"/>
      <c r="CZ259" s="112"/>
      <c r="DA259" s="112"/>
      <c r="DB259" s="112"/>
    </row>
    <row r="260" spans="1:106" ht="30.75" customHeight="1">
      <c r="A260" s="123" t="s">
        <v>990</v>
      </c>
      <c r="B260" s="207"/>
      <c r="C260" s="107"/>
      <c r="D260" s="107"/>
      <c r="E260" s="107"/>
      <c r="F260" s="107"/>
      <c r="G260" s="107"/>
      <c r="H260" s="107"/>
      <c r="I260" s="107"/>
      <c r="J260" s="107"/>
      <c r="K260" s="107"/>
      <c r="L260" s="107"/>
      <c r="M260" s="107"/>
      <c r="N260" s="107"/>
      <c r="O260" s="117"/>
      <c r="P260" s="113"/>
      <c r="Q260" s="107"/>
      <c r="R260" s="107"/>
      <c r="S260" s="111"/>
      <c r="T260" s="107"/>
      <c r="U260" s="107"/>
      <c r="V260" s="123"/>
      <c r="W260" s="123"/>
      <c r="X260" s="123"/>
      <c r="Y260" s="123"/>
      <c r="Z260" s="107"/>
      <c r="AA260" s="107"/>
      <c r="AB260" s="107"/>
      <c r="AC260" s="114"/>
      <c r="AD260" s="108"/>
      <c r="AE260" s="107"/>
      <c r="AF260" s="107"/>
      <c r="AG260" s="107"/>
      <c r="AH260" s="107"/>
      <c r="AI260" s="107"/>
      <c r="AJ260" s="107"/>
      <c r="AK260" s="107"/>
      <c r="AL260" s="107"/>
      <c r="AM260" s="123"/>
      <c r="AN260" s="107"/>
      <c r="AO260" s="107"/>
      <c r="AP260" s="107"/>
      <c r="AQ260" s="107"/>
      <c r="AR260" s="107"/>
      <c r="AS260" s="107"/>
      <c r="AT260" s="107"/>
      <c r="AU260" s="107"/>
      <c r="AV260" s="107"/>
      <c r="AW260" s="107"/>
      <c r="AX260" s="107"/>
      <c r="AY260" s="107"/>
      <c r="AZ260" s="107"/>
      <c r="BA260" s="107"/>
      <c r="BB260" s="123"/>
      <c r="BC260" s="115"/>
      <c r="BD260" s="107"/>
      <c r="BE260" s="107"/>
      <c r="BF260" s="107"/>
      <c r="BG260" s="107"/>
      <c r="BH260" s="107"/>
      <c r="BI260" s="107"/>
      <c r="BJ260" s="107"/>
      <c r="BK260" s="107"/>
      <c r="BL260" s="116"/>
      <c r="BM260" s="193"/>
      <c r="BN260" s="116"/>
      <c r="BO260" s="116"/>
      <c r="BP260" s="116"/>
      <c r="BQ260" s="116"/>
      <c r="BR260" s="116"/>
      <c r="BS260" s="118"/>
      <c r="BT260" s="107"/>
      <c r="BU260" s="107"/>
      <c r="BV260" s="107"/>
      <c r="BW260" s="107"/>
      <c r="BX260" s="107"/>
      <c r="BY260" s="107"/>
      <c r="BZ260" s="107"/>
      <c r="CA260" s="107"/>
      <c r="CB260" s="117"/>
      <c r="CC260" s="117"/>
      <c r="CD260" s="117"/>
      <c r="CE260" s="112"/>
      <c r="CF260" s="117"/>
      <c r="CG260" s="112"/>
      <c r="CH260" s="112"/>
      <c r="CI260" s="112"/>
      <c r="CJ260" s="112"/>
      <c r="CK260" s="112"/>
      <c r="CL260" s="112"/>
      <c r="CM260" s="112"/>
      <c r="CN260" s="112"/>
      <c r="CO260" s="112"/>
      <c r="CP260" s="112"/>
      <c r="CQ260" s="112"/>
      <c r="CR260" s="112"/>
      <c r="CS260" s="112"/>
      <c r="CT260" s="112"/>
      <c r="CU260" s="112"/>
      <c r="CV260" s="112"/>
      <c r="CW260" s="112"/>
      <c r="CX260" s="112"/>
      <c r="CY260" s="112"/>
      <c r="CZ260" s="112"/>
      <c r="DA260" s="112"/>
      <c r="DB260" s="112"/>
    </row>
    <row r="261" spans="1:106" ht="30.75" customHeight="1">
      <c r="A261" s="123" t="s">
        <v>991</v>
      </c>
      <c r="B261" s="207"/>
      <c r="C261" s="107"/>
      <c r="D261" s="107"/>
      <c r="E261" s="107"/>
      <c r="F261" s="107"/>
      <c r="G261" s="107"/>
      <c r="H261" s="107"/>
      <c r="I261" s="107"/>
      <c r="J261" s="107"/>
      <c r="K261" s="107"/>
      <c r="L261" s="107"/>
      <c r="M261" s="107"/>
      <c r="N261" s="107"/>
      <c r="O261" s="117"/>
      <c r="P261" s="113"/>
      <c r="Q261" s="107"/>
      <c r="R261" s="107"/>
      <c r="S261" s="111"/>
      <c r="T261" s="107"/>
      <c r="U261" s="107"/>
      <c r="V261" s="123"/>
      <c r="W261" s="123"/>
      <c r="X261" s="123"/>
      <c r="Y261" s="123"/>
      <c r="Z261" s="107"/>
      <c r="AA261" s="107"/>
      <c r="AB261" s="107"/>
      <c r="AC261" s="114"/>
      <c r="AD261" s="108"/>
      <c r="AE261" s="107"/>
      <c r="AF261" s="107"/>
      <c r="AG261" s="107"/>
      <c r="AH261" s="107"/>
      <c r="AI261" s="107"/>
      <c r="AJ261" s="107"/>
      <c r="AK261" s="107"/>
      <c r="AL261" s="107"/>
      <c r="AM261" s="123"/>
      <c r="AN261" s="107"/>
      <c r="AO261" s="107"/>
      <c r="AP261" s="107"/>
      <c r="AQ261" s="107"/>
      <c r="AR261" s="107"/>
      <c r="AS261" s="107"/>
      <c r="AT261" s="107"/>
      <c r="AU261" s="107"/>
      <c r="AV261" s="107"/>
      <c r="AW261" s="107"/>
      <c r="AX261" s="107"/>
      <c r="AY261" s="107"/>
      <c r="AZ261" s="107"/>
      <c r="BA261" s="107"/>
      <c r="BB261" s="107"/>
      <c r="BC261" s="115"/>
      <c r="BD261" s="107"/>
      <c r="BE261" s="107"/>
      <c r="BF261" s="107"/>
      <c r="BG261" s="107"/>
      <c r="BH261" s="107"/>
      <c r="BI261" s="107"/>
      <c r="BJ261" s="107"/>
      <c r="BK261" s="107"/>
      <c r="BL261" s="116"/>
      <c r="BM261" s="193"/>
      <c r="BN261" s="116"/>
      <c r="BO261" s="116"/>
      <c r="BP261" s="116"/>
      <c r="BQ261" s="116"/>
      <c r="BR261" s="116"/>
      <c r="BS261" s="118"/>
      <c r="BT261" s="107"/>
      <c r="BU261" s="107"/>
      <c r="BV261" s="107"/>
      <c r="BW261" s="107"/>
      <c r="BX261" s="107"/>
      <c r="BY261" s="107"/>
      <c r="BZ261" s="107"/>
      <c r="CA261" s="107"/>
      <c r="CB261" s="117"/>
      <c r="CC261" s="117"/>
      <c r="CD261" s="117"/>
      <c r="CE261" s="112"/>
      <c r="CF261" s="117"/>
      <c r="CG261" s="112"/>
      <c r="CH261" s="112"/>
      <c r="CI261" s="112"/>
      <c r="CJ261" s="112"/>
      <c r="CK261" s="112"/>
      <c r="CL261" s="112"/>
      <c r="CM261" s="112"/>
      <c r="CN261" s="112"/>
      <c r="CO261" s="112"/>
      <c r="CP261" s="112"/>
      <c r="CQ261" s="112"/>
      <c r="CR261" s="112"/>
      <c r="CS261" s="112"/>
      <c r="CT261" s="112"/>
      <c r="CU261" s="112"/>
      <c r="CV261" s="112"/>
      <c r="CW261" s="112"/>
      <c r="CX261" s="112"/>
      <c r="CY261" s="112"/>
      <c r="CZ261" s="112"/>
      <c r="DA261" s="112"/>
      <c r="DB261" s="112"/>
    </row>
    <row r="262" spans="1:106" ht="30.75" customHeight="1">
      <c r="A262" s="123" t="s">
        <v>992</v>
      </c>
      <c r="B262" s="207"/>
      <c r="C262" s="107"/>
      <c r="D262" s="107"/>
      <c r="E262" s="107"/>
      <c r="F262" s="107"/>
      <c r="G262" s="107"/>
      <c r="H262" s="107"/>
      <c r="I262" s="107"/>
      <c r="J262" s="123"/>
      <c r="K262" s="107"/>
      <c r="L262" s="107"/>
      <c r="M262" s="107"/>
      <c r="N262" s="107"/>
      <c r="O262" s="117"/>
      <c r="P262" s="113"/>
      <c r="Q262" s="107"/>
      <c r="R262" s="107"/>
      <c r="S262" s="111"/>
      <c r="T262" s="107"/>
      <c r="U262" s="107"/>
      <c r="V262" s="123"/>
      <c r="W262" s="123"/>
      <c r="X262" s="123"/>
      <c r="Y262" s="123"/>
      <c r="Z262" s="107"/>
      <c r="AA262" s="107"/>
      <c r="AB262" s="107"/>
      <c r="AC262" s="114"/>
      <c r="AD262" s="108"/>
      <c r="AE262" s="107"/>
      <c r="AF262" s="107"/>
      <c r="AG262" s="107"/>
      <c r="AH262" s="107"/>
      <c r="AI262" s="107"/>
      <c r="AJ262" s="107"/>
      <c r="AK262" s="107"/>
      <c r="AL262" s="107"/>
      <c r="AM262" s="107"/>
      <c r="AN262" s="107"/>
      <c r="AO262" s="107"/>
      <c r="AP262" s="107"/>
      <c r="AQ262" s="107"/>
      <c r="AR262" s="107"/>
      <c r="AS262" s="107"/>
      <c r="AT262" s="107"/>
      <c r="AU262" s="107"/>
      <c r="AV262" s="107"/>
      <c r="AW262" s="107"/>
      <c r="AX262" s="107"/>
      <c r="AY262" s="107"/>
      <c r="AZ262" s="107"/>
      <c r="BA262" s="107"/>
      <c r="BB262" s="107"/>
      <c r="BC262" s="115"/>
      <c r="BD262" s="107"/>
      <c r="BE262" s="107"/>
      <c r="BF262" s="107"/>
      <c r="BG262" s="107"/>
      <c r="BH262" s="107"/>
      <c r="BI262" s="107"/>
      <c r="BJ262" s="107"/>
      <c r="BK262" s="107"/>
      <c r="BL262" s="120"/>
      <c r="BM262" s="193"/>
      <c r="BN262" s="116"/>
      <c r="BO262" s="116"/>
      <c r="BP262" s="116"/>
      <c r="BQ262" s="116"/>
      <c r="BR262" s="116"/>
      <c r="BS262" s="118"/>
      <c r="BT262" s="107"/>
      <c r="BU262" s="107"/>
      <c r="BV262" s="107"/>
      <c r="BW262" s="107"/>
      <c r="BX262" s="107"/>
      <c r="BY262" s="107"/>
      <c r="BZ262" s="107"/>
      <c r="CA262" s="107"/>
      <c r="CB262" s="117"/>
      <c r="CC262" s="117"/>
      <c r="CD262" s="117"/>
      <c r="CE262" s="112"/>
      <c r="CF262" s="117"/>
      <c r="CG262" s="112"/>
      <c r="CH262" s="112"/>
      <c r="CI262" s="112"/>
      <c r="CJ262" s="112"/>
      <c r="CK262" s="112"/>
      <c r="CL262" s="112"/>
      <c r="CM262" s="112"/>
      <c r="CN262" s="112"/>
      <c r="CO262" s="112"/>
      <c r="CP262" s="112"/>
      <c r="CQ262" s="112"/>
      <c r="CR262" s="112"/>
      <c r="CT262" s="112"/>
      <c r="CU262" s="112"/>
      <c r="CV262" s="112"/>
      <c r="CW262" s="112"/>
      <c r="CX262" s="112"/>
      <c r="CY262" s="112"/>
      <c r="CZ262" s="112"/>
      <c r="DA262" s="112"/>
      <c r="DB262" s="112"/>
    </row>
    <row r="263" spans="1:106" ht="30.75" customHeight="1">
      <c r="A263" s="123" t="s">
        <v>993</v>
      </c>
      <c r="B263" s="207"/>
      <c r="C263" s="140"/>
      <c r="D263" s="107"/>
      <c r="E263" s="123"/>
      <c r="F263" s="123"/>
      <c r="G263" s="123"/>
      <c r="H263" s="123"/>
      <c r="I263" s="107"/>
      <c r="J263" s="123"/>
      <c r="K263" s="123"/>
      <c r="L263" s="123"/>
      <c r="M263" s="123"/>
      <c r="N263" s="123"/>
      <c r="O263" s="117"/>
      <c r="P263" s="113"/>
      <c r="Q263" s="107"/>
      <c r="R263" s="123"/>
      <c r="S263" s="111"/>
      <c r="T263" s="107"/>
      <c r="U263" s="123"/>
      <c r="V263" s="123"/>
      <c r="W263" s="123"/>
      <c r="X263" s="123"/>
      <c r="Y263" s="123"/>
      <c r="Z263" s="123"/>
      <c r="AA263" s="123"/>
      <c r="AB263" s="123"/>
      <c r="AC263" s="131"/>
      <c r="AD263" s="108"/>
      <c r="AE263" s="107"/>
      <c r="AF263" s="107"/>
      <c r="AG263" s="123"/>
      <c r="AH263" s="107"/>
      <c r="AI263" s="107"/>
      <c r="AJ263" s="107"/>
      <c r="AK263" s="107"/>
      <c r="AL263" s="107"/>
      <c r="AM263" s="107"/>
      <c r="AN263" s="107"/>
      <c r="AO263" s="107"/>
      <c r="AP263" s="107"/>
      <c r="AQ263" s="107"/>
      <c r="AR263" s="107"/>
      <c r="AS263" s="107"/>
      <c r="AT263" s="107"/>
      <c r="AU263" s="107"/>
      <c r="AV263" s="107"/>
      <c r="AW263" s="107"/>
      <c r="AX263" s="107"/>
      <c r="AY263" s="107"/>
      <c r="AZ263" s="107"/>
      <c r="BA263" s="107"/>
      <c r="BB263" s="107"/>
      <c r="BC263" s="133"/>
      <c r="BD263" s="123"/>
      <c r="BE263" s="123"/>
      <c r="BF263" s="123"/>
      <c r="BG263" s="123"/>
      <c r="BH263" s="123"/>
      <c r="BI263" s="123"/>
      <c r="BJ263" s="123"/>
      <c r="BK263" s="123"/>
      <c r="BL263" s="120"/>
      <c r="BM263" s="193"/>
      <c r="BN263" s="134"/>
      <c r="BO263" s="134"/>
      <c r="BP263" s="134"/>
      <c r="BQ263" s="134"/>
      <c r="BR263" s="134"/>
      <c r="BS263" s="118"/>
      <c r="BT263" s="123"/>
      <c r="BU263" s="123"/>
      <c r="BV263" s="123"/>
      <c r="BW263" s="123"/>
      <c r="BX263" s="123"/>
      <c r="BY263" s="123"/>
      <c r="BZ263" s="123"/>
      <c r="CA263" s="123"/>
      <c r="CB263" s="128"/>
      <c r="CC263" s="128"/>
      <c r="CD263" s="128"/>
      <c r="CE263" s="135"/>
      <c r="CF263" s="128"/>
      <c r="CG263" s="135"/>
      <c r="CH263" s="135"/>
      <c r="CI263" s="135"/>
      <c r="CJ263" s="135"/>
      <c r="CK263" s="135"/>
      <c r="CL263" s="135"/>
      <c r="CM263" s="135"/>
      <c r="CN263" s="135"/>
      <c r="CO263" s="135"/>
      <c r="CP263" s="135"/>
      <c r="CQ263" s="135"/>
      <c r="CR263" s="135"/>
      <c r="CT263" s="112"/>
      <c r="CU263" s="112"/>
      <c r="CV263" s="112"/>
      <c r="CW263" s="112"/>
      <c r="CX263" s="112"/>
      <c r="CY263" s="112"/>
      <c r="CZ263" s="112"/>
      <c r="DA263" s="112"/>
      <c r="DB263" s="112"/>
    </row>
    <row r="264" spans="1:106" ht="30.75" customHeight="1">
      <c r="A264" s="123" t="s">
        <v>995</v>
      </c>
      <c r="B264" s="207"/>
      <c r="C264" s="107"/>
      <c r="D264" s="107"/>
      <c r="E264" s="123"/>
      <c r="F264" s="123"/>
      <c r="G264" s="123"/>
      <c r="H264" s="107"/>
      <c r="I264" s="107"/>
      <c r="J264" s="107"/>
      <c r="K264" s="123"/>
      <c r="L264" s="123"/>
      <c r="M264" s="123"/>
      <c r="N264" s="123"/>
      <c r="O264" s="117"/>
      <c r="P264" s="146"/>
      <c r="Q264" s="123"/>
      <c r="R264" s="123"/>
      <c r="S264" s="144"/>
      <c r="T264" s="123"/>
      <c r="U264" s="123"/>
      <c r="V264" s="123"/>
      <c r="W264" s="123"/>
      <c r="X264" s="123"/>
      <c r="Y264" s="123"/>
      <c r="Z264" s="123"/>
      <c r="AA264" s="123"/>
      <c r="AB264" s="123"/>
      <c r="AC264" s="131"/>
      <c r="AD264" s="108"/>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33"/>
      <c r="BD264" s="123"/>
      <c r="BE264" s="123"/>
      <c r="BF264" s="123"/>
      <c r="BG264" s="123"/>
      <c r="BH264" s="123"/>
      <c r="BI264" s="123"/>
      <c r="BJ264" s="123"/>
      <c r="BK264" s="123"/>
      <c r="BL264" s="180"/>
      <c r="BM264" s="193"/>
      <c r="BN264" s="134"/>
      <c r="BO264" s="134"/>
      <c r="BP264" s="134"/>
      <c r="BQ264" s="134"/>
      <c r="BR264" s="134"/>
      <c r="BS264" s="145"/>
      <c r="BT264" s="123"/>
      <c r="BU264" s="123"/>
      <c r="BV264" s="123"/>
      <c r="BW264" s="123"/>
      <c r="BX264" s="123"/>
      <c r="BY264" s="123"/>
      <c r="BZ264" s="123"/>
      <c r="CA264" s="123"/>
      <c r="CB264" s="128"/>
      <c r="CC264" s="128"/>
      <c r="CD264" s="128"/>
      <c r="CE264" s="135"/>
      <c r="CF264" s="128"/>
      <c r="CG264" s="135"/>
      <c r="CH264" s="135"/>
      <c r="CI264" s="135"/>
      <c r="CJ264" s="135"/>
      <c r="CK264" s="135"/>
      <c r="CL264" s="135"/>
      <c r="CM264" s="135"/>
      <c r="CN264" s="135"/>
      <c r="CO264" s="135"/>
      <c r="CP264" s="135"/>
      <c r="CQ264" s="135"/>
      <c r="CR264" s="135"/>
      <c r="CS264" s="112"/>
      <c r="CT264" s="112"/>
      <c r="CU264" s="112"/>
      <c r="CV264" s="112"/>
      <c r="CW264" s="112"/>
      <c r="CX264" s="112"/>
      <c r="CY264" s="112"/>
      <c r="CZ264" s="112"/>
      <c r="DA264" s="112"/>
      <c r="DB264" s="112"/>
    </row>
    <row r="265" spans="1:106" ht="30.75" customHeight="1">
      <c r="A265" s="123" t="s">
        <v>996</v>
      </c>
      <c r="B265" s="207"/>
      <c r="C265" s="107"/>
      <c r="D265" s="107"/>
      <c r="E265" s="107"/>
      <c r="F265" s="107"/>
      <c r="G265" s="107"/>
      <c r="H265" s="107"/>
      <c r="I265" s="107"/>
      <c r="J265" s="123"/>
      <c r="K265" s="123"/>
      <c r="L265" s="123"/>
      <c r="M265" s="123"/>
      <c r="N265" s="123"/>
      <c r="O265" s="117"/>
      <c r="P265" s="146"/>
      <c r="Q265" s="123"/>
      <c r="R265" s="123"/>
      <c r="S265" s="146"/>
      <c r="T265" s="123"/>
      <c r="U265" s="123"/>
      <c r="V265" s="123"/>
      <c r="W265" s="123"/>
      <c r="X265" s="123"/>
      <c r="Y265" s="123"/>
      <c r="Z265" s="123"/>
      <c r="AA265" s="123"/>
      <c r="AB265" s="123"/>
      <c r="AC265" s="131"/>
      <c r="AD265" s="108"/>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33"/>
      <c r="BD265" s="123"/>
      <c r="BE265" s="123"/>
      <c r="BF265" s="123"/>
      <c r="BG265" s="123"/>
      <c r="BH265" s="123"/>
      <c r="BI265" s="123"/>
      <c r="BJ265" s="123"/>
      <c r="BK265" s="123"/>
      <c r="BL265" s="180"/>
      <c r="BM265" s="193"/>
      <c r="BN265" s="180"/>
      <c r="BO265" s="180"/>
      <c r="BP265" s="180"/>
      <c r="BQ265" s="180"/>
      <c r="BR265" s="180"/>
      <c r="BS265" s="145"/>
      <c r="BT265" s="123"/>
      <c r="BU265" s="123"/>
      <c r="BV265" s="123"/>
      <c r="BW265" s="123"/>
      <c r="BX265" s="123"/>
      <c r="BY265" s="123"/>
      <c r="BZ265" s="123"/>
      <c r="CA265" s="123"/>
      <c r="CB265" s="128"/>
      <c r="CC265" s="128"/>
      <c r="CD265" s="128"/>
      <c r="CE265" s="135"/>
      <c r="CF265" s="128"/>
      <c r="CG265" s="135"/>
      <c r="CH265" s="135"/>
      <c r="CI265" s="135"/>
      <c r="CJ265" s="135"/>
      <c r="CK265" s="135"/>
      <c r="CL265" s="135"/>
      <c r="CM265" s="135"/>
      <c r="CN265" s="135"/>
      <c r="CO265" s="135"/>
      <c r="CP265" s="135"/>
      <c r="CQ265" s="135"/>
      <c r="CR265" s="135"/>
      <c r="CS265" s="112"/>
      <c r="CT265" s="112"/>
      <c r="CU265" s="112"/>
      <c r="CV265" s="112"/>
      <c r="CW265" s="112"/>
      <c r="CX265" s="112"/>
      <c r="CY265" s="112"/>
      <c r="CZ265" s="112"/>
      <c r="DA265" s="112"/>
      <c r="DB265" s="112"/>
    </row>
    <row r="266" spans="1:106" ht="30.75" customHeight="1">
      <c r="A266" s="123" t="s">
        <v>997</v>
      </c>
      <c r="B266" s="207"/>
      <c r="C266" s="107"/>
      <c r="D266" s="107"/>
      <c r="E266" s="123"/>
      <c r="F266" s="123"/>
      <c r="G266" s="123"/>
      <c r="H266" s="123"/>
      <c r="I266" s="107"/>
      <c r="J266" s="123"/>
      <c r="K266" s="123"/>
      <c r="L266" s="123"/>
      <c r="M266" s="123"/>
      <c r="N266" s="123"/>
      <c r="O266" s="117"/>
      <c r="P266" s="146"/>
      <c r="Q266" s="123"/>
      <c r="R266" s="123"/>
      <c r="S266" s="146"/>
      <c r="T266" s="123"/>
      <c r="U266" s="123"/>
      <c r="V266" s="123"/>
      <c r="W266" s="123"/>
      <c r="X266" s="123"/>
      <c r="Y266" s="123"/>
      <c r="Z266" s="123"/>
      <c r="AA266" s="123"/>
      <c r="AB266" s="123"/>
      <c r="AC266" s="131"/>
      <c r="AD266" s="108"/>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33"/>
      <c r="BD266" s="123"/>
      <c r="BE266" s="123"/>
      <c r="BF266" s="123"/>
      <c r="BG266" s="123"/>
      <c r="BH266" s="123"/>
      <c r="BI266" s="123"/>
      <c r="BJ266" s="123"/>
      <c r="BK266" s="123"/>
      <c r="BL266" s="134"/>
      <c r="BM266" s="193"/>
      <c r="BN266" s="134"/>
      <c r="BO266" s="134"/>
      <c r="BP266" s="134"/>
      <c r="BQ266" s="134"/>
      <c r="BR266" s="134"/>
      <c r="BS266" s="145"/>
      <c r="BT266" s="123"/>
      <c r="BU266" s="123"/>
      <c r="BV266" s="123"/>
      <c r="BW266" s="123"/>
      <c r="BX266" s="123"/>
      <c r="BY266" s="123"/>
      <c r="BZ266" s="123"/>
      <c r="CA266" s="123"/>
      <c r="CB266" s="128"/>
      <c r="CC266" s="128"/>
      <c r="CD266" s="128"/>
      <c r="CE266" s="135"/>
      <c r="CF266" s="128"/>
      <c r="CG266" s="135"/>
      <c r="CH266" s="135"/>
      <c r="CI266" s="135"/>
      <c r="CJ266" s="135"/>
      <c r="CK266" s="135"/>
      <c r="CL266" s="135"/>
      <c r="CM266" s="135"/>
      <c r="CN266" s="135"/>
      <c r="CO266" s="135"/>
      <c r="CP266" s="135"/>
      <c r="CQ266" s="135"/>
      <c r="CR266" s="135"/>
      <c r="CS266" s="112"/>
      <c r="CT266" s="112"/>
      <c r="CU266" s="112"/>
      <c r="CV266" s="112"/>
      <c r="CW266" s="112"/>
      <c r="CX266" s="112"/>
      <c r="CY266" s="112"/>
      <c r="CZ266" s="112"/>
      <c r="DA266" s="112"/>
      <c r="DB266" s="112"/>
    </row>
    <row r="267" spans="1:106" ht="30.75" customHeight="1">
      <c r="A267" s="123" t="s">
        <v>998</v>
      </c>
      <c r="B267" s="207"/>
      <c r="C267" s="107"/>
      <c r="D267" s="107"/>
      <c r="E267" s="123"/>
      <c r="F267" s="123"/>
      <c r="G267" s="123"/>
      <c r="H267" s="123"/>
      <c r="I267" s="107"/>
      <c r="J267" s="123"/>
      <c r="K267" s="123"/>
      <c r="L267" s="123"/>
      <c r="M267" s="123"/>
      <c r="N267" s="123"/>
      <c r="O267" s="117"/>
      <c r="P267" s="146"/>
      <c r="Q267" s="123"/>
      <c r="R267" s="123"/>
      <c r="S267" s="146"/>
      <c r="T267" s="123"/>
      <c r="U267" s="123"/>
      <c r="V267" s="123"/>
      <c r="W267" s="123"/>
      <c r="X267" s="123"/>
      <c r="Y267" s="123"/>
      <c r="Z267" s="123"/>
      <c r="AA267" s="123"/>
      <c r="AB267" s="123"/>
      <c r="AC267" s="131"/>
      <c r="AD267" s="108"/>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33"/>
      <c r="BD267" s="123"/>
      <c r="BE267" s="123"/>
      <c r="BF267" s="123"/>
      <c r="BG267" s="123"/>
      <c r="BH267" s="123"/>
      <c r="BI267" s="123"/>
      <c r="BJ267" s="123"/>
      <c r="BK267" s="123"/>
      <c r="BL267" s="134"/>
      <c r="BM267" s="193"/>
      <c r="BN267" s="134"/>
      <c r="BO267" s="134"/>
      <c r="BP267" s="134"/>
      <c r="BQ267" s="134"/>
      <c r="BR267" s="134"/>
      <c r="BS267" s="145"/>
      <c r="BT267" s="123"/>
      <c r="BU267" s="123"/>
      <c r="BV267" s="123"/>
      <c r="BW267" s="123"/>
      <c r="BX267" s="123"/>
      <c r="BY267" s="123"/>
      <c r="BZ267" s="123"/>
      <c r="CA267" s="123"/>
      <c r="CB267" s="128"/>
      <c r="CC267" s="128"/>
      <c r="CD267" s="128"/>
      <c r="CE267" s="135"/>
      <c r="CF267" s="128"/>
      <c r="CG267" s="135"/>
      <c r="CH267" s="135"/>
      <c r="CI267" s="135"/>
      <c r="CJ267" s="135"/>
      <c r="CK267" s="135"/>
      <c r="CL267" s="135"/>
      <c r="CM267" s="135"/>
      <c r="CN267" s="135"/>
      <c r="CO267" s="135"/>
      <c r="CP267" s="135"/>
      <c r="CQ267" s="135"/>
      <c r="CR267" s="135"/>
      <c r="CS267" s="112"/>
      <c r="CT267" s="112"/>
      <c r="CU267" s="112"/>
      <c r="CV267" s="112"/>
      <c r="CW267" s="112"/>
      <c r="CX267" s="112"/>
      <c r="CY267" s="112"/>
      <c r="CZ267" s="112"/>
      <c r="DA267" s="112"/>
      <c r="DB267" s="112"/>
    </row>
    <row r="268" spans="1:106" ht="30.75" customHeight="1">
      <c r="A268" s="123" t="s">
        <v>999</v>
      </c>
      <c r="B268" s="207"/>
      <c r="C268" s="107"/>
      <c r="D268" s="107"/>
      <c r="E268" s="123"/>
      <c r="F268" s="123"/>
      <c r="G268" s="123"/>
      <c r="H268" s="123"/>
      <c r="I268" s="107"/>
      <c r="J268" s="123"/>
      <c r="K268" s="123"/>
      <c r="L268" s="123"/>
      <c r="M268" s="123"/>
      <c r="N268" s="123"/>
      <c r="O268" s="117"/>
      <c r="P268" s="146"/>
      <c r="Q268" s="123"/>
      <c r="R268" s="123"/>
      <c r="S268" s="146"/>
      <c r="T268" s="123"/>
      <c r="U268" s="123"/>
      <c r="V268" s="123"/>
      <c r="W268" s="123"/>
      <c r="X268" s="123"/>
      <c r="Y268" s="123"/>
      <c r="Z268" s="123"/>
      <c r="AA268" s="123"/>
      <c r="AB268" s="123"/>
      <c r="AC268" s="131"/>
      <c r="AD268" s="108"/>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33"/>
      <c r="BD268" s="123"/>
      <c r="BE268" s="123"/>
      <c r="BF268" s="123"/>
      <c r="BG268" s="123"/>
      <c r="BH268" s="123"/>
      <c r="BI268" s="123"/>
      <c r="BJ268" s="123"/>
      <c r="BK268" s="123"/>
      <c r="BL268" s="134"/>
      <c r="BM268" s="193"/>
      <c r="BN268" s="134"/>
      <c r="BO268" s="134"/>
      <c r="BP268" s="134"/>
      <c r="BQ268" s="134"/>
      <c r="BR268" s="134"/>
      <c r="BS268" s="145"/>
      <c r="BT268" s="123"/>
      <c r="BU268" s="123"/>
      <c r="BV268" s="123"/>
      <c r="BW268" s="123"/>
      <c r="BX268" s="123"/>
      <c r="BY268" s="123"/>
      <c r="BZ268" s="123"/>
      <c r="CA268" s="123"/>
      <c r="CB268" s="128"/>
      <c r="CC268" s="128"/>
      <c r="CD268" s="128"/>
      <c r="CE268" s="135"/>
      <c r="CF268" s="128"/>
      <c r="CG268" s="135"/>
      <c r="CH268" s="135"/>
      <c r="CI268" s="135"/>
      <c r="CJ268" s="135"/>
      <c r="CK268" s="135"/>
      <c r="CL268" s="135"/>
      <c r="CM268" s="135"/>
      <c r="CN268" s="135"/>
      <c r="CO268" s="135"/>
      <c r="CP268" s="135"/>
      <c r="CQ268" s="135"/>
      <c r="CR268" s="135"/>
      <c r="CS268" s="112"/>
      <c r="CT268" s="112"/>
      <c r="CU268" s="112"/>
      <c r="CV268" s="112"/>
      <c r="CW268" s="112"/>
      <c r="CX268" s="112"/>
      <c r="CY268" s="112"/>
      <c r="CZ268" s="112"/>
      <c r="DA268" s="112"/>
      <c r="DB268" s="112"/>
    </row>
    <row r="269" spans="1:106" ht="30.75" customHeight="1">
      <c r="A269" s="123" t="s">
        <v>1000</v>
      </c>
      <c r="B269" s="207"/>
      <c r="C269" s="107"/>
      <c r="D269" s="107"/>
      <c r="E269" s="107"/>
      <c r="F269" s="123"/>
      <c r="G269" s="123"/>
      <c r="H269" s="123"/>
      <c r="I269" s="107"/>
      <c r="J269" s="123"/>
      <c r="K269" s="123"/>
      <c r="L269" s="123"/>
      <c r="M269" s="123"/>
      <c r="N269" s="123"/>
      <c r="O269" s="117"/>
      <c r="P269" s="146"/>
      <c r="Q269" s="123"/>
      <c r="R269" s="123"/>
      <c r="S269" s="146"/>
      <c r="T269" s="123"/>
      <c r="U269" s="123"/>
      <c r="V269" s="123"/>
      <c r="W269" s="123"/>
      <c r="X269" s="123"/>
      <c r="Y269" s="123"/>
      <c r="Z269" s="123"/>
      <c r="AA269" s="123"/>
      <c r="AB269" s="123"/>
      <c r="AC269" s="131"/>
      <c r="AD269" s="108"/>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33"/>
      <c r="BD269" s="123"/>
      <c r="BE269" s="123"/>
      <c r="BF269" s="123"/>
      <c r="BG269" s="123"/>
      <c r="BH269" s="123"/>
      <c r="BI269" s="123"/>
      <c r="BJ269" s="123"/>
      <c r="BK269" s="123"/>
      <c r="BL269" s="134"/>
      <c r="BM269" s="193"/>
      <c r="BN269" s="134"/>
      <c r="BO269" s="134"/>
      <c r="BP269" s="134"/>
      <c r="BQ269" s="134"/>
      <c r="BR269" s="134"/>
      <c r="BS269" s="145"/>
      <c r="BT269" s="123"/>
      <c r="BU269" s="123"/>
      <c r="BV269" s="123"/>
      <c r="BW269" s="123"/>
      <c r="BX269" s="123"/>
      <c r="BY269" s="123"/>
      <c r="BZ269" s="123"/>
      <c r="CA269" s="123"/>
      <c r="CB269" s="128"/>
      <c r="CC269" s="128"/>
      <c r="CD269" s="128"/>
      <c r="CE269" s="135"/>
      <c r="CF269" s="128"/>
      <c r="CG269" s="135"/>
      <c r="CH269" s="135"/>
      <c r="CI269" s="135"/>
      <c r="CJ269" s="135"/>
      <c r="CK269" s="135"/>
      <c r="CL269" s="135"/>
      <c r="CM269" s="135"/>
      <c r="CN269" s="135"/>
      <c r="CO269" s="135"/>
      <c r="CP269" s="135"/>
      <c r="CQ269" s="135"/>
      <c r="CR269" s="135"/>
      <c r="CS269" s="112"/>
      <c r="CT269" s="112"/>
      <c r="CU269" s="112"/>
      <c r="CV269" s="112"/>
      <c r="CW269" s="112"/>
      <c r="CX269" s="112"/>
      <c r="CY269" s="112"/>
      <c r="CZ269" s="112"/>
      <c r="DA269" s="112"/>
      <c r="DB269" s="112"/>
    </row>
    <row r="270" spans="1:106" ht="30.75" customHeight="1">
      <c r="A270" s="123" t="s">
        <v>1001</v>
      </c>
      <c r="B270" s="207"/>
      <c r="C270" s="107"/>
      <c r="D270" s="107"/>
      <c r="E270" s="123"/>
      <c r="F270" s="123"/>
      <c r="G270" s="123"/>
      <c r="H270" s="123"/>
      <c r="I270" s="107"/>
      <c r="J270" s="123"/>
      <c r="K270" s="123"/>
      <c r="L270" s="123"/>
      <c r="M270" s="123"/>
      <c r="N270" s="123"/>
      <c r="O270" s="117"/>
      <c r="P270" s="146"/>
      <c r="Q270" s="123"/>
      <c r="R270" s="123"/>
      <c r="S270" s="146"/>
      <c r="T270" s="123"/>
      <c r="U270" s="123"/>
      <c r="V270" s="123"/>
      <c r="W270" s="123"/>
      <c r="X270" s="123"/>
      <c r="Y270" s="123"/>
      <c r="Z270" s="123"/>
      <c r="AA270" s="123"/>
      <c r="AB270" s="123"/>
      <c r="AC270" s="131"/>
      <c r="AD270" s="108"/>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33"/>
      <c r="BD270" s="123"/>
      <c r="BE270" s="123"/>
      <c r="BF270" s="123"/>
      <c r="BG270" s="123"/>
      <c r="BH270" s="123"/>
      <c r="BI270" s="123"/>
      <c r="BJ270" s="123"/>
      <c r="BK270" s="123"/>
      <c r="BL270" s="134"/>
      <c r="BM270" s="193"/>
      <c r="BN270" s="134"/>
      <c r="BO270" s="134"/>
      <c r="BP270" s="134"/>
      <c r="BQ270" s="134"/>
      <c r="BR270" s="134"/>
      <c r="BS270" s="145"/>
      <c r="BT270" s="123"/>
      <c r="BU270" s="123"/>
      <c r="BV270" s="123"/>
      <c r="BW270" s="123"/>
      <c r="BX270" s="123"/>
      <c r="BY270" s="123"/>
      <c r="BZ270" s="123"/>
      <c r="CA270" s="123"/>
      <c r="CB270" s="128"/>
      <c r="CC270" s="128"/>
      <c r="CD270" s="128"/>
      <c r="CE270" s="135"/>
      <c r="CF270" s="128"/>
      <c r="CG270" s="135"/>
      <c r="CH270" s="135"/>
      <c r="CI270" s="135"/>
      <c r="CJ270" s="135"/>
      <c r="CK270" s="135"/>
      <c r="CL270" s="135"/>
      <c r="CM270" s="135"/>
      <c r="CN270" s="135"/>
      <c r="CO270" s="135"/>
      <c r="CP270" s="135"/>
      <c r="CQ270" s="135"/>
      <c r="CR270" s="135"/>
      <c r="CS270" s="112"/>
      <c r="CT270" s="112"/>
      <c r="CU270" s="112"/>
      <c r="CV270" s="112"/>
      <c r="CW270" s="112"/>
      <c r="CX270" s="112"/>
      <c r="CY270" s="112"/>
      <c r="CZ270" s="112"/>
      <c r="DA270" s="112"/>
      <c r="DB270" s="112"/>
    </row>
    <row r="271" spans="1:106" ht="30.75" customHeight="1">
      <c r="A271" s="123" t="s">
        <v>1002</v>
      </c>
      <c r="B271" s="207"/>
      <c r="C271" s="107"/>
      <c r="D271" s="107"/>
      <c r="E271" s="123"/>
      <c r="F271" s="123"/>
      <c r="G271" s="123"/>
      <c r="H271" s="123"/>
      <c r="I271" s="107"/>
      <c r="J271" s="123"/>
      <c r="K271" s="123"/>
      <c r="L271" s="123"/>
      <c r="M271" s="123"/>
      <c r="N271" s="123"/>
      <c r="O271" s="117"/>
      <c r="P271" s="146"/>
      <c r="Q271" s="123"/>
      <c r="R271" s="123"/>
      <c r="S271" s="146"/>
      <c r="T271" s="123"/>
      <c r="U271" s="123"/>
      <c r="V271" s="123"/>
      <c r="W271" s="123"/>
      <c r="X271" s="123"/>
      <c r="Y271" s="123"/>
      <c r="Z271" s="123"/>
      <c r="AA271" s="123"/>
      <c r="AB271" s="123"/>
      <c r="AC271" s="131"/>
      <c r="AD271" s="108"/>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33"/>
      <c r="BD271" s="123"/>
      <c r="BE271" s="123"/>
      <c r="BF271" s="123"/>
      <c r="BG271" s="123"/>
      <c r="BH271" s="123"/>
      <c r="BI271" s="123"/>
      <c r="BJ271" s="123"/>
      <c r="BK271" s="123"/>
      <c r="BL271" s="134"/>
      <c r="BM271" s="193"/>
      <c r="BN271" s="134"/>
      <c r="BO271" s="134"/>
      <c r="BP271" s="134"/>
      <c r="BQ271" s="134"/>
      <c r="BR271" s="134"/>
      <c r="BS271" s="145"/>
      <c r="BT271" s="123"/>
      <c r="BU271" s="123"/>
      <c r="BV271" s="123"/>
      <c r="BW271" s="123"/>
      <c r="BX271" s="123"/>
      <c r="BY271" s="123"/>
      <c r="BZ271" s="123"/>
      <c r="CA271" s="123"/>
      <c r="CB271" s="128"/>
      <c r="CC271" s="128"/>
      <c r="CD271" s="128"/>
      <c r="CE271" s="135"/>
      <c r="CF271" s="128"/>
      <c r="CG271" s="135"/>
      <c r="CH271" s="135"/>
      <c r="CI271" s="135"/>
      <c r="CJ271" s="135"/>
      <c r="CK271" s="135"/>
      <c r="CL271" s="135"/>
      <c r="CM271" s="135"/>
      <c r="CN271" s="135"/>
      <c r="CO271" s="135"/>
      <c r="CP271" s="135"/>
      <c r="CQ271" s="135"/>
      <c r="CR271" s="135"/>
      <c r="CS271" s="112"/>
      <c r="CT271" s="112"/>
      <c r="CU271" s="112"/>
      <c r="CV271" s="112"/>
      <c r="CW271" s="112"/>
      <c r="CX271" s="112"/>
      <c r="CY271" s="112"/>
      <c r="CZ271" s="112"/>
      <c r="DA271" s="112"/>
      <c r="DB271" s="112"/>
    </row>
    <row r="272" spans="1:106" ht="30.75" customHeight="1">
      <c r="A272" s="123" t="s">
        <v>1003</v>
      </c>
      <c r="B272" s="207"/>
      <c r="C272" s="123"/>
      <c r="D272" s="107"/>
      <c r="E272" s="123"/>
      <c r="F272" s="123"/>
      <c r="G272" s="123"/>
      <c r="H272" s="123"/>
      <c r="I272" s="107"/>
      <c r="J272" s="123"/>
      <c r="K272" s="123"/>
      <c r="L272" s="123"/>
      <c r="M272" s="123"/>
      <c r="N272" s="123"/>
      <c r="O272" s="117"/>
      <c r="P272" s="146"/>
      <c r="Q272" s="123"/>
      <c r="R272" s="123"/>
      <c r="S272" s="146"/>
      <c r="T272" s="123"/>
      <c r="U272" s="123"/>
      <c r="V272" s="123"/>
      <c r="W272" s="123"/>
      <c r="X272" s="123"/>
      <c r="Y272" s="123"/>
      <c r="Z272" s="123"/>
      <c r="AA272" s="123"/>
      <c r="AB272" s="123"/>
      <c r="AC272" s="131"/>
      <c r="AD272" s="108"/>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33"/>
      <c r="BD272" s="123"/>
      <c r="BE272" s="123"/>
      <c r="BF272" s="123"/>
      <c r="BG272" s="123"/>
      <c r="BH272" s="123"/>
      <c r="BI272" s="123"/>
      <c r="BJ272" s="123"/>
      <c r="BK272" s="123"/>
      <c r="BL272" s="134"/>
      <c r="BM272" s="193"/>
      <c r="BN272" s="134"/>
      <c r="BO272" s="134"/>
      <c r="BP272" s="134"/>
      <c r="BQ272" s="134"/>
      <c r="BR272" s="134"/>
      <c r="BS272" s="145"/>
      <c r="BT272" s="123"/>
      <c r="BU272" s="123"/>
      <c r="BV272" s="123"/>
      <c r="BW272" s="123"/>
      <c r="BX272" s="123"/>
      <c r="BY272" s="123"/>
      <c r="BZ272" s="123"/>
      <c r="CA272" s="123"/>
      <c r="CB272" s="128"/>
      <c r="CC272" s="128"/>
      <c r="CD272" s="128"/>
      <c r="CE272" s="135"/>
      <c r="CF272" s="128"/>
      <c r="CG272" s="135"/>
      <c r="CH272" s="135"/>
      <c r="CI272" s="135"/>
      <c r="CJ272" s="135"/>
      <c r="CK272" s="135"/>
      <c r="CL272" s="135"/>
      <c r="CM272" s="135"/>
      <c r="CN272" s="135"/>
      <c r="CO272" s="135"/>
      <c r="CP272" s="135"/>
      <c r="CQ272" s="135"/>
      <c r="CR272" s="135"/>
      <c r="CS272" s="112"/>
      <c r="CT272" s="112"/>
      <c r="CU272" s="112"/>
      <c r="CV272" s="112"/>
      <c r="CW272" s="112"/>
      <c r="CX272" s="112"/>
      <c r="CY272" s="112"/>
      <c r="CZ272" s="112"/>
      <c r="DA272" s="112"/>
      <c r="DB272" s="112"/>
    </row>
    <row r="273" spans="1:106" ht="30.75" customHeight="1">
      <c r="A273" s="123" t="s">
        <v>1004</v>
      </c>
      <c r="B273" s="207"/>
      <c r="C273" s="123"/>
      <c r="D273" s="107"/>
      <c r="E273" s="123"/>
      <c r="F273" s="123"/>
      <c r="G273" s="123"/>
      <c r="H273" s="123"/>
      <c r="I273" s="107"/>
      <c r="J273" s="123"/>
      <c r="K273" s="123"/>
      <c r="L273" s="123"/>
      <c r="M273" s="123"/>
      <c r="N273" s="123"/>
      <c r="O273" s="117"/>
      <c r="P273" s="146"/>
      <c r="Q273" s="123"/>
      <c r="R273" s="123"/>
      <c r="S273" s="146"/>
      <c r="T273" s="123"/>
      <c r="U273" s="123"/>
      <c r="V273" s="123"/>
      <c r="W273" s="123"/>
      <c r="X273" s="123"/>
      <c r="Y273" s="123"/>
      <c r="Z273" s="123"/>
      <c r="AA273" s="123"/>
      <c r="AB273" s="123"/>
      <c r="AC273" s="131"/>
      <c r="AD273" s="108"/>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33"/>
      <c r="BD273" s="123"/>
      <c r="BE273" s="123"/>
      <c r="BF273" s="123"/>
      <c r="BG273" s="123"/>
      <c r="BH273" s="123"/>
      <c r="BI273" s="123"/>
      <c r="BJ273" s="123"/>
      <c r="BK273" s="123"/>
      <c r="BL273" s="134"/>
      <c r="BM273" s="193"/>
      <c r="BN273" s="134"/>
      <c r="BO273" s="134"/>
      <c r="BP273" s="134"/>
      <c r="BQ273" s="134"/>
      <c r="BR273" s="134"/>
      <c r="BS273" s="145"/>
      <c r="BT273" s="123"/>
      <c r="BU273" s="123"/>
      <c r="BV273" s="123"/>
      <c r="BW273" s="123"/>
      <c r="BX273" s="123"/>
      <c r="BY273" s="123"/>
      <c r="BZ273" s="123"/>
      <c r="CA273" s="123"/>
      <c r="CB273" s="128"/>
      <c r="CC273" s="128"/>
      <c r="CD273" s="128"/>
      <c r="CE273" s="135"/>
      <c r="CF273" s="128"/>
      <c r="CG273" s="135"/>
      <c r="CH273" s="135"/>
      <c r="CI273" s="135"/>
      <c r="CJ273" s="135"/>
      <c r="CK273" s="135"/>
      <c r="CL273" s="135"/>
      <c r="CM273" s="135"/>
      <c r="CN273" s="135"/>
      <c r="CO273" s="135"/>
      <c r="CP273" s="135"/>
      <c r="CQ273" s="135"/>
      <c r="CR273" s="135"/>
      <c r="CS273" s="112"/>
      <c r="CT273" s="112"/>
      <c r="CU273" s="112"/>
      <c r="CV273" s="112"/>
      <c r="CW273" s="112"/>
      <c r="CX273" s="112"/>
      <c r="CY273" s="112"/>
      <c r="CZ273" s="112"/>
      <c r="DA273" s="112"/>
      <c r="DB273" s="112"/>
    </row>
    <row r="274" spans="1:106" ht="30.75" customHeight="1">
      <c r="A274" s="123" t="s">
        <v>1005</v>
      </c>
      <c r="B274" s="207"/>
      <c r="C274" s="107"/>
      <c r="D274" s="107"/>
      <c r="E274" s="107"/>
      <c r="F274" s="107"/>
      <c r="G274" s="107"/>
      <c r="H274" s="107"/>
      <c r="I274" s="107"/>
      <c r="J274" s="107"/>
      <c r="K274" s="107"/>
      <c r="L274" s="107"/>
      <c r="M274" s="107"/>
      <c r="N274" s="107"/>
      <c r="O274" s="117"/>
      <c r="P274" s="113"/>
      <c r="Q274" s="107"/>
      <c r="R274" s="107"/>
      <c r="S274" s="146"/>
      <c r="T274" s="107"/>
      <c r="U274" s="107"/>
      <c r="V274" s="123"/>
      <c r="W274" s="123"/>
      <c r="X274" s="123"/>
      <c r="Y274" s="123"/>
      <c r="Z274" s="107"/>
      <c r="AA274" s="107"/>
      <c r="AB274" s="107"/>
      <c r="AC274" s="114"/>
      <c r="AD274" s="108"/>
      <c r="AE274" s="107"/>
      <c r="AF274" s="107"/>
      <c r="AG274" s="107"/>
      <c r="AH274" s="107"/>
      <c r="AI274" s="107"/>
      <c r="AJ274" s="107"/>
      <c r="AK274" s="107"/>
      <c r="AL274" s="107"/>
      <c r="AM274" s="123"/>
      <c r="AN274" s="107"/>
      <c r="AO274" s="107"/>
      <c r="AP274" s="107"/>
      <c r="AQ274" s="107"/>
      <c r="AR274" s="107"/>
      <c r="AS274" s="107"/>
      <c r="AT274" s="107"/>
      <c r="AU274" s="107"/>
      <c r="AV274" s="107"/>
      <c r="AW274" s="107"/>
      <c r="AX274" s="107"/>
      <c r="AY274" s="107"/>
      <c r="AZ274" s="107"/>
      <c r="BA274" s="123"/>
      <c r="BB274" s="107"/>
      <c r="BC274" s="115"/>
      <c r="BD274" s="107"/>
      <c r="BE274" s="107"/>
      <c r="BF274" s="107"/>
      <c r="BG274" s="107"/>
      <c r="BH274" s="107"/>
      <c r="BI274" s="107"/>
      <c r="BJ274" s="107"/>
      <c r="BK274" s="107"/>
      <c r="BL274" s="116"/>
      <c r="BM274" s="193"/>
      <c r="BN274" s="116"/>
      <c r="BO274" s="116"/>
      <c r="BP274" s="116"/>
      <c r="BQ274" s="116"/>
      <c r="BR274" s="116"/>
      <c r="BS274" s="118"/>
      <c r="BT274" s="107"/>
      <c r="BU274" s="107"/>
      <c r="BV274" s="107"/>
      <c r="BW274" s="107"/>
      <c r="BX274" s="107"/>
      <c r="BY274" s="107"/>
      <c r="BZ274" s="107"/>
      <c r="CA274" s="107"/>
      <c r="CB274" s="117"/>
      <c r="CC274" s="117"/>
      <c r="CD274" s="117"/>
      <c r="CE274" s="112"/>
      <c r="CF274" s="117"/>
      <c r="CG274" s="112"/>
      <c r="CH274" s="112"/>
      <c r="CI274" s="112"/>
      <c r="CJ274" s="112"/>
      <c r="CK274" s="112"/>
      <c r="CL274" s="112"/>
      <c r="CM274" s="112"/>
      <c r="CN274" s="112"/>
      <c r="CO274" s="112"/>
      <c r="CP274" s="112"/>
      <c r="CQ274" s="112"/>
      <c r="CR274" s="112"/>
      <c r="CS274" s="112"/>
      <c r="CT274" s="112"/>
      <c r="CU274" s="112"/>
      <c r="CV274" s="112"/>
      <c r="CW274" s="112"/>
      <c r="CX274" s="112"/>
      <c r="CY274" s="112"/>
      <c r="CZ274" s="112"/>
      <c r="DA274" s="112"/>
      <c r="DB274" s="112"/>
    </row>
    <row r="275" spans="1:106" ht="30.75" customHeight="1">
      <c r="A275" s="123" t="s">
        <v>1006</v>
      </c>
      <c r="B275" s="207"/>
      <c r="C275" s="109"/>
      <c r="D275" s="107"/>
      <c r="E275" s="107"/>
      <c r="F275" s="107"/>
      <c r="G275" s="107"/>
      <c r="H275" s="107"/>
      <c r="I275" s="107"/>
      <c r="J275" s="107"/>
      <c r="K275" s="107"/>
      <c r="L275" s="107"/>
      <c r="M275" s="107"/>
      <c r="N275" s="107"/>
      <c r="O275" s="117"/>
      <c r="P275" s="113"/>
      <c r="Q275" s="107"/>
      <c r="R275" s="107"/>
      <c r="S275" s="146"/>
      <c r="T275" s="107"/>
      <c r="U275" s="107"/>
      <c r="V275" s="123"/>
      <c r="W275" s="144"/>
      <c r="X275" s="123"/>
      <c r="Y275" s="123"/>
      <c r="Z275" s="107"/>
      <c r="AA275" s="107"/>
      <c r="AB275" s="107"/>
      <c r="AC275" s="114"/>
      <c r="AD275" s="108"/>
      <c r="AE275" s="107"/>
      <c r="AF275" s="107"/>
      <c r="AG275" s="107"/>
      <c r="AH275" s="107"/>
      <c r="AI275" s="107"/>
      <c r="AJ275" s="107"/>
      <c r="AK275" s="107"/>
      <c r="AL275" s="107"/>
      <c r="AM275" s="123"/>
      <c r="AN275" s="107"/>
      <c r="AO275" s="107"/>
      <c r="AP275" s="107"/>
      <c r="AQ275" s="107"/>
      <c r="AR275" s="107"/>
      <c r="AS275" s="107"/>
      <c r="AT275" s="107"/>
      <c r="AU275" s="107"/>
      <c r="AV275" s="107"/>
      <c r="AW275" s="107"/>
      <c r="AX275" s="107"/>
      <c r="AY275" s="107"/>
      <c r="AZ275" s="107"/>
      <c r="BA275" s="107"/>
      <c r="BB275" s="107"/>
      <c r="BC275" s="115"/>
      <c r="BD275" s="107"/>
      <c r="BE275" s="107"/>
      <c r="BF275" s="107"/>
      <c r="BG275" s="107"/>
      <c r="BH275" s="107"/>
      <c r="BI275" s="107"/>
      <c r="BJ275" s="107"/>
      <c r="BK275" s="107"/>
      <c r="BL275" s="116"/>
      <c r="BM275" s="193"/>
      <c r="BN275" s="116"/>
      <c r="BO275" s="116"/>
      <c r="BP275" s="116"/>
      <c r="BQ275" s="116"/>
      <c r="BR275" s="116"/>
      <c r="BS275" s="118"/>
      <c r="BT275" s="107"/>
      <c r="BU275" s="107"/>
      <c r="BV275" s="107"/>
      <c r="BW275" s="107"/>
      <c r="BX275" s="107"/>
      <c r="BY275" s="107"/>
      <c r="BZ275" s="107"/>
      <c r="CA275" s="107"/>
      <c r="CB275" s="117"/>
      <c r="CC275" s="117"/>
      <c r="CD275" s="117"/>
      <c r="CE275" s="112"/>
      <c r="CF275" s="117"/>
      <c r="CG275" s="112"/>
      <c r="CH275" s="112"/>
      <c r="CI275" s="112"/>
      <c r="CJ275" s="112"/>
      <c r="CK275" s="112"/>
      <c r="CL275" s="112"/>
      <c r="CM275" s="112"/>
      <c r="CN275" s="112"/>
      <c r="CO275" s="112"/>
      <c r="CP275" s="112"/>
      <c r="CQ275" s="112"/>
      <c r="CR275" s="112"/>
      <c r="CS275" s="112"/>
      <c r="CT275" s="112"/>
      <c r="CU275" s="112"/>
      <c r="CV275" s="112"/>
      <c r="CW275" s="112"/>
      <c r="CX275" s="112"/>
      <c r="CY275" s="112"/>
      <c r="CZ275" s="112"/>
      <c r="DA275" s="112"/>
      <c r="DB275" s="112"/>
    </row>
    <row r="276" spans="1:106" ht="30.75" customHeight="1">
      <c r="A276" s="123" t="s">
        <v>1007</v>
      </c>
      <c r="B276" s="207"/>
      <c r="C276" s="109"/>
      <c r="D276" s="107"/>
      <c r="E276" s="107"/>
      <c r="F276" s="107"/>
      <c r="G276" s="107"/>
      <c r="H276" s="107"/>
      <c r="I276" s="107"/>
      <c r="J276" s="107"/>
      <c r="K276" s="107"/>
      <c r="L276" s="107"/>
      <c r="M276" s="107"/>
      <c r="N276" s="107"/>
      <c r="O276" s="117"/>
      <c r="P276" s="113"/>
      <c r="Q276" s="107"/>
      <c r="R276" s="107"/>
      <c r="S276" s="146"/>
      <c r="T276" s="107"/>
      <c r="U276" s="107"/>
      <c r="V276" s="123"/>
      <c r="W276" s="144"/>
      <c r="X276" s="123"/>
      <c r="Y276" s="123"/>
      <c r="Z276" s="107"/>
      <c r="AA276" s="107"/>
      <c r="AB276" s="107"/>
      <c r="AC276" s="114"/>
      <c r="AD276" s="108"/>
      <c r="AE276" s="107"/>
      <c r="AF276" s="107"/>
      <c r="AG276" s="107"/>
      <c r="AH276" s="107"/>
      <c r="AI276" s="107"/>
      <c r="AJ276" s="107"/>
      <c r="AK276" s="107"/>
      <c r="AL276" s="107"/>
      <c r="AM276" s="123"/>
      <c r="AN276" s="107"/>
      <c r="AO276" s="107"/>
      <c r="AP276" s="107"/>
      <c r="AQ276" s="107"/>
      <c r="AR276" s="107"/>
      <c r="AS276" s="107"/>
      <c r="AT276" s="107"/>
      <c r="AU276" s="107"/>
      <c r="AV276" s="107"/>
      <c r="AW276" s="107"/>
      <c r="AX276" s="107"/>
      <c r="AY276" s="107"/>
      <c r="AZ276" s="107"/>
      <c r="BA276" s="107"/>
      <c r="BB276" s="107"/>
      <c r="BC276" s="115"/>
      <c r="BD276" s="107"/>
      <c r="BE276" s="107"/>
      <c r="BF276" s="107"/>
      <c r="BG276" s="107"/>
      <c r="BH276" s="107"/>
      <c r="BI276" s="107"/>
      <c r="BJ276" s="107"/>
      <c r="BK276" s="107"/>
      <c r="BL276" s="116"/>
      <c r="BM276" s="193"/>
      <c r="BN276" s="116"/>
      <c r="BO276" s="195"/>
      <c r="BP276" s="116"/>
      <c r="BQ276" s="116"/>
      <c r="BR276" s="116"/>
      <c r="BS276" s="118"/>
      <c r="BT276" s="107"/>
      <c r="BU276" s="107"/>
      <c r="BV276" s="107"/>
      <c r="BW276" s="107"/>
      <c r="BX276" s="107"/>
      <c r="BY276" s="107"/>
      <c r="BZ276" s="107"/>
      <c r="CA276" s="107"/>
      <c r="CB276" s="117"/>
      <c r="CC276" s="117"/>
      <c r="CD276" s="117"/>
      <c r="CE276" s="112"/>
      <c r="CF276" s="117"/>
      <c r="CG276" s="112"/>
      <c r="CH276" s="112"/>
      <c r="CI276" s="112"/>
      <c r="CJ276" s="112"/>
      <c r="CK276" s="112"/>
      <c r="CL276" s="112"/>
      <c r="CM276" s="112"/>
      <c r="CN276" s="112"/>
      <c r="CO276" s="112"/>
      <c r="CP276" s="112"/>
      <c r="CQ276" s="112"/>
      <c r="CR276" s="112"/>
      <c r="CS276" s="112"/>
      <c r="CT276" s="112"/>
      <c r="CU276" s="112"/>
      <c r="CV276" s="112"/>
      <c r="CW276" s="112"/>
      <c r="CX276" s="112"/>
      <c r="CY276" s="112"/>
      <c r="CZ276" s="112"/>
      <c r="DA276" s="112"/>
      <c r="DB276" s="112"/>
    </row>
    <row r="277" spans="1:106" ht="30.75" customHeight="1">
      <c r="A277" s="123" t="s">
        <v>1008</v>
      </c>
      <c r="B277" s="207"/>
      <c r="C277" s="109"/>
      <c r="D277" s="107"/>
      <c r="E277" s="107"/>
      <c r="F277" s="107"/>
      <c r="G277" s="107"/>
      <c r="H277" s="107"/>
      <c r="I277" s="107"/>
      <c r="J277" s="107"/>
      <c r="K277" s="107"/>
      <c r="L277" s="107"/>
      <c r="M277" s="107"/>
      <c r="N277" s="107"/>
      <c r="O277" s="117"/>
      <c r="P277" s="113"/>
      <c r="Q277" s="107"/>
      <c r="R277" s="107"/>
      <c r="S277" s="146"/>
      <c r="T277" s="107"/>
      <c r="U277" s="107"/>
      <c r="V277" s="123"/>
      <c r="W277" s="144"/>
      <c r="X277" s="123"/>
      <c r="Y277" s="123"/>
      <c r="Z277" s="107"/>
      <c r="AA277" s="107"/>
      <c r="AB277" s="107"/>
      <c r="AC277" s="114"/>
      <c r="AD277" s="108"/>
      <c r="AE277" s="107"/>
      <c r="AF277" s="107"/>
      <c r="AG277" s="107"/>
      <c r="AH277" s="107"/>
      <c r="AI277" s="107"/>
      <c r="AJ277" s="107"/>
      <c r="AK277" s="107"/>
      <c r="AL277" s="107"/>
      <c r="AM277" s="123"/>
      <c r="AN277" s="107"/>
      <c r="AO277" s="107"/>
      <c r="AP277" s="107"/>
      <c r="AQ277" s="107"/>
      <c r="AR277" s="107"/>
      <c r="AS277" s="107"/>
      <c r="AT277" s="107"/>
      <c r="AU277" s="107"/>
      <c r="AV277" s="107"/>
      <c r="AW277" s="107"/>
      <c r="AX277" s="107"/>
      <c r="AY277" s="107"/>
      <c r="AZ277" s="107"/>
      <c r="BA277" s="107"/>
      <c r="BB277" s="107"/>
      <c r="BC277" s="115"/>
      <c r="BD277" s="107"/>
      <c r="BE277" s="107"/>
      <c r="BF277" s="107"/>
      <c r="BG277" s="107"/>
      <c r="BH277" s="107"/>
      <c r="BI277" s="107"/>
      <c r="BJ277" s="107"/>
      <c r="BK277" s="107"/>
      <c r="BL277" s="116"/>
      <c r="BM277" s="193"/>
      <c r="BN277" s="116"/>
      <c r="BO277" s="181"/>
      <c r="BP277" s="116"/>
      <c r="BQ277" s="116"/>
      <c r="BR277" s="116"/>
      <c r="BS277" s="118"/>
      <c r="BT277" s="107"/>
      <c r="BU277" s="107"/>
      <c r="BV277" s="107"/>
      <c r="BW277" s="107"/>
      <c r="BX277" s="107"/>
      <c r="BY277" s="107"/>
      <c r="BZ277" s="107"/>
      <c r="CA277" s="107"/>
      <c r="CB277" s="117"/>
      <c r="CC277" s="117"/>
      <c r="CD277" s="117"/>
      <c r="CE277" s="112"/>
      <c r="CF277" s="117"/>
      <c r="CG277" s="112"/>
      <c r="CH277" s="112"/>
      <c r="CI277" s="112"/>
      <c r="CJ277" s="112"/>
      <c r="CK277" s="112"/>
      <c r="CL277" s="112"/>
      <c r="CM277" s="112"/>
      <c r="CN277" s="112"/>
      <c r="CO277" s="112"/>
      <c r="CP277" s="112"/>
      <c r="CQ277" s="112"/>
      <c r="CR277" s="112"/>
      <c r="CS277" s="112"/>
      <c r="CT277" s="112"/>
      <c r="CU277" s="112"/>
      <c r="CV277" s="112"/>
      <c r="CW277" s="112"/>
      <c r="CX277" s="112"/>
      <c r="CY277" s="112"/>
      <c r="CZ277" s="112"/>
      <c r="DA277" s="112"/>
      <c r="DB277" s="112"/>
    </row>
    <row r="278" spans="1:106" ht="30.75" customHeight="1">
      <c r="A278" s="123" t="s">
        <v>1009</v>
      </c>
      <c r="B278" s="207"/>
      <c r="C278" s="109"/>
      <c r="D278" s="107"/>
      <c r="E278" s="107"/>
      <c r="F278" s="107"/>
      <c r="G278" s="107"/>
      <c r="H278" s="107"/>
      <c r="I278" s="107"/>
      <c r="J278" s="107"/>
      <c r="K278" s="107"/>
      <c r="L278" s="107"/>
      <c r="M278" s="107"/>
      <c r="N278" s="107"/>
      <c r="O278" s="117"/>
      <c r="P278" s="113"/>
      <c r="Q278" s="107"/>
      <c r="R278" s="107"/>
      <c r="S278" s="146"/>
      <c r="T278" s="107"/>
      <c r="U278" s="107"/>
      <c r="V278" s="123"/>
      <c r="W278" s="144"/>
      <c r="X278" s="123"/>
      <c r="Y278" s="161"/>
      <c r="Z278" s="107"/>
      <c r="AA278" s="107"/>
      <c r="AB278" s="107"/>
      <c r="AC278" s="114"/>
      <c r="AD278" s="108"/>
      <c r="AE278" s="107"/>
      <c r="AF278" s="107"/>
      <c r="AG278" s="107"/>
      <c r="AH278" s="127"/>
      <c r="AI278" s="107"/>
      <c r="AJ278" s="107"/>
      <c r="AK278" s="107"/>
      <c r="AL278" s="107"/>
      <c r="AM278" s="123"/>
      <c r="AN278" s="107"/>
      <c r="AO278" s="107"/>
      <c r="AP278" s="107"/>
      <c r="AQ278" s="107"/>
      <c r="AR278" s="107"/>
      <c r="AS278" s="107"/>
      <c r="AT278" s="107"/>
      <c r="AU278" s="107"/>
      <c r="AV278" s="107"/>
      <c r="AW278" s="107"/>
      <c r="AX278" s="107"/>
      <c r="AY278" s="107"/>
      <c r="AZ278" s="107"/>
      <c r="BA278" s="107"/>
      <c r="BB278" s="107"/>
      <c r="BC278" s="115"/>
      <c r="BD278" s="107"/>
      <c r="BE278" s="107"/>
      <c r="BF278" s="107"/>
      <c r="BG278" s="107"/>
      <c r="BH278" s="107"/>
      <c r="BI278" s="107"/>
      <c r="BJ278" s="107"/>
      <c r="BK278" s="107"/>
      <c r="BL278" s="116"/>
      <c r="BM278" s="193"/>
      <c r="BN278" s="116"/>
      <c r="BO278" s="116"/>
      <c r="BP278" s="116"/>
      <c r="BQ278" s="116"/>
      <c r="BR278" s="116"/>
      <c r="BS278" s="118"/>
      <c r="BT278" s="107"/>
      <c r="BU278" s="107"/>
      <c r="BV278" s="107"/>
      <c r="BW278" s="107"/>
      <c r="BX278" s="107"/>
      <c r="BY278" s="107"/>
      <c r="BZ278" s="107"/>
      <c r="CA278" s="107"/>
      <c r="CB278" s="117"/>
      <c r="CC278" s="117"/>
      <c r="CD278" s="117"/>
      <c r="CE278" s="112"/>
      <c r="CF278" s="117"/>
      <c r="CG278" s="112"/>
      <c r="CH278" s="112"/>
      <c r="CI278" s="112"/>
      <c r="CJ278" s="112"/>
      <c r="CK278" s="112"/>
      <c r="CL278" s="112"/>
      <c r="CM278" s="112"/>
      <c r="CN278" s="112"/>
      <c r="CO278" s="112"/>
      <c r="CP278" s="112"/>
      <c r="CQ278" s="112"/>
      <c r="CR278" s="112"/>
      <c r="CS278" s="112"/>
      <c r="CT278" s="112"/>
      <c r="CU278" s="112"/>
      <c r="CV278" s="112"/>
      <c r="CW278" s="112"/>
      <c r="CX278" s="112"/>
      <c r="CY278" s="112"/>
      <c r="CZ278" s="112"/>
      <c r="DA278" s="112"/>
      <c r="DB278" s="112"/>
    </row>
    <row r="279" spans="1:106" ht="30.75" customHeight="1">
      <c r="A279" s="123" t="s">
        <v>1010</v>
      </c>
      <c r="B279" s="207"/>
      <c r="C279" s="109"/>
      <c r="D279" s="107"/>
      <c r="E279" s="107"/>
      <c r="F279" s="107"/>
      <c r="G279" s="107"/>
      <c r="H279" s="110"/>
      <c r="I279" s="107"/>
      <c r="J279" s="107"/>
      <c r="K279" s="107"/>
      <c r="L279" s="107"/>
      <c r="M279" s="107"/>
      <c r="N279" s="107"/>
      <c r="O279" s="117"/>
      <c r="P279" s="113"/>
      <c r="Q279" s="107"/>
      <c r="R279" s="107"/>
      <c r="S279" s="146"/>
      <c r="T279" s="107"/>
      <c r="U279" s="107"/>
      <c r="V279" s="123"/>
      <c r="W279" s="108"/>
      <c r="X279" s="123"/>
      <c r="Y279" s="161"/>
      <c r="Z279" s="107"/>
      <c r="AA279" s="107"/>
      <c r="AB279" s="107"/>
      <c r="AC279" s="114"/>
      <c r="AD279" s="108"/>
      <c r="AE279" s="107"/>
      <c r="AF279" s="107"/>
      <c r="AG279" s="107"/>
      <c r="AH279" s="107"/>
      <c r="AI279" s="127"/>
      <c r="AJ279" s="107"/>
      <c r="AK279" s="107"/>
      <c r="AL279" s="107"/>
      <c r="AM279" s="123"/>
      <c r="AN279" s="107"/>
      <c r="AO279" s="107"/>
      <c r="AP279" s="107"/>
      <c r="AQ279" s="107"/>
      <c r="AR279" s="107"/>
      <c r="AS279" s="107"/>
      <c r="AT279" s="107"/>
      <c r="AU279" s="107"/>
      <c r="AV279" s="107"/>
      <c r="AW279" s="107"/>
      <c r="AX279" s="107"/>
      <c r="AY279" s="107"/>
      <c r="AZ279" s="107"/>
      <c r="BA279" s="107"/>
      <c r="BB279" s="107"/>
      <c r="BC279" s="115"/>
      <c r="BD279" s="107"/>
      <c r="BE279" s="107"/>
      <c r="BF279" s="107"/>
      <c r="BG279" s="107"/>
      <c r="BH279" s="107"/>
      <c r="BI279" s="107"/>
      <c r="BJ279" s="107"/>
      <c r="BK279" s="107"/>
      <c r="BL279" s="116"/>
      <c r="BM279" s="193"/>
      <c r="BN279" s="116"/>
      <c r="BO279" s="116"/>
      <c r="BP279" s="116"/>
      <c r="BQ279" s="116"/>
      <c r="BR279" s="116"/>
      <c r="BS279" s="118"/>
      <c r="BT279" s="107"/>
      <c r="BU279" s="107"/>
      <c r="BV279" s="107"/>
      <c r="BW279" s="107"/>
      <c r="BX279" s="107"/>
      <c r="BY279" s="107"/>
      <c r="BZ279" s="107"/>
      <c r="CA279" s="107"/>
      <c r="CB279" s="117"/>
      <c r="CC279" s="117"/>
      <c r="CD279" s="117"/>
      <c r="CE279" s="112"/>
      <c r="CF279" s="117"/>
      <c r="CG279" s="112"/>
      <c r="CH279" s="112"/>
      <c r="CI279" s="112"/>
      <c r="CJ279" s="112"/>
      <c r="CK279" s="112"/>
      <c r="CL279" s="112"/>
      <c r="CM279" s="112"/>
      <c r="CN279" s="112"/>
      <c r="CO279" s="112"/>
      <c r="CP279" s="112"/>
      <c r="CQ279" s="112"/>
      <c r="CR279" s="112"/>
      <c r="CS279" s="112"/>
      <c r="CT279" s="112"/>
      <c r="CU279" s="112"/>
      <c r="CV279" s="112"/>
      <c r="CW279" s="112"/>
      <c r="CX279" s="112"/>
      <c r="CY279" s="112"/>
      <c r="CZ279" s="112"/>
      <c r="DA279" s="112"/>
      <c r="DB279" s="112"/>
    </row>
    <row r="280" spans="1:106" ht="30.75" customHeight="1">
      <c r="A280" s="123" t="s">
        <v>1011</v>
      </c>
      <c r="B280" s="207"/>
      <c r="C280" s="109"/>
      <c r="D280" s="107"/>
      <c r="E280" s="107"/>
      <c r="F280" s="107"/>
      <c r="G280" s="107"/>
      <c r="H280" s="107"/>
      <c r="I280" s="107"/>
      <c r="J280" s="107"/>
      <c r="K280" s="107"/>
      <c r="L280" s="107"/>
      <c r="M280" s="107"/>
      <c r="N280" s="107"/>
      <c r="O280" s="117"/>
      <c r="P280" s="113"/>
      <c r="Q280" s="107"/>
      <c r="R280" s="107"/>
      <c r="S280" s="146"/>
      <c r="T280" s="107"/>
      <c r="U280" s="107"/>
      <c r="V280" s="123"/>
      <c r="W280" s="108"/>
      <c r="X280" s="123"/>
      <c r="Y280" s="161"/>
      <c r="Z280" s="107"/>
      <c r="AA280" s="107"/>
      <c r="AB280" s="107"/>
      <c r="AC280" s="114"/>
      <c r="AD280" s="108"/>
      <c r="AE280" s="107"/>
      <c r="AF280" s="107"/>
      <c r="AG280" s="107"/>
      <c r="AH280" s="127"/>
      <c r="AI280" s="107"/>
      <c r="AJ280" s="107"/>
      <c r="AK280" s="107"/>
      <c r="AL280" s="107"/>
      <c r="AM280" s="123"/>
      <c r="AN280" s="107"/>
      <c r="AO280" s="107"/>
      <c r="AP280" s="107"/>
      <c r="AQ280" s="107"/>
      <c r="AR280" s="107"/>
      <c r="AS280" s="107"/>
      <c r="AT280" s="107"/>
      <c r="AU280" s="107"/>
      <c r="AV280" s="107"/>
      <c r="AW280" s="107"/>
      <c r="AX280" s="107"/>
      <c r="AY280" s="107"/>
      <c r="AZ280" s="107"/>
      <c r="BA280" s="107"/>
      <c r="BB280" s="107"/>
      <c r="BC280" s="115"/>
      <c r="BD280" s="107"/>
      <c r="BE280" s="107"/>
      <c r="BF280" s="107"/>
      <c r="BG280" s="107"/>
      <c r="BH280" s="107"/>
      <c r="BI280" s="107"/>
      <c r="BJ280" s="107"/>
      <c r="BK280" s="107"/>
      <c r="BL280" s="116"/>
      <c r="BM280" s="193"/>
      <c r="BN280" s="116"/>
      <c r="BO280" s="116"/>
      <c r="BP280" s="116"/>
      <c r="BQ280" s="116"/>
      <c r="BR280" s="116"/>
      <c r="BS280" s="118"/>
      <c r="BT280" s="107"/>
      <c r="BU280" s="107"/>
      <c r="BV280" s="107"/>
      <c r="BW280" s="107"/>
      <c r="BX280" s="107"/>
      <c r="BY280" s="107"/>
      <c r="BZ280" s="107"/>
      <c r="CA280" s="107"/>
      <c r="CB280" s="117"/>
      <c r="CC280" s="117"/>
      <c r="CD280" s="117"/>
      <c r="CE280" s="112"/>
      <c r="CF280" s="117"/>
      <c r="CG280" s="112"/>
      <c r="CH280" s="112"/>
      <c r="CI280" s="112"/>
      <c r="CJ280" s="112"/>
      <c r="CK280" s="112"/>
      <c r="CL280" s="112"/>
      <c r="CM280" s="112"/>
      <c r="CN280" s="112"/>
      <c r="CO280" s="112"/>
      <c r="CP280" s="112"/>
      <c r="CQ280" s="112"/>
      <c r="CR280" s="112"/>
      <c r="CS280" s="112"/>
      <c r="CT280" s="112"/>
      <c r="CU280" s="112"/>
      <c r="CV280" s="112"/>
      <c r="CW280" s="112"/>
      <c r="CX280" s="112"/>
      <c r="CY280" s="112"/>
      <c r="CZ280" s="112"/>
      <c r="DA280" s="112"/>
      <c r="DB280" s="112"/>
    </row>
    <row r="281" spans="1:106" ht="30.75" customHeight="1">
      <c r="A281" s="123" t="s">
        <v>1012</v>
      </c>
      <c r="B281" s="207"/>
      <c r="C281" s="123"/>
      <c r="D281" s="107"/>
      <c r="E281" s="123"/>
      <c r="F281" s="123"/>
      <c r="G281" s="123"/>
      <c r="H281" s="123"/>
      <c r="I281" s="107"/>
      <c r="J281" s="123"/>
      <c r="K281" s="123"/>
      <c r="L281" s="123"/>
      <c r="M281" s="123"/>
      <c r="N281" s="123"/>
      <c r="O281" s="117"/>
      <c r="P281" s="146"/>
      <c r="Q281" s="123"/>
      <c r="R281" s="123"/>
      <c r="S281" s="146"/>
      <c r="T281" s="123"/>
      <c r="U281" s="123"/>
      <c r="V281" s="123"/>
      <c r="W281" s="108"/>
      <c r="X281" s="123"/>
      <c r="Y281" s="123"/>
      <c r="Z281" s="123"/>
      <c r="AA281" s="123"/>
      <c r="AB281" s="123"/>
      <c r="AC281" s="131"/>
      <c r="AD281" s="108"/>
      <c r="AE281" s="247"/>
      <c r="AF281" s="247"/>
      <c r="AG281" s="247"/>
      <c r="AH281" s="236"/>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33"/>
      <c r="BD281" s="123"/>
      <c r="BE281" s="123"/>
      <c r="BF281" s="123"/>
      <c r="BG281" s="123"/>
      <c r="BH281" s="123"/>
      <c r="BI281" s="123"/>
      <c r="BJ281" s="123"/>
      <c r="BK281" s="123"/>
      <c r="BL281" s="180"/>
      <c r="BM281" s="193"/>
      <c r="BN281" s="180"/>
      <c r="BO281" s="180"/>
      <c r="BP281" s="180"/>
      <c r="BQ281" s="180"/>
      <c r="BR281" s="180"/>
      <c r="BS281" s="145"/>
      <c r="BT281" s="123"/>
      <c r="BU281" s="123"/>
      <c r="BV281" s="123"/>
      <c r="BW281" s="123"/>
      <c r="BX281" s="123"/>
      <c r="BY281" s="123"/>
      <c r="BZ281" s="123"/>
      <c r="CA281" s="123"/>
      <c r="CB281" s="128"/>
      <c r="CC281" s="128"/>
      <c r="CD281" s="128"/>
      <c r="CE281" s="135"/>
      <c r="CF281" s="128"/>
      <c r="CG281" s="135"/>
      <c r="CH281" s="135"/>
      <c r="CI281" s="135"/>
      <c r="CJ281" s="135"/>
      <c r="CK281" s="135"/>
      <c r="CL281" s="135"/>
      <c r="CM281" s="135"/>
      <c r="CN281" s="135"/>
      <c r="CO281" s="135"/>
      <c r="CP281" s="135"/>
      <c r="CQ281" s="135"/>
      <c r="CR281" s="135"/>
      <c r="CS281" s="112"/>
      <c r="CT281" s="112"/>
      <c r="CU281" s="112"/>
      <c r="CV281" s="112"/>
      <c r="CW281" s="112"/>
      <c r="CX281" s="112"/>
      <c r="CY281" s="112"/>
      <c r="CZ281" s="112"/>
      <c r="DA281" s="112"/>
      <c r="DB281" s="112"/>
    </row>
    <row r="282" spans="1:106" ht="30.75" customHeight="1">
      <c r="A282" s="123" t="s">
        <v>1013</v>
      </c>
      <c r="B282" s="207"/>
      <c r="C282" s="123"/>
      <c r="D282" s="107"/>
      <c r="E282" s="123"/>
      <c r="F282" s="107"/>
      <c r="G282" s="123"/>
      <c r="H282" s="107"/>
      <c r="I282" s="107"/>
      <c r="J282" s="123"/>
      <c r="K282" s="123"/>
      <c r="L282" s="123"/>
      <c r="M282" s="123"/>
      <c r="N282" s="123"/>
      <c r="O282" s="117"/>
      <c r="P282" s="146"/>
      <c r="Q282" s="123"/>
      <c r="R282" s="123"/>
      <c r="S282" s="111"/>
      <c r="T282" s="123"/>
      <c r="U282" s="123"/>
      <c r="V282" s="123"/>
      <c r="W282" s="106"/>
      <c r="X282" s="123"/>
      <c r="Y282" s="123"/>
      <c r="Z282" s="123"/>
      <c r="AA282" s="123"/>
      <c r="AB282" s="123"/>
      <c r="AC282" s="131"/>
      <c r="AD282" s="108"/>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07"/>
      <c r="BB282" s="123"/>
      <c r="BC282" s="133"/>
      <c r="BD282" s="123"/>
      <c r="BE282" s="123"/>
      <c r="BF282" s="123"/>
      <c r="BG282" s="123"/>
      <c r="BH282" s="123"/>
      <c r="BI282" s="123"/>
      <c r="BJ282" s="123"/>
      <c r="BK282" s="123"/>
      <c r="BL282" s="195"/>
      <c r="BM282" s="193"/>
      <c r="BN282" s="134"/>
      <c r="BO282" s="134"/>
      <c r="BP282" s="134"/>
      <c r="BQ282" s="134"/>
      <c r="BR282" s="134"/>
      <c r="BS282" s="118"/>
      <c r="BT282" s="123"/>
      <c r="BU282" s="123"/>
      <c r="BV282" s="123"/>
      <c r="BW282" s="123"/>
      <c r="BX282" s="107"/>
      <c r="BY282" s="123"/>
      <c r="BZ282" s="123"/>
      <c r="CA282" s="123"/>
      <c r="CB282" s="128"/>
      <c r="CC282" s="128"/>
      <c r="CD282" s="128"/>
      <c r="CE282" s="135"/>
      <c r="CF282" s="128"/>
      <c r="CG282" s="135"/>
      <c r="CH282" s="135"/>
      <c r="CI282" s="135"/>
      <c r="CJ282" s="135"/>
      <c r="CK282" s="135"/>
      <c r="CL282" s="135"/>
      <c r="CM282" s="135"/>
      <c r="CN282" s="135"/>
      <c r="CO282" s="135"/>
      <c r="CP282" s="135"/>
      <c r="CQ282" s="135"/>
      <c r="CR282" s="135"/>
      <c r="CS282" s="112"/>
      <c r="CT282" s="112"/>
      <c r="CU282" s="112"/>
      <c r="CV282" s="112"/>
      <c r="CW282" s="112"/>
      <c r="CX282" s="112"/>
      <c r="CY282" s="112"/>
      <c r="CZ282" s="112"/>
      <c r="DA282" s="112"/>
      <c r="DB282" s="112"/>
    </row>
    <row r="283" spans="1:106" ht="30.75" customHeight="1">
      <c r="A283" s="123" t="s">
        <v>1015</v>
      </c>
      <c r="B283" s="207"/>
      <c r="C283" s="127"/>
      <c r="D283" s="107"/>
      <c r="E283" s="123"/>
      <c r="F283" s="107"/>
      <c r="G283" s="123"/>
      <c r="H283" s="123"/>
      <c r="I283" s="107"/>
      <c r="J283" s="123"/>
      <c r="K283" s="123"/>
      <c r="L283" s="123"/>
      <c r="M283" s="123"/>
      <c r="N283" s="123"/>
      <c r="O283" s="117"/>
      <c r="P283" s="146"/>
      <c r="Q283" s="123"/>
      <c r="R283" s="123"/>
      <c r="S283" s="111"/>
      <c r="T283" s="123"/>
      <c r="U283" s="123"/>
      <c r="V283" s="123"/>
      <c r="W283" s="108"/>
      <c r="X283" s="196"/>
      <c r="Y283" s="123"/>
      <c r="Z283" s="123"/>
      <c r="AA283" s="123"/>
      <c r="AB283" s="123"/>
      <c r="AC283" s="131"/>
      <c r="AD283" s="108"/>
      <c r="AE283" s="123"/>
      <c r="AF283" s="123"/>
      <c r="AG283" s="123"/>
      <c r="AH283" s="123"/>
      <c r="AI283" s="123"/>
      <c r="AJ283" s="123"/>
      <c r="AK283" s="123"/>
      <c r="AL283" s="123"/>
      <c r="AM283" s="123"/>
      <c r="AN283" s="123"/>
      <c r="AO283" s="123"/>
      <c r="AP283" s="123"/>
      <c r="AQ283" s="123"/>
      <c r="AR283" s="123"/>
      <c r="AS283" s="123"/>
      <c r="AT283" s="123"/>
      <c r="AU283" s="123"/>
      <c r="AV283" s="123"/>
      <c r="AW283" s="123"/>
      <c r="AX283" s="123"/>
      <c r="AY283" s="123"/>
      <c r="AZ283" s="123"/>
      <c r="BA283" s="123"/>
      <c r="BB283" s="123"/>
      <c r="BC283" s="133"/>
      <c r="BD283" s="123"/>
      <c r="BE283" s="123"/>
      <c r="BF283" s="123"/>
      <c r="BG283" s="123"/>
      <c r="BH283" s="123"/>
      <c r="BI283" s="123"/>
      <c r="BJ283" s="123"/>
      <c r="BK283" s="123"/>
      <c r="BL283" s="120"/>
      <c r="BM283" s="193"/>
      <c r="BN283" s="134"/>
      <c r="BO283" s="134"/>
      <c r="BP283" s="134"/>
      <c r="BQ283" s="134"/>
      <c r="BR283" s="134"/>
      <c r="BS283" s="118"/>
      <c r="BT283" s="123"/>
      <c r="BU283" s="123"/>
      <c r="BV283" s="123"/>
      <c r="BW283" s="123"/>
      <c r="BX283" s="124"/>
      <c r="BY283" s="123"/>
      <c r="BZ283" s="123"/>
      <c r="CA283" s="123"/>
      <c r="CB283" s="128"/>
      <c r="CC283" s="128"/>
      <c r="CD283" s="128"/>
      <c r="CE283" s="135"/>
      <c r="CF283" s="128"/>
      <c r="CG283" s="135"/>
      <c r="CH283" s="135"/>
      <c r="CI283" s="135"/>
      <c r="CJ283" s="135"/>
      <c r="CK283" s="135"/>
      <c r="CL283" s="135"/>
      <c r="CM283" s="135"/>
      <c r="CN283" s="135"/>
      <c r="CO283" s="135"/>
      <c r="CP283" s="135"/>
      <c r="CQ283" s="135"/>
      <c r="CR283" s="135"/>
      <c r="CS283" s="112"/>
      <c r="CT283" s="112"/>
      <c r="CU283" s="112"/>
      <c r="CV283" s="112"/>
      <c r="CW283" s="112"/>
      <c r="CX283" s="112"/>
      <c r="CY283" s="112"/>
      <c r="CZ283" s="112"/>
      <c r="DA283" s="112"/>
      <c r="DB283" s="112"/>
    </row>
    <row r="284" spans="1:106" ht="30.75" customHeight="1">
      <c r="A284" s="123" t="s">
        <v>1016</v>
      </c>
      <c r="B284" s="207"/>
      <c r="C284" s="127"/>
      <c r="D284" s="107"/>
      <c r="E284" s="123"/>
      <c r="F284" s="123"/>
      <c r="G284" s="123"/>
      <c r="H284" s="164"/>
      <c r="I284" s="107"/>
      <c r="J284" s="123"/>
      <c r="K284" s="123"/>
      <c r="L284" s="123"/>
      <c r="M284" s="123"/>
      <c r="N284" s="123"/>
      <c r="O284" s="117"/>
      <c r="P284" s="146"/>
      <c r="Q284" s="123"/>
      <c r="R284" s="123"/>
      <c r="S284" s="144"/>
      <c r="T284" s="107"/>
      <c r="U284" s="123"/>
      <c r="V284" s="123"/>
      <c r="W284" s="108"/>
      <c r="X284" s="197"/>
      <c r="Y284" s="123"/>
      <c r="Z284" s="123"/>
      <c r="AA284" s="123"/>
      <c r="AB284" s="123"/>
      <c r="AC284" s="131"/>
      <c r="AD284" s="108"/>
      <c r="AE284" s="123"/>
      <c r="AF284" s="123"/>
      <c r="AG284" s="107"/>
      <c r="AH284" s="123"/>
      <c r="AI284" s="123"/>
      <c r="AJ284" s="123"/>
      <c r="AK284" s="123"/>
      <c r="AL284" s="123"/>
      <c r="AM284" s="123"/>
      <c r="AN284" s="123"/>
      <c r="AO284" s="123"/>
      <c r="AP284" s="123"/>
      <c r="AQ284" s="123"/>
      <c r="AR284" s="123"/>
      <c r="AS284" s="123"/>
      <c r="AT284" s="123"/>
      <c r="AU284" s="123"/>
      <c r="AV284" s="123"/>
      <c r="AW284" s="123"/>
      <c r="AX284" s="123"/>
      <c r="AY284" s="123"/>
      <c r="AZ284" s="123"/>
      <c r="BA284" s="123"/>
      <c r="BB284" s="123"/>
      <c r="BC284" s="133"/>
      <c r="BD284" s="123"/>
      <c r="BE284" s="123"/>
      <c r="BF284" s="123"/>
      <c r="BG284" s="123"/>
      <c r="BH284" s="123"/>
      <c r="BI284" s="123"/>
      <c r="BJ284" s="123"/>
      <c r="BK284" s="123"/>
      <c r="BL284" s="180"/>
      <c r="BM284" s="193"/>
      <c r="BN284" s="134"/>
      <c r="BO284" s="134"/>
      <c r="BP284" s="134"/>
      <c r="BQ284" s="134"/>
      <c r="BR284" s="134"/>
      <c r="BS284" s="145"/>
      <c r="BT284" s="123"/>
      <c r="BU284" s="123"/>
      <c r="BV284" s="123"/>
      <c r="BW284" s="123"/>
      <c r="BX284" s="190"/>
      <c r="BY284" s="123"/>
      <c r="BZ284" s="123"/>
      <c r="CA284" s="123"/>
      <c r="CB284" s="128"/>
      <c r="CC284" s="128"/>
      <c r="CD284" s="128"/>
      <c r="CE284" s="135"/>
      <c r="CF284" s="128"/>
      <c r="CG284" s="135"/>
      <c r="CH284" s="135"/>
      <c r="CI284" s="135"/>
      <c r="CJ284" s="135"/>
      <c r="CK284" s="135"/>
      <c r="CL284" s="135"/>
      <c r="CM284" s="135"/>
      <c r="CN284" s="135"/>
      <c r="CO284" s="135"/>
      <c r="CP284" s="135"/>
      <c r="CQ284" s="135"/>
      <c r="CR284" s="135"/>
      <c r="CS284" s="112"/>
      <c r="CT284" s="112"/>
      <c r="CU284" s="112"/>
      <c r="CV284" s="112"/>
      <c r="CW284" s="112"/>
      <c r="CX284" s="112"/>
      <c r="CY284" s="112"/>
      <c r="CZ284" s="112"/>
      <c r="DA284" s="112"/>
      <c r="DB284" s="112"/>
    </row>
    <row r="285" spans="1:106" ht="30.75" customHeight="1">
      <c r="A285" s="123" t="s">
        <v>1017</v>
      </c>
      <c r="B285" s="207"/>
      <c r="C285" s="257"/>
      <c r="D285" s="107"/>
      <c r="E285" s="123"/>
      <c r="F285" s="123"/>
      <c r="G285" s="123"/>
      <c r="H285" s="123"/>
      <c r="I285" s="107"/>
      <c r="J285" s="123"/>
      <c r="K285" s="123"/>
      <c r="L285" s="123"/>
      <c r="M285" s="123"/>
      <c r="N285" s="123"/>
      <c r="O285" s="117"/>
      <c r="P285" s="146"/>
      <c r="Q285" s="123"/>
      <c r="R285" s="123"/>
      <c r="S285" s="144"/>
      <c r="T285" s="123"/>
      <c r="U285" s="123"/>
      <c r="V285" s="123"/>
      <c r="W285" s="123"/>
      <c r="X285" s="123"/>
      <c r="Y285" s="123"/>
      <c r="Z285" s="123"/>
      <c r="AA285" s="123"/>
      <c r="AB285" s="123"/>
      <c r="AC285" s="131"/>
      <c r="AD285" s="108"/>
      <c r="AE285" s="123"/>
      <c r="AF285" s="123"/>
      <c r="AG285" s="123"/>
      <c r="AH285" s="123"/>
      <c r="AI285" s="123"/>
      <c r="AJ285" s="123"/>
      <c r="AK285" s="123"/>
      <c r="AL285" s="123"/>
      <c r="AM285" s="123"/>
      <c r="AN285" s="123"/>
      <c r="AO285" s="123"/>
      <c r="AP285" s="123"/>
      <c r="AQ285" s="123"/>
      <c r="AR285" s="123"/>
      <c r="AS285" s="123"/>
      <c r="AT285" s="123"/>
      <c r="AU285" s="123"/>
      <c r="AV285" s="123"/>
      <c r="AW285" s="123"/>
      <c r="AX285" s="123"/>
      <c r="AY285" s="123"/>
      <c r="AZ285" s="107"/>
      <c r="BA285" s="107"/>
      <c r="BB285" s="123"/>
      <c r="BC285" s="133"/>
      <c r="BD285" s="123"/>
      <c r="BE285" s="123"/>
      <c r="BF285" s="123"/>
      <c r="BG285" s="123"/>
      <c r="BH285" s="123"/>
      <c r="BI285" s="123"/>
      <c r="BJ285" s="123"/>
      <c r="BK285" s="123"/>
      <c r="BL285" s="134"/>
      <c r="BM285" s="193"/>
      <c r="BN285" s="134"/>
      <c r="BO285" s="134"/>
      <c r="BP285" s="134"/>
      <c r="BQ285" s="134"/>
      <c r="BR285" s="134"/>
      <c r="BS285" s="145"/>
      <c r="BT285" s="123"/>
      <c r="BU285" s="123"/>
      <c r="BV285" s="123"/>
      <c r="BW285" s="123"/>
      <c r="BX285" s="123"/>
      <c r="BY285" s="123"/>
      <c r="BZ285" s="123"/>
      <c r="CA285" s="123"/>
      <c r="CB285" s="128"/>
      <c r="CC285" s="128"/>
      <c r="CD285" s="128"/>
      <c r="CE285" s="135"/>
      <c r="CF285" s="128"/>
      <c r="CG285" s="135"/>
      <c r="CH285" s="135"/>
      <c r="CI285" s="135"/>
      <c r="CJ285" s="135"/>
      <c r="CK285" s="135"/>
      <c r="CL285" s="135"/>
      <c r="CM285" s="135"/>
      <c r="CN285" s="135"/>
      <c r="CO285" s="135"/>
      <c r="CP285" s="135"/>
      <c r="CQ285" s="135"/>
      <c r="CR285" s="135"/>
      <c r="CS285" s="112"/>
      <c r="CT285" s="112"/>
      <c r="CU285" s="112"/>
      <c r="CV285" s="112"/>
      <c r="CW285" s="112"/>
      <c r="CX285" s="112"/>
      <c r="CY285" s="112"/>
      <c r="CZ285" s="112"/>
      <c r="DA285" s="112"/>
      <c r="DB285" s="112"/>
    </row>
    <row r="286" spans="1:106" ht="30.75" customHeight="1">
      <c r="A286" s="123" t="s">
        <v>1018</v>
      </c>
      <c r="B286" s="207"/>
      <c r="C286" s="123"/>
      <c r="D286" s="107"/>
      <c r="E286" s="123"/>
      <c r="F286" s="123"/>
      <c r="G286" s="123"/>
      <c r="H286" s="123"/>
      <c r="I286" s="107"/>
      <c r="J286" s="123"/>
      <c r="K286" s="123"/>
      <c r="L286" s="123"/>
      <c r="M286" s="123"/>
      <c r="N286" s="123"/>
      <c r="O286" s="117"/>
      <c r="P286" s="146"/>
      <c r="Q286" s="123"/>
      <c r="R286" s="123"/>
      <c r="S286" s="144"/>
      <c r="T286" s="123"/>
      <c r="U286" s="123"/>
      <c r="V286" s="123"/>
      <c r="W286" s="123"/>
      <c r="X286" s="123"/>
      <c r="Y286" s="123"/>
      <c r="Z286" s="123"/>
      <c r="AA286" s="123"/>
      <c r="AB286" s="123"/>
      <c r="AC286" s="131"/>
      <c r="AD286" s="108"/>
      <c r="AE286" s="123"/>
      <c r="AF286" s="123"/>
      <c r="AG286" s="123"/>
      <c r="AH286" s="123"/>
      <c r="AI286" s="123"/>
      <c r="AJ286" s="123"/>
      <c r="AK286" s="123"/>
      <c r="AL286" s="123"/>
      <c r="AM286" s="123"/>
      <c r="AN286" s="123"/>
      <c r="AO286" s="123"/>
      <c r="AP286" s="123"/>
      <c r="AQ286" s="123"/>
      <c r="AR286" s="123"/>
      <c r="AS286" s="123"/>
      <c r="AT286" s="123"/>
      <c r="AU286" s="123"/>
      <c r="AV286" s="123"/>
      <c r="AW286" s="123"/>
      <c r="AX286" s="123"/>
      <c r="AY286" s="123"/>
      <c r="AZ286" s="123"/>
      <c r="BA286" s="123"/>
      <c r="BB286" s="123"/>
      <c r="BC286" s="133"/>
      <c r="BD286" s="123"/>
      <c r="BE286" s="123"/>
      <c r="BF286" s="123"/>
      <c r="BG286" s="123"/>
      <c r="BH286" s="123"/>
      <c r="BI286" s="123"/>
      <c r="BJ286" s="123"/>
      <c r="BK286" s="123"/>
      <c r="BL286" s="134"/>
      <c r="BM286" s="193"/>
      <c r="BN286" s="134"/>
      <c r="BO286" s="134"/>
      <c r="BP286" s="134"/>
      <c r="BQ286" s="134"/>
      <c r="BR286" s="134"/>
      <c r="BS286" s="145"/>
      <c r="BT286" s="123"/>
      <c r="BU286" s="123"/>
      <c r="BV286" s="123"/>
      <c r="BW286" s="123"/>
      <c r="BX286" s="123"/>
      <c r="BY286" s="123"/>
      <c r="BZ286" s="123"/>
      <c r="CA286" s="123"/>
      <c r="CB286" s="128"/>
      <c r="CC286" s="128"/>
      <c r="CD286" s="128"/>
      <c r="CE286" s="135"/>
      <c r="CF286" s="128"/>
      <c r="CG286" s="135"/>
      <c r="CH286" s="135"/>
      <c r="CI286" s="135"/>
      <c r="CJ286" s="135"/>
      <c r="CK286" s="135"/>
      <c r="CL286" s="135"/>
      <c r="CM286" s="135"/>
      <c r="CN286" s="135"/>
      <c r="CO286" s="135"/>
      <c r="CP286" s="135"/>
      <c r="CQ286" s="135"/>
      <c r="CR286" s="135"/>
      <c r="CS286" s="112"/>
      <c r="CT286" s="112"/>
      <c r="CU286" s="112"/>
      <c r="CV286" s="112"/>
      <c r="CW286" s="112"/>
      <c r="CX286" s="112"/>
      <c r="CY286" s="112"/>
      <c r="CZ286" s="112"/>
      <c r="DA286" s="112"/>
      <c r="DB286" s="112"/>
    </row>
    <row r="287" spans="1:106" ht="30.75" customHeight="1">
      <c r="A287" s="123" t="s">
        <v>1019</v>
      </c>
      <c r="B287" s="207"/>
      <c r="C287" s="107"/>
      <c r="D287" s="107"/>
      <c r="E287" s="123"/>
      <c r="F287" s="107"/>
      <c r="G287" s="123"/>
      <c r="H287" s="123"/>
      <c r="I287" s="107"/>
      <c r="J287" s="123"/>
      <c r="K287" s="123"/>
      <c r="L287" s="123"/>
      <c r="M287" s="123"/>
      <c r="N287" s="123"/>
      <c r="O287" s="117"/>
      <c r="P287" s="146"/>
      <c r="Q287" s="123"/>
      <c r="R287" s="123"/>
      <c r="S287" s="144"/>
      <c r="T287" s="107"/>
      <c r="U287" s="123"/>
      <c r="V287" s="123"/>
      <c r="W287" s="106"/>
      <c r="X287" s="123"/>
      <c r="Y287" s="123"/>
      <c r="Z287" s="123"/>
      <c r="AA287" s="123"/>
      <c r="AB287" s="123"/>
      <c r="AC287" s="131"/>
      <c r="AD287" s="108"/>
      <c r="AE287" s="123"/>
      <c r="AF287" s="123"/>
      <c r="AG287" s="123"/>
      <c r="AH287" s="123"/>
      <c r="AI287" s="123"/>
      <c r="AJ287" s="123"/>
      <c r="AK287" s="123"/>
      <c r="AL287" s="123"/>
      <c r="AM287" s="123"/>
      <c r="AN287" s="123"/>
      <c r="AO287" s="123"/>
      <c r="AP287" s="123"/>
      <c r="AQ287" s="123"/>
      <c r="AR287" s="123"/>
      <c r="AS287" s="123"/>
      <c r="AT287" s="123"/>
      <c r="AU287" s="123"/>
      <c r="AV287" s="123"/>
      <c r="AW287" s="123"/>
      <c r="AX287" s="123"/>
      <c r="AY287" s="123"/>
      <c r="AZ287" s="123"/>
      <c r="BA287" s="123"/>
      <c r="BB287" s="107"/>
      <c r="BC287" s="133"/>
      <c r="BD287" s="123"/>
      <c r="BE287" s="123"/>
      <c r="BF287" s="123"/>
      <c r="BG287" s="123"/>
      <c r="BH287" s="123"/>
      <c r="BI287" s="123"/>
      <c r="BJ287" s="123"/>
      <c r="BK287" s="123"/>
      <c r="BL287" s="134"/>
      <c r="BM287" s="193"/>
      <c r="BN287" s="134"/>
      <c r="BO287" s="134"/>
      <c r="BP287" s="134"/>
      <c r="BQ287" s="134"/>
      <c r="BR287" s="134"/>
      <c r="BS287" s="145"/>
      <c r="BT287" s="123"/>
      <c r="BU287" s="123"/>
      <c r="BV287" s="123"/>
      <c r="BW287" s="123"/>
      <c r="BX287" s="123"/>
      <c r="BY287" s="123"/>
      <c r="BZ287" s="123"/>
      <c r="CA287" s="123"/>
      <c r="CB287" s="128"/>
      <c r="CC287" s="128"/>
      <c r="CD287" s="128"/>
      <c r="CE287" s="135"/>
      <c r="CF287" s="128"/>
      <c r="CG287" s="135"/>
      <c r="CH287" s="135"/>
      <c r="CI287" s="135"/>
      <c r="CJ287" s="135"/>
      <c r="CK287" s="135"/>
      <c r="CL287" s="135"/>
      <c r="CM287" s="135"/>
      <c r="CN287" s="135"/>
      <c r="CO287" s="135"/>
      <c r="CP287" s="135"/>
      <c r="CQ287" s="135"/>
      <c r="CR287" s="135"/>
      <c r="CS287" s="112"/>
      <c r="CT287" s="112"/>
      <c r="CU287" s="112"/>
      <c r="CV287" s="112"/>
      <c r="CW287" s="112"/>
      <c r="CX287" s="112"/>
      <c r="CY287" s="112"/>
      <c r="CZ287" s="112"/>
      <c r="DA287" s="112"/>
      <c r="DB287" s="112"/>
    </row>
    <row r="288" spans="1:106" ht="30.75" customHeight="1">
      <c r="A288" s="123" t="s">
        <v>1020</v>
      </c>
      <c r="B288" s="207"/>
      <c r="C288" s="129"/>
      <c r="D288" s="107"/>
      <c r="E288" s="107"/>
      <c r="F288" s="107"/>
      <c r="G288" s="138"/>
      <c r="H288" s="107"/>
      <c r="I288" s="107"/>
      <c r="J288" s="107"/>
      <c r="K288" s="107"/>
      <c r="L288" s="107"/>
      <c r="M288" s="107"/>
      <c r="N288" s="107"/>
      <c r="O288" s="117"/>
      <c r="P288" s="146"/>
      <c r="Q288" s="123"/>
      <c r="R288" s="123"/>
      <c r="S288" s="111"/>
      <c r="T288" s="123"/>
      <c r="U288" s="182"/>
      <c r="V288" s="123"/>
      <c r="W288" s="144"/>
      <c r="X288" s="123"/>
      <c r="Y288" s="123"/>
      <c r="Z288" s="127"/>
      <c r="AA288" s="107"/>
      <c r="AB288" s="107"/>
      <c r="AC288" s="114"/>
      <c r="AD288" s="108"/>
      <c r="AE288" s="123"/>
      <c r="AF288" s="107"/>
      <c r="AG288" s="107"/>
      <c r="AH288" s="182"/>
      <c r="AI288" s="107"/>
      <c r="AJ288" s="107"/>
      <c r="AK288" s="107"/>
      <c r="AL288" s="107"/>
      <c r="AM288" s="123"/>
      <c r="AN288" s="107"/>
      <c r="AO288" s="107"/>
      <c r="AP288" s="107"/>
      <c r="AQ288" s="107"/>
      <c r="AR288" s="107"/>
      <c r="AS288" s="107"/>
      <c r="AT288" s="107"/>
      <c r="AU288" s="107"/>
      <c r="AV288" s="107"/>
      <c r="AW288" s="107"/>
      <c r="AX288" s="107"/>
      <c r="AY288" s="107"/>
      <c r="AZ288" s="107"/>
      <c r="BA288" s="123"/>
      <c r="BB288" s="123"/>
      <c r="BC288" s="115"/>
      <c r="BD288" s="107"/>
      <c r="BE288" s="107"/>
      <c r="BF288" s="107"/>
      <c r="BG288" s="107"/>
      <c r="BH288" s="107"/>
      <c r="BI288" s="107"/>
      <c r="BJ288" s="107"/>
      <c r="BK288" s="107"/>
      <c r="BL288" s="195"/>
      <c r="BM288" s="193"/>
      <c r="BN288" s="116"/>
      <c r="BO288" s="116"/>
      <c r="BP288" s="116"/>
      <c r="BQ288" s="116"/>
      <c r="BR288" s="116"/>
      <c r="BS288" s="118"/>
      <c r="BT288" s="107"/>
      <c r="BU288" s="107"/>
      <c r="BV288" s="107"/>
      <c r="BW288" s="107"/>
      <c r="BX288" s="124"/>
      <c r="BY288" s="107"/>
      <c r="BZ288" s="107"/>
      <c r="CA288" s="107"/>
      <c r="CB288" s="117"/>
      <c r="CC288" s="117"/>
      <c r="CD288" s="117"/>
      <c r="CE288" s="112"/>
      <c r="CF288" s="117"/>
      <c r="CG288" s="112"/>
      <c r="CH288" s="112"/>
      <c r="CI288" s="112"/>
      <c r="CJ288" s="112"/>
      <c r="CK288" s="112"/>
      <c r="CL288" s="112"/>
      <c r="CM288" s="112"/>
      <c r="CN288" s="112"/>
      <c r="CO288" s="112"/>
      <c r="CP288" s="112"/>
      <c r="CQ288" s="112"/>
      <c r="CR288" s="112"/>
      <c r="CS288" s="112"/>
      <c r="CT288" s="112"/>
      <c r="CU288" s="112"/>
      <c r="CV288" s="112"/>
      <c r="CW288" s="112"/>
      <c r="CX288" s="112"/>
      <c r="CY288" s="112"/>
      <c r="CZ288" s="112"/>
      <c r="DA288" s="112"/>
      <c r="DB288" s="112"/>
    </row>
    <row r="289" spans="1:106" ht="27.75" customHeight="1">
      <c r="A289" s="123" t="s">
        <v>1021</v>
      </c>
      <c r="B289" s="207"/>
      <c r="C289" s="127"/>
      <c r="D289" s="107"/>
      <c r="E289" s="107"/>
      <c r="F289" s="107"/>
      <c r="G289" s="107"/>
      <c r="H289" s="107"/>
      <c r="I289" s="107"/>
      <c r="J289" s="107"/>
      <c r="K289" s="107"/>
      <c r="L289" s="107"/>
      <c r="M289" s="107"/>
      <c r="N289" s="107"/>
      <c r="O289" s="117"/>
      <c r="P289" s="146"/>
      <c r="Q289" s="123"/>
      <c r="R289" s="123"/>
      <c r="S289" s="144"/>
      <c r="T289" s="107"/>
      <c r="U289" s="107"/>
      <c r="V289" s="123"/>
      <c r="W289" s="144"/>
      <c r="X289" s="197"/>
      <c r="Y289" s="107"/>
      <c r="Z289" s="107"/>
      <c r="AA289" s="107"/>
      <c r="AB289" s="107"/>
      <c r="AC289" s="114"/>
      <c r="AD289" s="108"/>
      <c r="AE289" s="123"/>
      <c r="AF289" s="123"/>
      <c r="AG289" s="123"/>
      <c r="AH289" s="107"/>
      <c r="AI289" s="123"/>
      <c r="AJ289" s="107"/>
      <c r="AK289" s="107"/>
      <c r="AL289" s="107"/>
      <c r="AM289" s="123"/>
      <c r="AN289" s="107"/>
      <c r="AO289" s="107"/>
      <c r="AP289" s="107"/>
      <c r="AQ289" s="107"/>
      <c r="AR289" s="107"/>
      <c r="AS289" s="107"/>
      <c r="AT289" s="107"/>
      <c r="AU289" s="107"/>
      <c r="AV289" s="107"/>
      <c r="AW289" s="107"/>
      <c r="AX289" s="107"/>
      <c r="AY289" s="107"/>
      <c r="AZ289" s="107"/>
      <c r="BA289" s="123"/>
      <c r="BB289" s="123"/>
      <c r="BC289" s="115"/>
      <c r="BD289" s="107"/>
      <c r="BE289" s="107"/>
      <c r="BF289" s="107"/>
      <c r="BG289" s="107"/>
      <c r="BH289" s="107"/>
      <c r="BI289" s="107"/>
      <c r="BJ289" s="107"/>
      <c r="BK289" s="107"/>
      <c r="BL289" s="121"/>
      <c r="BM289" s="193"/>
      <c r="BN289" s="116"/>
      <c r="BO289" s="116"/>
      <c r="BP289" s="116"/>
      <c r="BQ289" s="121"/>
      <c r="BR289" s="116"/>
      <c r="BS289" s="118"/>
      <c r="BT289" s="107"/>
      <c r="BU289" s="107"/>
      <c r="BV289" s="107"/>
      <c r="BW289" s="107"/>
      <c r="BX289" s="124"/>
      <c r="BY289" s="107"/>
      <c r="BZ289" s="107"/>
      <c r="CA289" s="107"/>
      <c r="CB289" s="117"/>
      <c r="CC289" s="117"/>
      <c r="CD289" s="117"/>
      <c r="CE289" s="112"/>
      <c r="CF289" s="117"/>
      <c r="CG289" s="112"/>
      <c r="CH289" s="112"/>
      <c r="CI289" s="112"/>
      <c r="CJ289" s="112"/>
      <c r="CK289" s="112"/>
      <c r="CL289" s="112"/>
      <c r="CM289" s="112"/>
      <c r="CN289" s="112"/>
      <c r="CO289" s="112"/>
      <c r="CP289" s="112"/>
      <c r="CQ289" s="112"/>
      <c r="CR289" s="112"/>
      <c r="CS289" s="112"/>
      <c r="CT289" s="112"/>
      <c r="CU289" s="112"/>
      <c r="CV289" s="112"/>
      <c r="CW289" s="112"/>
      <c r="CX289" s="112"/>
      <c r="CY289" s="112"/>
      <c r="CZ289" s="112"/>
      <c r="DA289" s="112"/>
      <c r="DB289" s="112"/>
    </row>
    <row r="290" spans="1:106" ht="27.75" customHeight="1">
      <c r="A290" s="123" t="s">
        <v>1022</v>
      </c>
      <c r="B290" s="207"/>
      <c r="C290" s="109"/>
      <c r="D290" s="107"/>
      <c r="E290" s="107"/>
      <c r="F290" s="107"/>
      <c r="G290" s="107"/>
      <c r="H290" s="107"/>
      <c r="I290" s="107"/>
      <c r="J290" s="107"/>
      <c r="K290" s="107"/>
      <c r="L290" s="107"/>
      <c r="M290" s="107"/>
      <c r="N290" s="107"/>
      <c r="O290" s="117"/>
      <c r="P290" s="146"/>
      <c r="Q290" s="123"/>
      <c r="R290" s="123"/>
      <c r="S290" s="146"/>
      <c r="T290" s="107"/>
      <c r="U290" s="107"/>
      <c r="V290" s="107"/>
      <c r="W290" s="144"/>
      <c r="X290" s="123"/>
      <c r="Y290" s="161"/>
      <c r="Z290" s="107"/>
      <c r="AA290" s="107"/>
      <c r="AB290" s="107"/>
      <c r="AC290" s="114"/>
      <c r="AD290" s="108"/>
      <c r="AE290" s="123"/>
      <c r="AF290" s="123"/>
      <c r="AG290" s="161"/>
      <c r="AH290" s="107"/>
      <c r="AI290" s="123"/>
      <c r="AJ290" s="107"/>
      <c r="AK290" s="107"/>
      <c r="AL290" s="107"/>
      <c r="AM290" s="123"/>
      <c r="AN290" s="107"/>
      <c r="AO290" s="107"/>
      <c r="AP290" s="107"/>
      <c r="AQ290" s="107"/>
      <c r="AR290" s="107"/>
      <c r="AS290" s="107"/>
      <c r="AT290" s="107"/>
      <c r="AU290" s="107"/>
      <c r="AV290" s="107"/>
      <c r="AW290" s="107"/>
      <c r="AX290" s="107"/>
      <c r="AY290" s="107"/>
      <c r="AZ290" s="107"/>
      <c r="BA290" s="123"/>
      <c r="BB290" s="123"/>
      <c r="BC290" s="115"/>
      <c r="BD290" s="107"/>
      <c r="BE290" s="107"/>
      <c r="BF290" s="107"/>
      <c r="BG290" s="107"/>
      <c r="BH290" s="107"/>
      <c r="BI290" s="107"/>
      <c r="BJ290" s="107"/>
      <c r="BK290" s="107"/>
      <c r="BL290" s="116"/>
      <c r="BM290" s="193"/>
      <c r="BN290" s="116"/>
      <c r="BO290" s="116"/>
      <c r="BP290" s="116"/>
      <c r="BQ290" s="116"/>
      <c r="BR290" s="116"/>
      <c r="BS290" s="118"/>
      <c r="BT290" s="107"/>
      <c r="BU290" s="107"/>
      <c r="BV290" s="107"/>
      <c r="BW290" s="107"/>
      <c r="BX290" s="107"/>
      <c r="BY290" s="107"/>
      <c r="BZ290" s="107"/>
      <c r="CA290" s="107"/>
      <c r="CB290" s="117"/>
      <c r="CC290" s="117"/>
      <c r="CD290" s="117"/>
      <c r="CE290" s="112"/>
      <c r="CF290" s="117"/>
      <c r="CG290" s="112"/>
      <c r="CH290" s="112"/>
      <c r="CI290" s="112"/>
      <c r="CJ290" s="112"/>
      <c r="CK290" s="112"/>
      <c r="CL290" s="112"/>
      <c r="CM290" s="112"/>
      <c r="CN290" s="112"/>
      <c r="CO290" s="112"/>
      <c r="CP290" s="112"/>
      <c r="CQ290" s="112"/>
      <c r="CR290" s="112"/>
      <c r="CS290" s="112"/>
      <c r="CT290" s="112"/>
      <c r="CU290" s="112"/>
      <c r="CV290" s="112"/>
      <c r="CW290" s="112"/>
      <c r="CX290" s="112"/>
      <c r="CY290" s="112"/>
      <c r="CZ290" s="112"/>
      <c r="DA290" s="112"/>
      <c r="DB290" s="112"/>
    </row>
    <row r="291" spans="1:106" ht="27.75" customHeight="1">
      <c r="A291" s="123" t="s">
        <v>1023</v>
      </c>
      <c r="B291" s="207"/>
      <c r="C291" s="109"/>
      <c r="D291" s="107"/>
      <c r="E291" s="107"/>
      <c r="F291" s="123"/>
      <c r="G291" s="123"/>
      <c r="H291" s="107"/>
      <c r="I291" s="107"/>
      <c r="J291" s="123"/>
      <c r="K291" s="123"/>
      <c r="L291" s="123"/>
      <c r="M291" s="123"/>
      <c r="N291" s="123"/>
      <c r="O291" s="117"/>
      <c r="P291" s="146"/>
      <c r="Q291" s="123"/>
      <c r="R291" s="123"/>
      <c r="S291" s="144"/>
      <c r="T291" s="107"/>
      <c r="U291" s="107"/>
      <c r="V291" s="107"/>
      <c r="W291" s="108"/>
      <c r="X291" s="123"/>
      <c r="Y291" s="127"/>
      <c r="Z291" s="123"/>
      <c r="AA291" s="123"/>
      <c r="AB291" s="123"/>
      <c r="AC291" s="131"/>
      <c r="AD291" s="108"/>
      <c r="AE291" s="123"/>
      <c r="AF291" s="161"/>
      <c r="AG291" s="123"/>
      <c r="AH291" s="123"/>
      <c r="AI291" s="144"/>
      <c r="AJ291" s="123"/>
      <c r="AK291" s="123"/>
      <c r="AL291" s="123"/>
      <c r="AM291" s="123"/>
      <c r="AN291" s="123"/>
      <c r="AO291" s="123"/>
      <c r="AP291" s="123"/>
      <c r="AQ291" s="123"/>
      <c r="AR291" s="123"/>
      <c r="AS291" s="123"/>
      <c r="AT291" s="123"/>
      <c r="AU291" s="123"/>
      <c r="AV291" s="123"/>
      <c r="AW291" s="123"/>
      <c r="AX291" s="123"/>
      <c r="AY291" s="123"/>
      <c r="AZ291" s="107"/>
      <c r="BA291" s="123"/>
      <c r="BB291" s="123"/>
      <c r="BC291" s="133"/>
      <c r="BD291" s="123"/>
      <c r="BE291" s="123"/>
      <c r="BF291" s="123"/>
      <c r="BG291" s="123"/>
      <c r="BH291" s="123"/>
      <c r="BI291" s="123"/>
      <c r="BJ291" s="123"/>
      <c r="BK291" s="123"/>
      <c r="BL291" s="134"/>
      <c r="BM291" s="193"/>
      <c r="BN291" s="134"/>
      <c r="BO291" s="134"/>
      <c r="BP291" s="134"/>
      <c r="BQ291" s="134"/>
      <c r="BR291" s="134"/>
      <c r="BS291" s="145"/>
      <c r="BT291" s="123"/>
      <c r="BU291" s="123"/>
      <c r="BV291" s="123"/>
      <c r="BW291" s="123"/>
      <c r="BX291" s="123"/>
      <c r="BY291" s="123"/>
      <c r="BZ291" s="123"/>
      <c r="CA291" s="123"/>
      <c r="CB291" s="128"/>
      <c r="CC291" s="128"/>
      <c r="CD291" s="128"/>
      <c r="CE291" s="135"/>
      <c r="CF291" s="128"/>
      <c r="CG291" s="135"/>
      <c r="CH291" s="135"/>
      <c r="CI291" s="135"/>
      <c r="CJ291" s="135"/>
      <c r="CK291" s="135"/>
      <c r="CL291" s="135"/>
      <c r="CM291" s="135"/>
      <c r="CN291" s="135"/>
      <c r="CO291" s="135"/>
      <c r="CP291" s="135"/>
      <c r="CQ291" s="135"/>
      <c r="CR291" s="135"/>
      <c r="CS291" s="112"/>
      <c r="CT291" s="112"/>
      <c r="CU291" s="112"/>
      <c r="CV291" s="112"/>
      <c r="CW291" s="112"/>
      <c r="CX291" s="112"/>
      <c r="CY291" s="112"/>
      <c r="CZ291" s="112"/>
      <c r="DA291" s="112"/>
      <c r="DB291" s="112"/>
    </row>
    <row r="292" spans="1:106" ht="27.75" customHeight="1">
      <c r="A292" s="123" t="s">
        <v>1024</v>
      </c>
      <c r="B292" s="207"/>
      <c r="C292" s="109"/>
      <c r="D292" s="107"/>
      <c r="E292" s="107"/>
      <c r="F292" s="107"/>
      <c r="G292" s="107"/>
      <c r="H292" s="107"/>
      <c r="I292" s="107"/>
      <c r="J292" s="107"/>
      <c r="K292" s="107"/>
      <c r="L292" s="107"/>
      <c r="M292" s="107"/>
      <c r="N292" s="107"/>
      <c r="O292" s="117"/>
      <c r="P292" s="113"/>
      <c r="Q292" s="107"/>
      <c r="R292" s="107"/>
      <c r="S292" s="144"/>
      <c r="T292" s="107"/>
      <c r="U292" s="107"/>
      <c r="V292" s="107"/>
      <c r="W292" s="108"/>
      <c r="X292" s="123"/>
      <c r="Y292" s="127"/>
      <c r="Z292" s="107"/>
      <c r="AA292" s="107"/>
      <c r="AB292" s="107"/>
      <c r="AC292" s="114"/>
      <c r="AD292" s="108"/>
      <c r="AE292" s="107"/>
      <c r="AF292" s="107"/>
      <c r="AG292" s="107"/>
      <c r="AH292" s="107"/>
      <c r="AI292" s="127"/>
      <c r="AJ292" s="107"/>
      <c r="AK292" s="107"/>
      <c r="AL292" s="107"/>
      <c r="AM292" s="123"/>
      <c r="AN292" s="107"/>
      <c r="AO292" s="107"/>
      <c r="AP292" s="107"/>
      <c r="AQ292" s="107"/>
      <c r="AR292" s="107"/>
      <c r="AS292" s="107"/>
      <c r="AT292" s="107"/>
      <c r="AU292" s="107"/>
      <c r="AV292" s="107"/>
      <c r="AW292" s="107"/>
      <c r="AX292" s="107"/>
      <c r="AY292" s="107"/>
      <c r="AZ292" s="107"/>
      <c r="BA292" s="123"/>
      <c r="BB292" s="107"/>
      <c r="BC292" s="115"/>
      <c r="BD292" s="107"/>
      <c r="BE292" s="107"/>
      <c r="BF292" s="107"/>
      <c r="BG292" s="107"/>
      <c r="BH292" s="107"/>
      <c r="BI292" s="107"/>
      <c r="BJ292" s="107"/>
      <c r="BK292" s="107"/>
      <c r="BL292" s="116"/>
      <c r="BM292" s="193"/>
      <c r="BN292" s="116"/>
      <c r="BO292" s="116"/>
      <c r="BP292" s="116"/>
      <c r="BQ292" s="116"/>
      <c r="BR292" s="116"/>
      <c r="BS292" s="118"/>
      <c r="BT292" s="107"/>
      <c r="BU292" s="107"/>
      <c r="BV292" s="107"/>
      <c r="BW292" s="107"/>
      <c r="BX292" s="107"/>
      <c r="BY292" s="107"/>
      <c r="BZ292" s="107"/>
      <c r="CA292" s="107"/>
      <c r="CB292" s="117"/>
      <c r="CC292" s="117"/>
      <c r="CD292" s="117"/>
      <c r="CE292" s="112"/>
      <c r="CF292" s="117"/>
      <c r="CG292" s="112"/>
      <c r="CH292" s="112"/>
      <c r="CI292" s="112"/>
      <c r="CJ292" s="112"/>
      <c r="CK292" s="112"/>
      <c r="CL292" s="112"/>
      <c r="CM292" s="112"/>
      <c r="CN292" s="112"/>
      <c r="CO292" s="112"/>
      <c r="CP292" s="112"/>
      <c r="CQ292" s="112"/>
      <c r="CR292" s="112"/>
      <c r="CS292" s="112"/>
      <c r="CT292" s="112"/>
      <c r="CU292" s="112"/>
      <c r="CV292" s="112"/>
      <c r="CW292" s="112"/>
      <c r="CX292" s="112"/>
      <c r="CY292" s="112"/>
      <c r="CZ292" s="112"/>
      <c r="DA292" s="112"/>
      <c r="DB292" s="112"/>
    </row>
    <row r="293" spans="1:106" ht="27.75" customHeight="1">
      <c r="A293" s="123" t="s">
        <v>1025</v>
      </c>
      <c r="B293" s="207"/>
      <c r="C293" s="109"/>
      <c r="D293" s="107"/>
      <c r="E293" s="107"/>
      <c r="F293" s="107"/>
      <c r="G293" s="107"/>
      <c r="H293" s="107"/>
      <c r="I293" s="107"/>
      <c r="J293" s="107"/>
      <c r="K293" s="107"/>
      <c r="L293" s="107"/>
      <c r="M293" s="107"/>
      <c r="N293" s="107"/>
      <c r="O293" s="117"/>
      <c r="P293" s="113"/>
      <c r="Q293" s="107"/>
      <c r="R293" s="107"/>
      <c r="S293" s="146"/>
      <c r="T293" s="107"/>
      <c r="U293" s="107"/>
      <c r="V293" s="107"/>
      <c r="W293" s="108"/>
      <c r="X293" s="123"/>
      <c r="Y293" s="127"/>
      <c r="Z293" s="107"/>
      <c r="AA293" s="107"/>
      <c r="AB293" s="107"/>
      <c r="AC293" s="114"/>
      <c r="AD293" s="108"/>
      <c r="AE293" s="107"/>
      <c r="AF293" s="127"/>
      <c r="AG293" s="107"/>
      <c r="AH293" s="107"/>
      <c r="AI293" s="107"/>
      <c r="AJ293" s="107"/>
      <c r="AK293" s="107"/>
      <c r="AL293" s="107"/>
      <c r="AM293" s="123"/>
      <c r="AN293" s="107"/>
      <c r="AO293" s="107"/>
      <c r="AP293" s="107"/>
      <c r="AQ293" s="107"/>
      <c r="AR293" s="107"/>
      <c r="AS293" s="107"/>
      <c r="AT293" s="107"/>
      <c r="AU293" s="107"/>
      <c r="AV293" s="107"/>
      <c r="AW293" s="107"/>
      <c r="AX293" s="107"/>
      <c r="AY293" s="107"/>
      <c r="AZ293" s="107"/>
      <c r="BA293" s="123"/>
      <c r="BB293" s="107"/>
      <c r="BC293" s="115"/>
      <c r="BD293" s="107"/>
      <c r="BE293" s="107"/>
      <c r="BF293" s="107"/>
      <c r="BG293" s="107"/>
      <c r="BH293" s="107"/>
      <c r="BI293" s="107"/>
      <c r="BJ293" s="107"/>
      <c r="BK293" s="107"/>
      <c r="BL293" s="116"/>
      <c r="BM293" s="193"/>
      <c r="BN293" s="116"/>
      <c r="BO293" s="116"/>
      <c r="BP293" s="116"/>
      <c r="BQ293" s="116"/>
      <c r="BR293" s="116"/>
      <c r="BS293" s="118"/>
      <c r="BT293" s="107"/>
      <c r="BU293" s="107"/>
      <c r="BV293" s="107"/>
      <c r="BW293" s="107"/>
      <c r="BX293" s="107"/>
      <c r="BY293" s="107"/>
      <c r="BZ293" s="107"/>
      <c r="CA293" s="107"/>
      <c r="CB293" s="117"/>
      <c r="CC293" s="117"/>
      <c r="CD293" s="117"/>
      <c r="CE293" s="112"/>
      <c r="CF293" s="117"/>
      <c r="CG293" s="112"/>
      <c r="CH293" s="112"/>
      <c r="CI293" s="112"/>
      <c r="CJ293" s="112"/>
      <c r="CK293" s="112"/>
      <c r="CL293" s="112"/>
      <c r="CM293" s="112"/>
      <c r="CN293" s="112"/>
      <c r="CO293" s="112"/>
      <c r="CP293" s="112"/>
      <c r="CQ293" s="112"/>
      <c r="CR293" s="112"/>
      <c r="CS293" s="112"/>
      <c r="CT293" s="112"/>
      <c r="CU293" s="112"/>
      <c r="CV293" s="112"/>
      <c r="CW293" s="112"/>
      <c r="CX293" s="112"/>
      <c r="CY293" s="112"/>
      <c r="CZ293" s="112"/>
      <c r="DA293" s="112"/>
      <c r="DB293" s="112"/>
    </row>
    <row r="294" spans="1:106" ht="27.75" customHeight="1">
      <c r="A294" s="123" t="s">
        <v>1026</v>
      </c>
      <c r="B294" s="207"/>
      <c r="C294" s="109"/>
      <c r="D294" s="107"/>
      <c r="E294" s="107"/>
      <c r="F294" s="107"/>
      <c r="G294" s="107"/>
      <c r="H294" s="107"/>
      <c r="I294" s="107"/>
      <c r="J294" s="107"/>
      <c r="K294" s="107"/>
      <c r="L294" s="107"/>
      <c r="M294" s="107"/>
      <c r="N294" s="107"/>
      <c r="O294" s="117"/>
      <c r="P294" s="146"/>
      <c r="Q294" s="123"/>
      <c r="R294" s="123"/>
      <c r="S294" s="144"/>
      <c r="T294" s="107"/>
      <c r="U294" s="107"/>
      <c r="V294" s="107"/>
      <c r="W294" s="108"/>
      <c r="X294" s="123"/>
      <c r="Y294" s="107"/>
      <c r="Z294" s="127"/>
      <c r="AA294" s="107"/>
      <c r="AB294" s="107"/>
      <c r="AC294" s="114"/>
      <c r="AD294" s="108"/>
      <c r="AE294" s="123"/>
      <c r="AF294" s="123"/>
      <c r="AG294" s="123"/>
      <c r="AH294" s="127"/>
      <c r="AI294" s="107"/>
      <c r="AJ294" s="107"/>
      <c r="AK294" s="107"/>
      <c r="AL294" s="107"/>
      <c r="AM294" s="123"/>
      <c r="AN294" s="107"/>
      <c r="AO294" s="107"/>
      <c r="AP294" s="107"/>
      <c r="AQ294" s="107"/>
      <c r="AR294" s="107"/>
      <c r="AS294" s="107"/>
      <c r="AT294" s="107"/>
      <c r="AU294" s="107"/>
      <c r="AV294" s="107"/>
      <c r="AW294" s="107"/>
      <c r="AX294" s="107"/>
      <c r="AY294" s="107"/>
      <c r="AZ294" s="107"/>
      <c r="BA294" s="123"/>
      <c r="BB294" s="123"/>
      <c r="BC294" s="115"/>
      <c r="BD294" s="107"/>
      <c r="BE294" s="107"/>
      <c r="BF294" s="107"/>
      <c r="BG294" s="107"/>
      <c r="BH294" s="107"/>
      <c r="BI294" s="107"/>
      <c r="BJ294" s="107"/>
      <c r="BK294" s="107"/>
      <c r="BL294" s="116"/>
      <c r="BM294" s="193"/>
      <c r="BN294" s="116"/>
      <c r="BO294" s="116"/>
      <c r="BP294" s="116"/>
      <c r="BQ294" s="116"/>
      <c r="BR294" s="116"/>
      <c r="BS294" s="118"/>
      <c r="BT294" s="107"/>
      <c r="BU294" s="107"/>
      <c r="BV294" s="107"/>
      <c r="BW294" s="107"/>
      <c r="BX294" s="107"/>
      <c r="BY294" s="107"/>
      <c r="BZ294" s="107"/>
      <c r="CA294" s="107"/>
      <c r="CB294" s="117"/>
      <c r="CC294" s="117"/>
      <c r="CD294" s="117"/>
      <c r="CE294" s="112"/>
      <c r="CF294" s="117"/>
      <c r="CG294" s="112"/>
      <c r="CH294" s="112"/>
      <c r="CI294" s="112"/>
      <c r="CJ294" s="112"/>
      <c r="CK294" s="112"/>
      <c r="CL294" s="112"/>
      <c r="CM294" s="112"/>
      <c r="CN294" s="112"/>
      <c r="CO294" s="112"/>
      <c r="CP294" s="112"/>
      <c r="CQ294" s="112"/>
      <c r="CR294" s="112"/>
      <c r="CS294" s="112"/>
      <c r="CT294" s="112"/>
      <c r="CU294" s="112"/>
      <c r="CV294" s="112"/>
      <c r="CW294" s="112"/>
      <c r="CX294" s="112"/>
      <c r="CY294" s="112"/>
      <c r="CZ294" s="112"/>
      <c r="DA294" s="112"/>
      <c r="DB294" s="112"/>
    </row>
    <row r="295" spans="1:106" ht="27.75" customHeight="1">
      <c r="A295" s="123" t="s">
        <v>1027</v>
      </c>
      <c r="B295" s="207"/>
      <c r="C295" s="208"/>
      <c r="D295" s="107"/>
      <c r="E295" s="107"/>
      <c r="F295" s="107"/>
      <c r="G295" s="107"/>
      <c r="H295" s="107"/>
      <c r="I295" s="107"/>
      <c r="J295" s="107"/>
      <c r="K295" s="107"/>
      <c r="L295" s="107"/>
      <c r="M295" s="107"/>
      <c r="N295" s="107"/>
      <c r="O295" s="117"/>
      <c r="P295" s="113"/>
      <c r="Q295" s="107"/>
      <c r="R295" s="107"/>
      <c r="S295" s="144"/>
      <c r="T295" s="107"/>
      <c r="U295" s="107"/>
      <c r="V295" s="107"/>
      <c r="W295" s="108"/>
      <c r="X295" s="123"/>
      <c r="Y295" s="123"/>
      <c r="Z295" s="107"/>
      <c r="AA295" s="107"/>
      <c r="AB295" s="107"/>
      <c r="AC295" s="114"/>
      <c r="AD295" s="108"/>
      <c r="AE295" s="123"/>
      <c r="AF295" s="107"/>
      <c r="AG295" s="107"/>
      <c r="AH295" s="107"/>
      <c r="AI295" s="111"/>
      <c r="AJ295" s="107"/>
      <c r="AK295" s="107"/>
      <c r="AL295" s="107"/>
      <c r="AM295" s="123"/>
      <c r="AN295" s="107"/>
      <c r="AO295" s="107"/>
      <c r="AP295" s="107"/>
      <c r="AQ295" s="107"/>
      <c r="AR295" s="107"/>
      <c r="AS295" s="107"/>
      <c r="AT295" s="107"/>
      <c r="AU295" s="107"/>
      <c r="AV295" s="107"/>
      <c r="AW295" s="107"/>
      <c r="AX295" s="107"/>
      <c r="AY295" s="107"/>
      <c r="AZ295" s="107"/>
      <c r="BA295" s="123"/>
      <c r="BB295" s="107"/>
      <c r="BC295" s="115"/>
      <c r="BD295" s="107"/>
      <c r="BE295" s="107"/>
      <c r="BF295" s="107"/>
      <c r="BG295" s="107"/>
      <c r="BH295" s="107"/>
      <c r="BI295" s="107"/>
      <c r="BJ295" s="107"/>
      <c r="BK295" s="107"/>
      <c r="BL295" s="116"/>
      <c r="BM295" s="193"/>
      <c r="BN295" s="116"/>
      <c r="BO295" s="116"/>
      <c r="BP295" s="116"/>
      <c r="BQ295" s="116"/>
      <c r="BR295" s="116"/>
      <c r="BS295" s="118"/>
      <c r="BT295" s="107"/>
      <c r="BU295" s="107"/>
      <c r="BV295" s="107"/>
      <c r="BW295" s="107"/>
      <c r="BX295" s="107"/>
      <c r="BY295" s="107"/>
      <c r="BZ295" s="107"/>
      <c r="CA295" s="107"/>
      <c r="CB295" s="117"/>
      <c r="CC295" s="117"/>
      <c r="CD295" s="117"/>
      <c r="CE295" s="112"/>
      <c r="CF295" s="117"/>
      <c r="CG295" s="112"/>
      <c r="CH295" s="112"/>
      <c r="CI295" s="112"/>
      <c r="CJ295" s="112"/>
      <c r="CK295" s="112"/>
      <c r="CL295" s="112"/>
      <c r="CM295" s="112"/>
      <c r="CN295" s="112"/>
      <c r="CO295" s="112"/>
      <c r="CP295" s="112"/>
      <c r="CQ295" s="112"/>
      <c r="CR295" s="112"/>
      <c r="CS295" s="112"/>
      <c r="CT295" s="112"/>
      <c r="CU295" s="112"/>
      <c r="CV295" s="112"/>
      <c r="CW295" s="112"/>
      <c r="CX295" s="112"/>
      <c r="CY295" s="112"/>
      <c r="CZ295" s="112"/>
      <c r="DA295" s="112"/>
      <c r="DB295" s="112"/>
    </row>
    <row r="296" spans="1:106" ht="27.75" customHeight="1">
      <c r="A296" s="123" t="s">
        <v>1028</v>
      </c>
      <c r="B296" s="207"/>
      <c r="C296" s="188"/>
      <c r="D296" s="107"/>
      <c r="E296" s="123"/>
      <c r="F296" s="123"/>
      <c r="G296" s="123"/>
      <c r="H296" s="123"/>
      <c r="I296" s="107"/>
      <c r="J296" s="123"/>
      <c r="K296" s="123"/>
      <c r="L296" s="123"/>
      <c r="M296" s="123"/>
      <c r="N296" s="123"/>
      <c r="O296" s="117"/>
      <c r="P296" s="146"/>
      <c r="Q296" s="123"/>
      <c r="R296" s="123"/>
      <c r="S296" s="144"/>
      <c r="T296" s="123"/>
      <c r="U296" s="123"/>
      <c r="V296" s="107"/>
      <c r="W296" s="108"/>
      <c r="X296" s="123"/>
      <c r="Y296" s="123"/>
      <c r="Z296" s="123"/>
      <c r="AA296" s="123"/>
      <c r="AB296" s="123"/>
      <c r="AC296" s="131"/>
      <c r="AD296" s="108"/>
      <c r="AE296" s="123"/>
      <c r="AF296" s="123"/>
      <c r="AG296" s="123"/>
      <c r="AH296" s="123"/>
      <c r="AI296" s="123"/>
      <c r="AJ296" s="123"/>
      <c r="AK296" s="123"/>
      <c r="AL296" s="123"/>
      <c r="AM296" s="123"/>
      <c r="AN296" s="123"/>
      <c r="AO296" s="123"/>
      <c r="AP296" s="123"/>
      <c r="AQ296" s="123"/>
      <c r="AR296" s="123"/>
      <c r="AS296" s="123"/>
      <c r="AT296" s="123"/>
      <c r="AU296" s="123"/>
      <c r="AV296" s="123"/>
      <c r="AW296" s="123"/>
      <c r="AX296" s="123"/>
      <c r="AY296" s="123"/>
      <c r="AZ296" s="107"/>
      <c r="BA296" s="107"/>
      <c r="BB296" s="123"/>
      <c r="BC296" s="133"/>
      <c r="BD296" s="123"/>
      <c r="BE296" s="123"/>
      <c r="BF296" s="123"/>
      <c r="BG296" s="123"/>
      <c r="BH296" s="123"/>
      <c r="BI296" s="123"/>
      <c r="BJ296" s="123"/>
      <c r="BK296" s="123"/>
      <c r="BL296" s="134"/>
      <c r="BM296" s="193"/>
      <c r="BN296" s="134"/>
      <c r="BO296" s="134"/>
      <c r="BP296" s="134"/>
      <c r="BQ296" s="134"/>
      <c r="BR296" s="134"/>
      <c r="BS296" s="145"/>
      <c r="BT296" s="123"/>
      <c r="BU296" s="123"/>
      <c r="BV296" s="123"/>
      <c r="BW296" s="123"/>
      <c r="BX296" s="190"/>
      <c r="BY296" s="161"/>
      <c r="BZ296" s="123"/>
      <c r="CA296" s="123"/>
      <c r="CB296" s="128"/>
      <c r="CC296" s="128"/>
      <c r="CD296" s="128"/>
      <c r="CE296" s="135"/>
      <c r="CF296" s="128"/>
      <c r="CG296" s="135"/>
      <c r="CH296" s="135"/>
      <c r="CI296" s="135"/>
      <c r="CJ296" s="135"/>
      <c r="CK296" s="135"/>
      <c r="CL296" s="135"/>
      <c r="CM296" s="135"/>
      <c r="CN296" s="135"/>
      <c r="CO296" s="135"/>
      <c r="CP296" s="135"/>
      <c r="CQ296" s="135"/>
      <c r="CR296" s="135"/>
      <c r="CS296" s="112"/>
      <c r="CT296" s="112"/>
      <c r="CU296" s="112"/>
      <c r="CV296" s="112"/>
      <c r="CW296" s="112"/>
      <c r="CX296" s="112"/>
      <c r="CY296" s="112"/>
      <c r="CZ296" s="112"/>
      <c r="DA296" s="112"/>
      <c r="DB296" s="112"/>
    </row>
    <row r="297" spans="1:106" ht="27.75" customHeight="1">
      <c r="A297" s="123" t="s">
        <v>1030</v>
      </c>
      <c r="B297" s="207"/>
      <c r="C297" s="123"/>
      <c r="D297" s="107"/>
      <c r="E297" s="123"/>
      <c r="F297" s="123"/>
      <c r="G297" s="123"/>
      <c r="H297" s="107"/>
      <c r="I297" s="107"/>
      <c r="J297" s="107"/>
      <c r="K297" s="107"/>
      <c r="L297" s="107"/>
      <c r="M297" s="107"/>
      <c r="N297" s="106"/>
      <c r="O297" s="117"/>
      <c r="P297" s="146"/>
      <c r="Q297" s="107"/>
      <c r="R297" s="107"/>
      <c r="S297" s="131"/>
      <c r="T297" s="107"/>
      <c r="U297" s="107"/>
      <c r="V297" s="107"/>
      <c r="W297" s="108"/>
      <c r="X297" s="107"/>
      <c r="Y297" s="107"/>
      <c r="Z297" s="107"/>
      <c r="AA297" s="107"/>
      <c r="AB297" s="107"/>
      <c r="AC297" s="114"/>
      <c r="AD297" s="108"/>
      <c r="AE297" s="107"/>
      <c r="AF297" s="107"/>
      <c r="AG297" s="107"/>
      <c r="AH297" s="107"/>
      <c r="AI297" s="107"/>
      <c r="AJ297" s="107"/>
      <c r="AK297" s="107"/>
      <c r="AL297" s="107"/>
      <c r="AM297" s="107"/>
      <c r="AN297" s="107"/>
      <c r="AO297" s="106"/>
      <c r="AP297" s="107"/>
      <c r="AQ297" s="107"/>
      <c r="AR297" s="107"/>
      <c r="AS297" s="107"/>
      <c r="AT297" s="107"/>
      <c r="AU297" s="107"/>
      <c r="AV297" s="107"/>
      <c r="AW297" s="107"/>
      <c r="AX297" s="107"/>
      <c r="AY297" s="107"/>
      <c r="AZ297" s="107"/>
      <c r="BA297" s="123"/>
      <c r="BB297" s="123"/>
      <c r="BC297" s="115"/>
      <c r="BD297" s="107"/>
      <c r="BE297" s="107"/>
      <c r="BF297" s="107"/>
      <c r="BG297" s="107"/>
      <c r="BI297" s="107"/>
      <c r="BJ297" s="107"/>
      <c r="BK297" s="107"/>
      <c r="BL297" s="116"/>
      <c r="BM297" s="193"/>
      <c r="BN297" s="116"/>
      <c r="BO297" s="116"/>
      <c r="BP297" s="116"/>
      <c r="BQ297" s="116"/>
      <c r="BR297" s="191"/>
      <c r="BX297" s="107"/>
      <c r="BY297" s="107"/>
    </row>
    <row r="298" spans="1:106" ht="27.75" customHeight="1">
      <c r="A298" s="123" t="s">
        <v>1031</v>
      </c>
      <c r="B298" s="207"/>
      <c r="C298" s="257"/>
      <c r="D298" s="107"/>
      <c r="E298" s="123"/>
      <c r="F298" s="123"/>
      <c r="G298" s="123"/>
      <c r="H298" s="123"/>
      <c r="I298" s="107"/>
      <c r="J298" s="123"/>
      <c r="K298" s="144"/>
      <c r="L298" s="123"/>
      <c r="M298" s="123"/>
      <c r="N298" s="123"/>
      <c r="O298" s="117"/>
      <c r="P298" s="146"/>
      <c r="Q298" s="123"/>
      <c r="R298" s="123"/>
      <c r="S298" s="131"/>
      <c r="T298" s="123"/>
      <c r="U298" s="131"/>
      <c r="V298" s="107"/>
      <c r="W298" s="108"/>
      <c r="X298" s="123"/>
      <c r="Y298" s="123"/>
      <c r="Z298" s="123"/>
      <c r="AA298" s="123"/>
      <c r="AB298" s="123"/>
      <c r="AC298" s="123"/>
      <c r="AD298" s="108"/>
      <c r="AE298" s="123"/>
      <c r="AF298" s="133"/>
      <c r="AG298" s="123"/>
      <c r="AH298" s="123"/>
      <c r="AI298" s="123"/>
      <c r="AJ298" s="123"/>
      <c r="AK298" s="123"/>
      <c r="AL298" s="123"/>
      <c r="AM298" s="123"/>
      <c r="AN298" s="123"/>
      <c r="AO298" s="180"/>
      <c r="AP298" s="180"/>
      <c r="AQ298" s="134"/>
      <c r="AR298" s="134"/>
      <c r="AS298" s="134"/>
      <c r="AT298" s="134"/>
      <c r="AU298" s="134"/>
      <c r="AV298" s="145"/>
      <c r="AW298" s="123"/>
      <c r="AX298" s="123"/>
      <c r="AY298" s="123"/>
      <c r="AZ298" s="107"/>
      <c r="BA298" s="106"/>
      <c r="BB298" s="106"/>
      <c r="BC298" s="123"/>
      <c r="BD298" s="123"/>
      <c r="BE298" s="135"/>
      <c r="BF298" s="135"/>
      <c r="BG298" s="135"/>
      <c r="BH298" s="135"/>
      <c r="BI298" s="135"/>
      <c r="BJ298" s="135"/>
      <c r="BK298" s="135"/>
      <c r="BL298" s="135"/>
      <c r="BM298" s="193"/>
      <c r="BN298" s="135"/>
      <c r="BO298" s="135"/>
      <c r="BP298" s="135"/>
      <c r="BQ298" s="135"/>
      <c r="BR298" s="135"/>
      <c r="BS298" s="135"/>
      <c r="BT298" s="135"/>
      <c r="BU298" s="135"/>
      <c r="BV298" s="135"/>
      <c r="BW298" s="135"/>
      <c r="BX298" s="112"/>
      <c r="BY298" s="112"/>
      <c r="BZ298" s="135"/>
      <c r="CA298" s="135"/>
      <c r="CB298" s="135"/>
      <c r="CC298" s="135"/>
      <c r="CD298" s="135"/>
      <c r="CE298" s="135"/>
      <c r="CF298" s="135"/>
      <c r="CG298" s="135"/>
      <c r="CH298" s="135"/>
      <c r="CI298" s="135"/>
      <c r="CJ298" s="135"/>
      <c r="CK298" s="135"/>
      <c r="CL298" s="135"/>
      <c r="CM298" s="135"/>
      <c r="CN298" s="135"/>
      <c r="CO298" s="135"/>
      <c r="CP298" s="135"/>
      <c r="CQ298" s="135"/>
      <c r="CR298" s="135"/>
      <c r="CS298" s="112"/>
      <c r="CT298" s="112"/>
      <c r="CU298" s="112"/>
      <c r="CV298" s="112"/>
      <c r="CW298" s="112"/>
      <c r="CX298" s="112"/>
      <c r="CY298" s="112"/>
      <c r="CZ298" s="112"/>
      <c r="DA298" s="112"/>
      <c r="DB298" s="112"/>
    </row>
    <row r="299" spans="1:106" ht="27.75" customHeight="1">
      <c r="A299" s="123" t="s">
        <v>1032</v>
      </c>
      <c r="B299" s="207"/>
      <c r="C299" s="140"/>
      <c r="D299" s="107"/>
      <c r="E299" s="107"/>
      <c r="F299" s="107"/>
      <c r="G299" s="107"/>
      <c r="H299" s="107"/>
      <c r="I299" s="107"/>
      <c r="J299" s="107"/>
      <c r="K299" s="107"/>
      <c r="L299" s="107"/>
      <c r="M299" s="107"/>
      <c r="N299" s="107"/>
      <c r="O299" s="117"/>
      <c r="P299" s="113"/>
      <c r="Q299" s="123"/>
      <c r="R299" s="107"/>
      <c r="S299" s="114"/>
      <c r="T299" s="123"/>
      <c r="U299" s="107"/>
      <c r="V299" s="107"/>
      <c r="W299" s="111"/>
      <c r="X299" s="123"/>
      <c r="Y299" s="107"/>
      <c r="Z299" s="107"/>
      <c r="AA299" s="107"/>
      <c r="AB299" s="107"/>
      <c r="AC299" s="114"/>
      <c r="AD299" s="108"/>
      <c r="AE299" s="107"/>
      <c r="AF299" s="107"/>
      <c r="AG299" s="107"/>
      <c r="AH299" s="107"/>
      <c r="AI299" s="107"/>
      <c r="AJ299" s="107"/>
      <c r="AK299" s="107"/>
      <c r="AL299" s="107"/>
      <c r="AM299" s="123"/>
      <c r="AN299" s="107"/>
      <c r="AO299" s="107"/>
      <c r="AP299" s="107"/>
      <c r="AQ299" s="107"/>
      <c r="AR299" s="107"/>
      <c r="AS299" s="107"/>
      <c r="AT299" s="107"/>
      <c r="AU299" s="107"/>
      <c r="AV299" s="107"/>
      <c r="AW299" s="107"/>
      <c r="AX299" s="107"/>
      <c r="AY299" s="107"/>
      <c r="AZ299" s="107"/>
      <c r="BA299" s="107"/>
      <c r="BB299" s="123"/>
      <c r="BC299" s="115"/>
      <c r="BD299" s="107"/>
      <c r="BE299" s="107"/>
      <c r="BF299" s="107"/>
      <c r="BG299" s="107"/>
      <c r="BH299" s="107"/>
      <c r="BI299" s="107"/>
      <c r="BJ299" s="107"/>
      <c r="BK299" s="107"/>
      <c r="BL299" s="195"/>
      <c r="BM299" s="193"/>
      <c r="BN299" s="116"/>
      <c r="BO299" s="116"/>
      <c r="BP299" s="116"/>
      <c r="BQ299" s="116"/>
      <c r="BR299" s="116"/>
      <c r="BS299" s="118"/>
      <c r="BT299" s="107"/>
      <c r="BU299" s="107"/>
      <c r="BV299" s="107"/>
      <c r="BW299" s="107"/>
      <c r="BX299" s="107"/>
      <c r="BY299" s="107"/>
      <c r="BZ299" s="107"/>
      <c r="CA299" s="107"/>
      <c r="CB299" s="117"/>
      <c r="CC299" s="117"/>
      <c r="CD299" s="117"/>
      <c r="CE299" s="112"/>
      <c r="CF299" s="117"/>
      <c r="CG299" s="112"/>
      <c r="CH299" s="112"/>
      <c r="CI299" s="112"/>
      <c r="CJ299" s="112"/>
      <c r="CK299" s="112"/>
      <c r="CL299" s="112"/>
      <c r="CM299" s="112"/>
      <c r="CN299" s="112"/>
      <c r="CO299" s="112"/>
      <c r="CP299" s="112"/>
      <c r="CQ299" s="112"/>
      <c r="CR299" s="112"/>
      <c r="CS299" s="112"/>
      <c r="CT299" s="112"/>
      <c r="CU299" s="112"/>
      <c r="CV299" s="112"/>
      <c r="CW299" s="112"/>
      <c r="CX299" s="112"/>
      <c r="CY299" s="112"/>
      <c r="CZ299" s="112"/>
      <c r="DA299" s="112"/>
      <c r="DB299" s="112"/>
    </row>
    <row r="300" spans="1:106" ht="27.75" customHeight="1">
      <c r="A300" s="123" t="s">
        <v>1036</v>
      </c>
      <c r="B300" s="207"/>
      <c r="C300" s="127"/>
      <c r="D300" s="107"/>
      <c r="E300" s="107"/>
      <c r="F300" s="107"/>
      <c r="G300" s="107"/>
      <c r="H300" s="107"/>
      <c r="I300" s="107"/>
      <c r="J300" s="107"/>
      <c r="K300" s="107"/>
      <c r="L300" s="107"/>
      <c r="M300" s="107"/>
      <c r="N300" s="107"/>
      <c r="O300" s="117"/>
      <c r="P300" s="113"/>
      <c r="Q300" s="107"/>
      <c r="R300" s="107"/>
      <c r="S300" s="111"/>
      <c r="T300" s="107"/>
      <c r="U300" s="107"/>
      <c r="V300" s="107"/>
      <c r="W300" s="108"/>
      <c r="X300" s="107"/>
      <c r="Y300" s="107"/>
      <c r="Z300" s="107"/>
      <c r="AA300" s="107"/>
      <c r="AB300" s="107"/>
      <c r="AC300" s="114"/>
      <c r="AD300" s="108"/>
      <c r="AE300" s="107"/>
      <c r="AF300" s="107"/>
      <c r="AG300" s="107"/>
      <c r="AH300" s="107"/>
      <c r="AI300" s="107"/>
      <c r="AJ300" s="107"/>
      <c r="AK300" s="107"/>
      <c r="AL300" s="107"/>
      <c r="AM300" s="123"/>
      <c r="AN300" s="107"/>
      <c r="AO300" s="107"/>
      <c r="AP300" s="107"/>
      <c r="AQ300" s="107"/>
      <c r="AR300" s="107"/>
      <c r="AS300" s="107"/>
      <c r="AT300" s="107"/>
      <c r="AU300" s="107"/>
      <c r="AV300" s="107"/>
      <c r="AW300" s="107"/>
      <c r="AX300" s="107"/>
      <c r="AY300" s="107"/>
      <c r="AZ300" s="107"/>
      <c r="BA300" s="123"/>
      <c r="BB300" s="123"/>
      <c r="BC300" s="115"/>
      <c r="BD300" s="107"/>
      <c r="BE300" s="107"/>
      <c r="BF300" s="107"/>
      <c r="BG300" s="107"/>
      <c r="BH300" s="107"/>
      <c r="BI300" s="107"/>
      <c r="BJ300" s="107"/>
      <c r="BK300" s="107"/>
      <c r="BL300" s="120"/>
      <c r="BM300" s="193"/>
      <c r="BN300" s="116"/>
      <c r="BO300" s="116"/>
      <c r="BP300" s="116"/>
      <c r="BQ300" s="121"/>
      <c r="BR300" s="116"/>
      <c r="BS300" s="118"/>
      <c r="BT300" s="107"/>
      <c r="BU300" s="107"/>
      <c r="BV300" s="107"/>
      <c r="BW300" s="107"/>
      <c r="BX300" s="124"/>
      <c r="BY300" s="107"/>
      <c r="BZ300" s="107"/>
      <c r="CA300" s="107"/>
      <c r="CB300" s="117"/>
      <c r="CC300" s="117"/>
      <c r="CD300" s="117"/>
      <c r="CE300" s="112"/>
      <c r="CF300" s="117"/>
      <c r="CG300" s="112"/>
      <c r="CH300" s="112"/>
      <c r="CI300" s="112"/>
      <c r="CJ300" s="112"/>
      <c r="CK300" s="112"/>
      <c r="CL300" s="112"/>
      <c r="CM300" s="112"/>
      <c r="CN300" s="112"/>
      <c r="CO300" s="112"/>
      <c r="CP300" s="112"/>
      <c r="CQ300" s="112"/>
      <c r="CR300" s="112"/>
      <c r="CS300" s="112"/>
      <c r="CT300" s="112"/>
      <c r="CU300" s="112"/>
      <c r="CV300" s="112"/>
      <c r="CW300" s="112"/>
      <c r="CX300" s="112"/>
      <c r="CY300" s="112"/>
      <c r="CZ300" s="112"/>
      <c r="DA300" s="112"/>
      <c r="DB300" s="112"/>
    </row>
    <row r="301" spans="1:106" ht="27.75" customHeight="1">
      <c r="A301" s="123" t="s">
        <v>1037</v>
      </c>
      <c r="B301" s="207"/>
      <c r="C301" s="127"/>
      <c r="D301" s="107"/>
      <c r="E301" s="107"/>
      <c r="F301" s="107"/>
      <c r="G301" s="107"/>
      <c r="H301" s="107"/>
      <c r="I301" s="107"/>
      <c r="J301" s="107"/>
      <c r="K301" s="107"/>
      <c r="L301" s="107"/>
      <c r="M301" s="107"/>
      <c r="N301" s="107"/>
      <c r="O301" s="117"/>
      <c r="P301" s="113"/>
      <c r="Q301" s="107"/>
      <c r="R301" s="107"/>
      <c r="S301" s="144"/>
      <c r="T301" s="107"/>
      <c r="U301" s="107"/>
      <c r="V301" s="107"/>
      <c r="W301" s="144"/>
      <c r="X301" s="107"/>
      <c r="Y301" s="107"/>
      <c r="Z301" s="107"/>
      <c r="AA301" s="107"/>
      <c r="AB301" s="107"/>
      <c r="AC301" s="114"/>
      <c r="AD301" s="108"/>
      <c r="AE301" s="107"/>
      <c r="AF301" s="107"/>
      <c r="AG301" s="107"/>
      <c r="AH301" s="107"/>
      <c r="AI301" s="107"/>
      <c r="AJ301" s="107"/>
      <c r="AK301" s="107"/>
      <c r="AL301" s="107"/>
      <c r="AM301" s="123"/>
      <c r="AN301" s="107"/>
      <c r="AO301" s="107"/>
      <c r="AP301" s="107"/>
      <c r="AQ301" s="107"/>
      <c r="AR301" s="107"/>
      <c r="AS301" s="107"/>
      <c r="AT301" s="107"/>
      <c r="AU301" s="107"/>
      <c r="AV301" s="107"/>
      <c r="AW301" s="107"/>
      <c r="AX301" s="107"/>
      <c r="AY301" s="107"/>
      <c r="AZ301" s="107"/>
      <c r="BA301" s="107"/>
      <c r="BB301" s="123"/>
      <c r="BC301" s="115"/>
      <c r="BD301" s="107"/>
      <c r="BE301" s="107"/>
      <c r="BF301" s="107"/>
      <c r="BG301" s="107"/>
      <c r="BH301" s="107"/>
      <c r="BI301" s="107"/>
      <c r="BJ301" s="107"/>
      <c r="BK301" s="107"/>
      <c r="BL301" s="121"/>
      <c r="BM301" s="193"/>
      <c r="BN301" s="116"/>
      <c r="BO301" s="195"/>
      <c r="BP301" s="116"/>
      <c r="BQ301" s="116"/>
      <c r="BR301" s="116"/>
      <c r="BS301" s="118"/>
      <c r="BT301" s="107"/>
      <c r="BU301" s="107"/>
      <c r="BV301" s="107"/>
      <c r="BW301" s="107"/>
      <c r="BX301" s="124"/>
      <c r="BY301" s="107"/>
      <c r="BZ301" s="107"/>
      <c r="CA301" s="107"/>
      <c r="CB301" s="117"/>
      <c r="CC301" s="117"/>
      <c r="CD301" s="117"/>
      <c r="CE301" s="112"/>
      <c r="CF301" s="117"/>
      <c r="CG301" s="112"/>
      <c r="CH301" s="112"/>
      <c r="CI301" s="112"/>
      <c r="CJ301" s="112"/>
      <c r="CK301" s="112"/>
      <c r="CL301" s="112"/>
      <c r="CM301" s="112"/>
      <c r="CN301" s="112"/>
      <c r="CO301" s="112"/>
      <c r="CP301" s="112"/>
      <c r="CQ301" s="112"/>
      <c r="CR301" s="112"/>
      <c r="CS301" s="112"/>
      <c r="CT301" s="112"/>
      <c r="CU301" s="112"/>
      <c r="CV301" s="112"/>
      <c r="CW301" s="112"/>
      <c r="CX301" s="112"/>
      <c r="CY301" s="112"/>
      <c r="CZ301" s="112"/>
      <c r="DA301" s="112"/>
      <c r="DB301" s="112"/>
    </row>
    <row r="302" spans="1:106" ht="30.75" customHeight="1">
      <c r="A302" s="123" t="s">
        <v>1038</v>
      </c>
      <c r="B302" s="207"/>
      <c r="C302" s="241"/>
      <c r="D302" s="107"/>
      <c r="E302" s="189"/>
      <c r="F302" s="123"/>
      <c r="G302" s="189"/>
      <c r="H302" s="123"/>
      <c r="I302" s="177"/>
      <c r="J302" s="123"/>
      <c r="K302" s="107"/>
      <c r="L302" s="123"/>
      <c r="M302" s="123"/>
      <c r="N302" s="123"/>
      <c r="O302" s="117"/>
      <c r="P302" s="146"/>
      <c r="Q302" s="123"/>
      <c r="R302" s="123"/>
      <c r="S302" s="111"/>
      <c r="T302" s="123"/>
      <c r="U302" s="182"/>
      <c r="V302" s="107"/>
      <c r="W302" s="108"/>
      <c r="X302" s="123"/>
      <c r="Y302" s="123"/>
      <c r="Z302" s="127"/>
      <c r="AA302" s="123"/>
      <c r="AB302" s="123"/>
      <c r="AC302" s="131"/>
      <c r="AD302" s="108"/>
      <c r="AE302" s="107"/>
      <c r="AF302" s="107"/>
      <c r="AG302" s="123"/>
      <c r="AH302" s="182"/>
      <c r="AI302" s="123"/>
      <c r="AJ302" s="123"/>
      <c r="AK302" s="123"/>
      <c r="AL302" s="123"/>
      <c r="AM302" s="123"/>
      <c r="AN302" s="123"/>
      <c r="AO302" s="123"/>
      <c r="AP302" s="123"/>
      <c r="AQ302" s="123"/>
      <c r="AR302" s="123"/>
      <c r="AS302" s="123"/>
      <c r="AT302" s="123"/>
      <c r="AU302" s="123"/>
      <c r="AV302" s="123"/>
      <c r="AW302" s="123"/>
      <c r="AX302" s="123"/>
      <c r="AY302" s="123"/>
      <c r="AZ302" s="123"/>
      <c r="BA302" s="123"/>
      <c r="BB302" s="123"/>
      <c r="BC302" s="133"/>
      <c r="BD302" s="123"/>
      <c r="BE302" s="123"/>
      <c r="BF302" s="123"/>
      <c r="BG302" s="123"/>
      <c r="BH302" s="123"/>
      <c r="BI302" s="123"/>
      <c r="BJ302" s="123"/>
      <c r="BK302" s="123"/>
      <c r="BL302" s="121"/>
      <c r="BM302" s="193"/>
      <c r="BN302" s="134"/>
      <c r="BO302" s="239"/>
      <c r="BP302" s="134"/>
      <c r="BQ302" s="134"/>
      <c r="BR302" s="134"/>
      <c r="BS302" s="145"/>
      <c r="BT302" s="145"/>
      <c r="BU302" s="123"/>
      <c r="BV302" s="123"/>
      <c r="BW302" s="123"/>
      <c r="BX302" s="190"/>
      <c r="BY302" s="123"/>
      <c r="BZ302" s="123"/>
      <c r="CA302" s="123"/>
      <c r="CB302" s="128"/>
      <c r="CC302" s="128"/>
      <c r="CD302" s="128"/>
      <c r="CE302" s="135"/>
      <c r="CF302" s="128"/>
      <c r="CG302" s="135"/>
      <c r="CH302" s="135"/>
      <c r="CI302" s="135"/>
      <c r="CJ302" s="135"/>
      <c r="CK302" s="135"/>
      <c r="CL302" s="135"/>
      <c r="CM302" s="135"/>
      <c r="CN302" s="135"/>
      <c r="CO302" s="135"/>
      <c r="CP302" s="135"/>
      <c r="CQ302" s="135"/>
      <c r="CR302" s="135"/>
      <c r="CS302" s="112"/>
      <c r="CT302" s="112"/>
      <c r="CU302" s="112"/>
      <c r="CV302" s="112"/>
      <c r="CW302" s="112"/>
      <c r="CX302" s="112"/>
      <c r="CY302" s="112"/>
      <c r="CZ302" s="112"/>
      <c r="DA302" s="112"/>
      <c r="DB302" s="112"/>
    </row>
    <row r="303" spans="1:106" ht="27.75" customHeight="1">
      <c r="A303" s="123" t="s">
        <v>1039</v>
      </c>
      <c r="B303" s="207"/>
      <c r="C303" s="173"/>
      <c r="D303" s="107"/>
      <c r="E303" s="123"/>
      <c r="F303" s="123"/>
      <c r="G303" s="123"/>
      <c r="H303" s="123"/>
      <c r="I303" s="177"/>
      <c r="J303" s="123"/>
      <c r="K303" s="135"/>
      <c r="L303" s="123"/>
      <c r="M303" s="123"/>
      <c r="N303" s="123"/>
      <c r="O303" s="117"/>
      <c r="P303" s="146"/>
      <c r="Q303" s="123"/>
      <c r="R303" s="123"/>
      <c r="S303" s="144"/>
      <c r="T303" s="123"/>
      <c r="U303" s="123"/>
      <c r="V303" s="107"/>
      <c r="W303" s="108"/>
      <c r="X303" s="123"/>
      <c r="Y303" s="123"/>
      <c r="Z303" s="123"/>
      <c r="AA303" s="123"/>
      <c r="AB303" s="123"/>
      <c r="AC303" s="131"/>
      <c r="AD303" s="108"/>
      <c r="AE303" s="123"/>
      <c r="AF303" s="133"/>
      <c r="AG303" s="123"/>
      <c r="AH303" s="123"/>
      <c r="AI303" s="123"/>
      <c r="AJ303" s="123"/>
      <c r="AK303" s="123"/>
      <c r="AL303" s="123"/>
      <c r="AM303" s="123"/>
      <c r="AN303" s="123"/>
      <c r="AO303" s="123"/>
      <c r="AP303" s="123"/>
      <c r="AQ303" s="123"/>
      <c r="AR303" s="123"/>
      <c r="AS303" s="123"/>
      <c r="AT303" s="123"/>
      <c r="AU303" s="123"/>
      <c r="AV303" s="123"/>
      <c r="AW303" s="123"/>
      <c r="AX303" s="123"/>
      <c r="AY303" s="123"/>
      <c r="AZ303" s="123"/>
      <c r="BA303" s="107"/>
      <c r="BB303" s="123"/>
      <c r="BC303" s="133"/>
      <c r="BD303" s="123"/>
      <c r="BE303" s="123"/>
      <c r="BF303" s="123"/>
      <c r="BG303" s="123"/>
      <c r="BH303" s="123"/>
      <c r="BI303" s="123"/>
      <c r="BJ303" s="123"/>
      <c r="BK303" s="123"/>
      <c r="BL303" s="121"/>
      <c r="BM303" s="193"/>
      <c r="BN303" s="134"/>
      <c r="BO303" s="134"/>
      <c r="BP303" s="134"/>
      <c r="BQ303" s="134"/>
      <c r="BR303" s="134"/>
      <c r="BS303" s="145"/>
      <c r="BT303" s="107"/>
      <c r="BU303" s="123"/>
      <c r="BV303" s="123"/>
      <c r="BW303" s="123"/>
      <c r="BX303" s="123"/>
      <c r="BY303" s="123"/>
      <c r="BZ303" s="123"/>
      <c r="CA303" s="123"/>
      <c r="CB303" s="128"/>
      <c r="CC303" s="128"/>
      <c r="CD303" s="128"/>
      <c r="CE303" s="135"/>
      <c r="CF303" s="128"/>
      <c r="CG303" s="135"/>
      <c r="CH303" s="135"/>
      <c r="CI303" s="135"/>
      <c r="CJ303" s="135"/>
      <c r="CK303" s="135"/>
      <c r="CL303" s="135"/>
      <c r="CM303" s="135"/>
      <c r="CN303" s="135"/>
      <c r="CO303" s="135"/>
      <c r="CP303" s="135"/>
      <c r="CQ303" s="135"/>
      <c r="CR303" s="135"/>
      <c r="CS303" s="112"/>
      <c r="CT303" s="112"/>
      <c r="CU303" s="112"/>
      <c r="CV303" s="112"/>
      <c r="CW303" s="112"/>
      <c r="CX303" s="112"/>
      <c r="CY303" s="112"/>
      <c r="CZ303" s="112"/>
      <c r="DA303" s="112"/>
      <c r="DB303" s="112"/>
    </row>
    <row r="304" spans="1:106" ht="27.75" customHeight="1">
      <c r="A304" s="123" t="s">
        <v>1040</v>
      </c>
      <c r="B304" s="207"/>
      <c r="C304" s="140"/>
      <c r="D304" s="107"/>
      <c r="E304" s="123"/>
      <c r="F304" s="123"/>
      <c r="G304" s="107"/>
      <c r="H304" s="107"/>
      <c r="I304" s="107"/>
      <c r="J304" s="107"/>
      <c r="K304" s="107"/>
      <c r="L304" s="107"/>
      <c r="M304" s="107"/>
      <c r="N304" s="107"/>
      <c r="O304" s="117"/>
      <c r="P304" s="113"/>
      <c r="Q304" s="123"/>
      <c r="R304" s="107"/>
      <c r="S304" s="131"/>
      <c r="T304" s="107"/>
      <c r="U304" s="107"/>
      <c r="V304" s="107"/>
      <c r="W304" s="108"/>
      <c r="X304" s="107"/>
      <c r="Y304" s="107"/>
      <c r="Z304" s="107"/>
      <c r="AA304" s="107"/>
      <c r="AB304" s="107"/>
      <c r="AC304" s="114"/>
      <c r="AD304" s="108"/>
      <c r="AE304" s="107"/>
      <c r="AF304" s="107"/>
      <c r="AG304" s="107"/>
      <c r="AH304" s="107"/>
      <c r="AI304" s="107"/>
      <c r="AJ304" s="107"/>
      <c r="AK304" s="107"/>
      <c r="AL304" s="107"/>
      <c r="AM304" s="123"/>
      <c r="AN304" s="107"/>
      <c r="AO304" s="107"/>
      <c r="AP304" s="107"/>
      <c r="AQ304" s="107"/>
      <c r="AR304" s="107"/>
      <c r="AS304" s="107"/>
      <c r="AT304" s="107"/>
      <c r="AU304" s="107"/>
      <c r="AV304" s="107"/>
      <c r="AW304" s="107"/>
      <c r="AX304" s="107"/>
      <c r="AY304" s="107"/>
      <c r="AZ304" s="123"/>
      <c r="BA304" s="123"/>
      <c r="BB304" s="123"/>
      <c r="BC304" s="115"/>
      <c r="BD304" s="107"/>
      <c r="BE304" s="107"/>
      <c r="BF304" s="107"/>
      <c r="BG304" s="107"/>
      <c r="BH304" s="107"/>
      <c r="BI304" s="107"/>
      <c r="BJ304" s="107"/>
      <c r="BK304" s="107"/>
      <c r="BL304" s="116"/>
      <c r="BM304" s="193"/>
      <c r="BN304" s="116"/>
      <c r="BO304" s="116"/>
      <c r="BP304" s="116"/>
      <c r="BQ304" s="116"/>
      <c r="BR304" s="116"/>
      <c r="BS304" s="118"/>
      <c r="BT304" s="107"/>
      <c r="BU304" s="107"/>
      <c r="BV304" s="107"/>
      <c r="BW304" s="107"/>
      <c r="BX304" s="107"/>
      <c r="BY304" s="107"/>
      <c r="BZ304" s="107"/>
      <c r="CA304" s="107"/>
      <c r="CB304" s="117"/>
      <c r="CC304" s="117"/>
      <c r="CD304" s="117"/>
      <c r="CE304" s="112"/>
      <c r="CF304" s="117"/>
      <c r="CG304" s="112"/>
      <c r="CH304" s="112"/>
      <c r="CI304" s="112"/>
      <c r="CJ304" s="112"/>
      <c r="CK304" s="112"/>
      <c r="CL304" s="112"/>
      <c r="CM304" s="112"/>
      <c r="CN304" s="112"/>
      <c r="CO304" s="112"/>
      <c r="CP304" s="112"/>
      <c r="CQ304" s="112"/>
      <c r="CR304" s="112"/>
      <c r="CS304" s="112"/>
      <c r="CT304" s="112"/>
      <c r="CU304" s="112"/>
      <c r="CV304" s="112"/>
      <c r="CW304" s="112"/>
      <c r="CX304" s="112"/>
      <c r="CY304" s="112"/>
      <c r="CZ304" s="112"/>
      <c r="DA304" s="112"/>
      <c r="DB304" s="112"/>
    </row>
    <row r="305" spans="1:106" ht="30.75" customHeight="1">
      <c r="A305" s="123" t="s">
        <v>1041</v>
      </c>
      <c r="B305" s="207"/>
      <c r="C305" s="107"/>
      <c r="D305" s="107"/>
      <c r="E305" s="107"/>
      <c r="F305" s="107"/>
      <c r="G305" s="107"/>
      <c r="H305" s="107"/>
      <c r="I305" s="107"/>
      <c r="J305" s="107"/>
      <c r="K305" s="107"/>
      <c r="L305" s="107"/>
      <c r="M305" s="107"/>
      <c r="N305" s="107"/>
      <c r="O305" s="117"/>
      <c r="P305" s="113"/>
      <c r="Q305" s="107"/>
      <c r="R305" s="107"/>
      <c r="S305" s="144"/>
      <c r="T305" s="107"/>
      <c r="U305" s="107"/>
      <c r="V305" s="107"/>
      <c r="W305" s="144"/>
      <c r="X305" s="107"/>
      <c r="Y305" s="107"/>
      <c r="Z305" s="107"/>
      <c r="AA305" s="107"/>
      <c r="AB305" s="107"/>
      <c r="AC305" s="114"/>
      <c r="AD305" s="108"/>
      <c r="AE305" s="107"/>
      <c r="AF305" s="107"/>
      <c r="AG305" s="107"/>
      <c r="AH305" s="107"/>
      <c r="AI305" s="107"/>
      <c r="AJ305" s="107"/>
      <c r="AK305" s="107"/>
      <c r="AL305" s="107"/>
      <c r="AM305" s="123"/>
      <c r="AN305" s="107"/>
      <c r="AO305" s="107"/>
      <c r="AP305" s="107"/>
      <c r="AQ305" s="107"/>
      <c r="AR305" s="107"/>
      <c r="AS305" s="107"/>
      <c r="AT305" s="107"/>
      <c r="AU305" s="107"/>
      <c r="AV305" s="107"/>
      <c r="AW305" s="107"/>
      <c r="AX305" s="107"/>
      <c r="AY305" s="107"/>
      <c r="AZ305" s="107"/>
      <c r="BA305" s="123"/>
      <c r="BB305" s="123"/>
      <c r="BC305" s="115"/>
      <c r="BD305" s="107"/>
      <c r="BE305" s="107"/>
      <c r="BF305" s="107"/>
      <c r="BG305" s="107"/>
      <c r="BH305" s="107"/>
      <c r="BI305" s="107"/>
      <c r="BJ305" s="107"/>
      <c r="BK305" s="107"/>
      <c r="BL305" s="116"/>
      <c r="BM305" s="193"/>
      <c r="BN305" s="116"/>
      <c r="BO305" s="116"/>
      <c r="BP305" s="116"/>
      <c r="BQ305" s="116"/>
      <c r="BR305" s="116"/>
      <c r="BS305" s="118"/>
      <c r="BT305" s="107"/>
      <c r="BU305" s="107"/>
      <c r="BV305" s="107"/>
      <c r="BW305" s="107"/>
      <c r="BX305" s="124"/>
      <c r="BY305" s="107"/>
      <c r="BZ305" s="107"/>
      <c r="CA305" s="107"/>
      <c r="CB305" s="117"/>
      <c r="CC305" s="117"/>
      <c r="CD305" s="117"/>
      <c r="CE305" s="112"/>
      <c r="CF305" s="117"/>
      <c r="CG305" s="112"/>
      <c r="CH305" s="112"/>
      <c r="CI305" s="112"/>
      <c r="CJ305" s="112"/>
      <c r="CK305" s="112"/>
      <c r="CL305" s="112"/>
      <c r="CM305" s="112"/>
      <c r="CN305" s="112"/>
      <c r="CO305" s="112"/>
      <c r="CP305" s="112"/>
      <c r="CQ305" s="112"/>
      <c r="CR305" s="112"/>
      <c r="CS305" s="112"/>
      <c r="CT305" s="112"/>
      <c r="CU305" s="112"/>
      <c r="CV305" s="112"/>
      <c r="CW305" s="112"/>
      <c r="CX305" s="112"/>
      <c r="CY305" s="112"/>
      <c r="CZ305" s="112"/>
      <c r="DA305" s="112"/>
      <c r="DB305" s="112"/>
    </row>
    <row r="306" spans="1:106" ht="30.75" customHeight="1">
      <c r="A306" s="123" t="s">
        <v>1042</v>
      </c>
      <c r="B306" s="207"/>
      <c r="C306" s="129"/>
      <c r="D306" s="107"/>
      <c r="E306" s="107"/>
      <c r="F306" s="107"/>
      <c r="G306" s="107"/>
      <c r="H306" s="107"/>
      <c r="I306" s="177"/>
      <c r="J306" s="107"/>
      <c r="K306" s="107"/>
      <c r="L306" s="107"/>
      <c r="M306" s="107"/>
      <c r="N306" s="107"/>
      <c r="O306" s="117"/>
      <c r="P306" s="113"/>
      <c r="Q306" s="107"/>
      <c r="R306" s="107"/>
      <c r="S306" s="144"/>
      <c r="T306" s="107"/>
      <c r="U306" s="182"/>
      <c r="V306" s="107"/>
      <c r="W306" s="144"/>
      <c r="X306" s="107"/>
      <c r="Y306" s="107"/>
      <c r="Z306" s="127"/>
      <c r="AA306" s="107"/>
      <c r="AB306" s="107"/>
      <c r="AC306" s="114"/>
      <c r="AD306" s="108"/>
      <c r="AE306"/>
      <c r="AF306" s="107"/>
      <c r="AG306" s="107"/>
      <c r="AH306" s="182"/>
      <c r="AI306" s="107"/>
      <c r="AJ306" s="107"/>
      <c r="AK306" s="107"/>
      <c r="AL306" s="107"/>
      <c r="AM306" s="123"/>
      <c r="AN306" s="107"/>
      <c r="AO306" s="107"/>
      <c r="AP306" s="107"/>
      <c r="AQ306" s="107"/>
      <c r="AR306" s="107"/>
      <c r="AS306" s="107"/>
      <c r="AT306" s="107"/>
      <c r="AU306" s="107"/>
      <c r="AV306" s="107"/>
      <c r="AW306" s="107"/>
      <c r="AX306" s="107"/>
      <c r="AY306" s="107"/>
      <c r="AZ306" s="107"/>
      <c r="BA306" s="123"/>
      <c r="BB306" s="123"/>
      <c r="BC306" s="115"/>
      <c r="BD306" s="107"/>
      <c r="BE306" s="107"/>
      <c r="BF306" s="107"/>
      <c r="BG306" s="107"/>
      <c r="BH306" s="107"/>
      <c r="BI306" s="107"/>
      <c r="BJ306" s="107"/>
      <c r="BK306" s="107"/>
      <c r="BL306" s="121"/>
      <c r="BM306" s="193"/>
      <c r="BN306" s="116"/>
      <c r="BO306" s="116"/>
      <c r="BP306" s="116"/>
      <c r="BQ306" s="116"/>
      <c r="BR306" s="116"/>
      <c r="BS306" s="118"/>
      <c r="BT306" s="107"/>
      <c r="BU306" s="107"/>
      <c r="BV306" s="107"/>
      <c r="BW306" s="107"/>
      <c r="BX306" s="124"/>
      <c r="BY306" s="107"/>
      <c r="BZ306" s="107"/>
      <c r="CA306" s="107"/>
      <c r="CB306" s="117"/>
      <c r="CC306" s="117"/>
      <c r="CD306" s="117"/>
      <c r="CE306" s="112"/>
      <c r="CF306" s="117"/>
      <c r="CG306" s="112"/>
      <c r="CH306" s="112"/>
      <c r="CI306" s="112"/>
      <c r="CJ306" s="112"/>
      <c r="CK306" s="112"/>
      <c r="CL306" s="112"/>
      <c r="CM306" s="112"/>
      <c r="CN306" s="112"/>
      <c r="CO306" s="112"/>
      <c r="CP306" s="112"/>
      <c r="CQ306" s="112"/>
      <c r="CR306" s="112"/>
      <c r="CS306" s="112"/>
      <c r="CT306" s="112"/>
      <c r="CU306" s="112"/>
      <c r="CV306" s="112"/>
      <c r="CW306" s="112"/>
      <c r="CX306" s="112"/>
      <c r="CY306" s="112"/>
      <c r="CZ306" s="112"/>
      <c r="DA306" s="112"/>
      <c r="DB306" s="112"/>
    </row>
    <row r="307" spans="1:106" ht="30.75" customHeight="1">
      <c r="A307" s="123" t="s">
        <v>1043</v>
      </c>
      <c r="B307" s="207"/>
      <c r="C307" s="107"/>
      <c r="D307" s="107"/>
      <c r="E307" s="107"/>
      <c r="F307" s="107"/>
      <c r="G307" s="107"/>
      <c r="H307" s="107"/>
      <c r="I307" s="107"/>
      <c r="J307" s="107"/>
      <c r="K307" s="107"/>
      <c r="L307" s="107"/>
      <c r="M307" s="107"/>
      <c r="N307" s="107"/>
      <c r="O307" s="163"/>
      <c r="P307" s="113"/>
      <c r="Q307" s="107"/>
      <c r="R307" s="107"/>
      <c r="S307" s="144"/>
      <c r="T307" s="107"/>
      <c r="U307" s="107"/>
      <c r="V307" s="107"/>
      <c r="W307" s="144"/>
      <c r="X307" s="107"/>
      <c r="Y307" s="107"/>
      <c r="Z307" s="107"/>
      <c r="AA307" s="107"/>
      <c r="AB307" s="107"/>
      <c r="AC307" s="114"/>
      <c r="AD307" s="108"/>
      <c r="AE307" s="123"/>
      <c r="AF307" s="107"/>
      <c r="AG307" s="107"/>
      <c r="AH307" s="107"/>
      <c r="AI307" s="107"/>
      <c r="AJ307" s="107"/>
      <c r="AK307" s="107"/>
      <c r="AL307" s="107"/>
      <c r="AM307" s="123"/>
      <c r="AN307" s="107"/>
      <c r="AO307" s="107"/>
      <c r="AP307" s="107"/>
      <c r="AQ307" s="107"/>
      <c r="AR307" s="107"/>
      <c r="AS307" s="107"/>
      <c r="AT307" s="107"/>
      <c r="AU307" s="107"/>
      <c r="AV307" s="107"/>
      <c r="AW307" s="107"/>
      <c r="AX307" s="107"/>
      <c r="AY307" s="107"/>
      <c r="AZ307" s="107"/>
      <c r="BA307" s="123"/>
      <c r="BB307" s="123"/>
      <c r="BC307" s="115"/>
      <c r="BD307" s="107"/>
      <c r="BE307" s="107"/>
      <c r="BF307" s="107"/>
      <c r="BG307" s="107"/>
      <c r="BH307" s="107"/>
      <c r="BI307" s="107"/>
      <c r="BJ307" s="107"/>
      <c r="BK307" s="107"/>
      <c r="BL307" s="116"/>
      <c r="BM307" s="193"/>
      <c r="BN307" s="116"/>
      <c r="BO307" s="116"/>
      <c r="BP307" s="116"/>
      <c r="BQ307" s="116"/>
      <c r="BR307" s="116"/>
      <c r="BS307" s="118"/>
      <c r="BT307" s="107"/>
      <c r="BU307" s="107"/>
      <c r="BV307" s="107"/>
      <c r="BW307" s="107"/>
      <c r="BX307" s="124"/>
      <c r="BY307" s="107"/>
      <c r="BZ307" s="107"/>
      <c r="CA307" s="107"/>
      <c r="CB307" s="117"/>
      <c r="CC307" s="117"/>
      <c r="CD307" s="117"/>
      <c r="CE307" s="112"/>
      <c r="CF307" s="117"/>
      <c r="CG307" s="112"/>
      <c r="CH307" s="112"/>
      <c r="CI307" s="112"/>
      <c r="CJ307" s="112"/>
      <c r="CK307" s="112"/>
      <c r="CL307" s="112"/>
      <c r="CM307" s="112"/>
      <c r="CN307" s="112"/>
      <c r="CO307" s="112"/>
      <c r="CP307" s="112"/>
      <c r="CQ307" s="112"/>
      <c r="CR307" s="112"/>
      <c r="CS307" s="112"/>
      <c r="CT307" s="112"/>
      <c r="CU307" s="112"/>
      <c r="CV307" s="112"/>
      <c r="CW307" s="112"/>
      <c r="CX307" s="112"/>
      <c r="CY307" s="112"/>
      <c r="CZ307" s="112"/>
      <c r="DA307" s="112"/>
      <c r="DB307" s="112"/>
    </row>
    <row r="308" spans="1:106" ht="30.75" customHeight="1">
      <c r="A308" s="123" t="s">
        <v>1044</v>
      </c>
      <c r="B308" s="207"/>
      <c r="C308" s="129"/>
      <c r="D308" s="107"/>
      <c r="E308" s="107"/>
      <c r="F308" s="107"/>
      <c r="G308" s="107"/>
      <c r="H308" s="107"/>
      <c r="I308" s="107"/>
      <c r="J308" s="107"/>
      <c r="K308" s="107"/>
      <c r="L308" s="107"/>
      <c r="M308" s="107"/>
      <c r="N308" s="107"/>
      <c r="O308" s="163"/>
      <c r="P308" s="113"/>
      <c r="Q308" s="107"/>
      <c r="R308" s="107"/>
      <c r="S308" s="144"/>
      <c r="T308" s="107"/>
      <c r="U308" s="182"/>
      <c r="V308" s="107"/>
      <c r="W308" s="144"/>
      <c r="X308" s="107"/>
      <c r="Y308" s="107"/>
      <c r="Z308" s="127"/>
      <c r="AA308" s="107"/>
      <c r="AB308" s="107"/>
      <c r="AC308" s="114"/>
      <c r="AD308" s="108"/>
      <c r="AE308" s="123"/>
      <c r="AF308" s="107"/>
      <c r="AG308" s="107"/>
      <c r="AH308" s="182"/>
      <c r="AI308" s="107"/>
      <c r="AJ308" s="107"/>
      <c r="AK308" s="107"/>
      <c r="AL308" s="107"/>
      <c r="AM308" s="123"/>
      <c r="AN308" s="107"/>
      <c r="AO308" s="107"/>
      <c r="AP308" s="107"/>
      <c r="AQ308" s="107"/>
      <c r="AR308" s="107"/>
      <c r="AS308" s="107"/>
      <c r="AT308" s="107"/>
      <c r="AU308" s="107"/>
      <c r="AV308" s="107"/>
      <c r="AW308" s="107"/>
      <c r="AX308" s="107"/>
      <c r="AY308" s="107"/>
      <c r="AZ308" s="107"/>
      <c r="BA308" s="123"/>
      <c r="BB308" s="123"/>
      <c r="BC308" s="115"/>
      <c r="BD308" s="107"/>
      <c r="BE308" s="107"/>
      <c r="BF308" s="107"/>
      <c r="BG308" s="107"/>
      <c r="BH308" s="107"/>
      <c r="BI308" s="107"/>
      <c r="BJ308" s="107"/>
      <c r="BK308" s="107"/>
      <c r="BL308" s="121"/>
      <c r="BM308" s="193"/>
      <c r="BN308" s="116"/>
      <c r="BO308" s="116"/>
      <c r="BP308" s="116"/>
      <c r="BQ308" s="116"/>
      <c r="BR308" s="116"/>
      <c r="BS308" s="118"/>
      <c r="BT308" s="107"/>
      <c r="BU308" s="107"/>
      <c r="BV308" s="107"/>
      <c r="BW308" s="107"/>
      <c r="BX308" s="124"/>
      <c r="BY308" s="107"/>
      <c r="BZ308" s="107"/>
      <c r="CA308" s="107"/>
      <c r="CB308" s="117"/>
      <c r="CC308" s="117"/>
      <c r="CD308" s="117"/>
      <c r="CE308" s="112"/>
      <c r="CF308" s="117"/>
      <c r="CG308" s="112"/>
      <c r="CH308" s="112"/>
      <c r="CI308" s="112"/>
      <c r="CJ308" s="112"/>
      <c r="CK308" s="112"/>
      <c r="CL308" s="112"/>
      <c r="CM308" s="112"/>
      <c r="CN308" s="112"/>
      <c r="CO308" s="112"/>
      <c r="CP308" s="112"/>
      <c r="CQ308" s="112"/>
      <c r="CR308" s="112"/>
      <c r="CS308" s="112"/>
      <c r="CT308" s="112"/>
      <c r="CU308" s="112"/>
      <c r="CV308" s="112"/>
      <c r="CW308" s="112"/>
      <c r="CX308" s="112"/>
      <c r="CY308" s="112"/>
      <c r="CZ308" s="112"/>
      <c r="DA308" s="112"/>
      <c r="DB308" s="112"/>
    </row>
    <row r="309" spans="1:106" ht="30.75" customHeight="1">
      <c r="A309" s="123" t="s">
        <v>1045</v>
      </c>
      <c r="B309" s="207"/>
      <c r="C309" s="129"/>
      <c r="D309" s="107"/>
      <c r="E309" s="107"/>
      <c r="F309" s="107"/>
      <c r="G309" s="138"/>
      <c r="H309" s="107"/>
      <c r="I309" s="107"/>
      <c r="J309" s="107"/>
      <c r="K309" s="107"/>
      <c r="L309" s="107"/>
      <c r="M309" s="107"/>
      <c r="N309" s="107"/>
      <c r="O309" s="163"/>
      <c r="P309" s="113"/>
      <c r="Q309" s="107"/>
      <c r="R309" s="107"/>
      <c r="S309" s="144"/>
      <c r="T309" s="107"/>
      <c r="U309" s="182"/>
      <c r="V309" s="107"/>
      <c r="W309" s="144"/>
      <c r="X309" s="107"/>
      <c r="Y309" s="107"/>
      <c r="Z309" s="127"/>
      <c r="AA309" s="107"/>
      <c r="AB309" s="107"/>
      <c r="AC309" s="114"/>
      <c r="AD309" s="108"/>
      <c r="AE309" s="123"/>
      <c r="AF309" s="107"/>
      <c r="AG309" s="107"/>
      <c r="AH309" s="182"/>
      <c r="AI309" s="107"/>
      <c r="AJ309" s="107"/>
      <c r="AK309" s="107"/>
      <c r="AL309" s="107"/>
      <c r="AM309" s="123"/>
      <c r="AN309" s="107"/>
      <c r="AO309" s="107"/>
      <c r="AP309" s="107"/>
      <c r="AQ309" s="107"/>
      <c r="AR309" s="107"/>
      <c r="AS309" s="107"/>
      <c r="AT309" s="107"/>
      <c r="AU309" s="107"/>
      <c r="AV309" s="107"/>
      <c r="AW309" s="107"/>
      <c r="AX309" s="107"/>
      <c r="AY309" s="107"/>
      <c r="AZ309" s="107"/>
      <c r="BA309" s="123"/>
      <c r="BB309" s="123"/>
      <c r="BC309" s="115"/>
      <c r="BD309" s="107"/>
      <c r="BE309" s="107"/>
      <c r="BF309" s="107"/>
      <c r="BG309" s="107"/>
      <c r="BH309" s="107"/>
      <c r="BI309" s="107"/>
      <c r="BJ309" s="107"/>
      <c r="BK309" s="107"/>
      <c r="BL309" s="121"/>
      <c r="BM309" s="193"/>
      <c r="BN309" s="116"/>
      <c r="BO309" s="195"/>
      <c r="BP309" s="116"/>
      <c r="BQ309" s="116"/>
      <c r="BR309" s="116"/>
      <c r="BS309" s="118"/>
      <c r="BT309" s="107"/>
      <c r="BU309" s="107"/>
      <c r="BV309" s="107"/>
      <c r="BW309" s="107"/>
      <c r="BX309" s="124"/>
      <c r="BY309" s="107"/>
      <c r="BZ309" s="107"/>
      <c r="CA309" s="107"/>
      <c r="CB309" s="117"/>
      <c r="CC309" s="117"/>
      <c r="CD309" s="117"/>
      <c r="CE309" s="112"/>
      <c r="CF309" s="117"/>
      <c r="CG309" s="112"/>
      <c r="CH309" s="112"/>
      <c r="CI309" s="112"/>
      <c r="CJ309" s="112"/>
      <c r="CK309" s="112"/>
      <c r="CL309" s="112"/>
      <c r="CM309" s="112"/>
      <c r="CN309" s="112"/>
      <c r="CO309" s="112"/>
      <c r="CP309" s="112"/>
      <c r="CQ309" s="112"/>
      <c r="CR309" s="112"/>
      <c r="CS309" s="112"/>
      <c r="CT309" s="112"/>
      <c r="CU309" s="112"/>
      <c r="CV309" s="112"/>
      <c r="CW309" s="112"/>
      <c r="CX309" s="112"/>
      <c r="CY309" s="112"/>
      <c r="CZ309" s="112"/>
      <c r="DA309" s="112"/>
      <c r="DB309" s="112"/>
    </row>
    <row r="310" spans="1:106" ht="30.75" customHeight="1">
      <c r="A310" s="123" t="s">
        <v>1046</v>
      </c>
      <c r="B310" s="207"/>
      <c r="C310" s="129"/>
      <c r="D310" s="107"/>
      <c r="E310" s="107"/>
      <c r="F310" s="107"/>
      <c r="G310" s="107"/>
      <c r="H310" s="107"/>
      <c r="I310" s="107"/>
      <c r="J310" s="107"/>
      <c r="K310" s="107"/>
      <c r="L310" s="107"/>
      <c r="M310" s="107"/>
      <c r="N310" s="107"/>
      <c r="O310" s="163"/>
      <c r="P310" s="113"/>
      <c r="Q310" s="107"/>
      <c r="R310" s="107"/>
      <c r="S310" s="144"/>
      <c r="T310" s="107"/>
      <c r="U310" s="182"/>
      <c r="V310" s="107"/>
      <c r="W310" s="144"/>
      <c r="X310" s="107"/>
      <c r="Y310" s="107"/>
      <c r="Z310" s="127"/>
      <c r="AA310" s="107"/>
      <c r="AB310" s="107"/>
      <c r="AC310" s="114"/>
      <c r="AD310" s="108"/>
      <c r="AE310" s="123"/>
      <c r="AF310" s="107"/>
      <c r="AG310" s="182"/>
      <c r="AH310" s="107"/>
      <c r="AI310" s="107"/>
      <c r="AJ310" s="107"/>
      <c r="AK310" s="107"/>
      <c r="AL310" s="107"/>
      <c r="AM310" s="123"/>
      <c r="AN310" s="107"/>
      <c r="AO310" s="107"/>
      <c r="AP310" s="107"/>
      <c r="AQ310" s="107"/>
      <c r="AR310" s="107"/>
      <c r="AS310" s="107"/>
      <c r="AT310" s="107"/>
      <c r="AU310" s="107"/>
      <c r="AV310" s="107"/>
      <c r="AW310" s="107"/>
      <c r="AX310" s="107"/>
      <c r="AY310" s="107"/>
      <c r="AZ310" s="107"/>
      <c r="BA310" s="123"/>
      <c r="BB310" s="123"/>
      <c r="BC310" s="115"/>
      <c r="BD310" s="107"/>
      <c r="BE310" s="107"/>
      <c r="BF310" s="107"/>
      <c r="BG310" s="107"/>
      <c r="BH310" s="107"/>
      <c r="BI310" s="107"/>
      <c r="BJ310" s="107"/>
      <c r="BK310" s="107"/>
      <c r="BL310" s="121"/>
      <c r="BM310" s="193"/>
      <c r="BN310" s="116"/>
      <c r="BO310" s="181"/>
      <c r="BP310" s="116"/>
      <c r="BQ310" s="116"/>
      <c r="BR310" s="116"/>
      <c r="BS310" s="118"/>
      <c r="BT310" s="107"/>
      <c r="BU310" s="107"/>
      <c r="BV310" s="107"/>
      <c r="BW310" s="107"/>
      <c r="BX310" s="124"/>
      <c r="BY310" s="107"/>
      <c r="BZ310" s="107"/>
      <c r="CA310" s="107"/>
      <c r="CB310" s="117"/>
      <c r="CC310" s="117"/>
      <c r="CD310" s="117"/>
      <c r="CE310" s="112"/>
      <c r="CF310" s="117"/>
      <c r="CG310" s="112"/>
      <c r="CH310" s="112"/>
      <c r="CI310" s="112"/>
      <c r="CJ310" s="112"/>
      <c r="CK310" s="112"/>
      <c r="CL310" s="112"/>
      <c r="CM310" s="112"/>
      <c r="CN310" s="112"/>
      <c r="CO310" s="112"/>
      <c r="CP310" s="112"/>
      <c r="CQ310" s="112"/>
      <c r="CR310" s="112"/>
      <c r="CS310" s="112"/>
      <c r="CT310" s="112"/>
      <c r="CU310" s="112"/>
      <c r="CV310" s="112"/>
      <c r="CW310" s="112"/>
      <c r="CX310" s="112"/>
      <c r="CY310" s="112"/>
      <c r="CZ310" s="112"/>
      <c r="DA310" s="112"/>
      <c r="DB310" s="112"/>
    </row>
    <row r="311" spans="1:106" ht="30.75" customHeight="1">
      <c r="A311" s="123" t="s">
        <v>1047</v>
      </c>
      <c r="B311" s="207"/>
      <c r="C311" s="129"/>
      <c r="D311" s="107"/>
      <c r="E311" s="138"/>
      <c r="F311" s="107"/>
      <c r="G311" s="138"/>
      <c r="H311" s="107"/>
      <c r="I311" s="107"/>
      <c r="J311" s="107"/>
      <c r="K311" s="107"/>
      <c r="L311" s="107"/>
      <c r="M311" s="107"/>
      <c r="N311" s="107"/>
      <c r="O311" s="163"/>
      <c r="P311" s="113"/>
      <c r="Q311" s="107"/>
      <c r="R311" s="107"/>
      <c r="S311" s="144"/>
      <c r="T311" s="107"/>
      <c r="U311" s="107"/>
      <c r="V311" s="107"/>
      <c r="W311" s="144"/>
      <c r="X311" s="107"/>
      <c r="Y311" s="107"/>
      <c r="Z311" s="107"/>
      <c r="AA311" s="107"/>
      <c r="AB311" s="107"/>
      <c r="AC311" s="114"/>
      <c r="AD311" s="108"/>
      <c r="AE311" s="123"/>
      <c r="AF311" s="107"/>
      <c r="AG311" s="107"/>
      <c r="AH311" s="107"/>
      <c r="AI311" s="107"/>
      <c r="AJ311" s="107"/>
      <c r="AK311" s="107"/>
      <c r="AL311" s="107"/>
      <c r="AM311" s="123"/>
      <c r="AN311" s="107"/>
      <c r="AO311" s="107"/>
      <c r="AP311" s="107"/>
      <c r="AQ311" s="107"/>
      <c r="AR311" s="107"/>
      <c r="AS311" s="107"/>
      <c r="AT311" s="107"/>
      <c r="AU311" s="107"/>
      <c r="AV311" s="107"/>
      <c r="AW311" s="107"/>
      <c r="AX311" s="107"/>
      <c r="AY311" s="107"/>
      <c r="AZ311" s="107"/>
      <c r="BA311" s="123"/>
      <c r="BB311" s="123"/>
      <c r="BC311" s="115"/>
      <c r="BD311" s="107"/>
      <c r="BE311" s="107"/>
      <c r="BF311" s="107"/>
      <c r="BG311" s="107"/>
      <c r="BH311" s="107"/>
      <c r="BI311" s="107"/>
      <c r="BJ311" s="107"/>
      <c r="BK311" s="107"/>
      <c r="BL311" s="121"/>
      <c r="BM311" s="193"/>
      <c r="BN311" s="116"/>
      <c r="BO311" s="116"/>
      <c r="BP311" s="116"/>
      <c r="BQ311" s="116"/>
      <c r="BR311" s="116"/>
      <c r="BS311" s="118"/>
      <c r="BT311" s="107"/>
      <c r="BU311" s="107"/>
      <c r="BV311" s="107"/>
      <c r="BW311" s="107"/>
      <c r="BX311" s="124"/>
      <c r="BY311" s="107"/>
      <c r="BZ311" s="107"/>
      <c r="CA311" s="107"/>
      <c r="CB311" s="117"/>
      <c r="CC311" s="117"/>
      <c r="CD311" s="117"/>
      <c r="CE311" s="112"/>
      <c r="CF311" s="117"/>
      <c r="CG311" s="112"/>
      <c r="CH311" s="112"/>
      <c r="CI311" s="112"/>
      <c r="CJ311" s="112"/>
      <c r="CK311" s="112"/>
      <c r="CL311" s="112"/>
      <c r="CM311" s="112"/>
      <c r="CN311" s="112"/>
      <c r="CO311" s="112"/>
      <c r="CP311" s="112"/>
      <c r="CQ311" s="112"/>
      <c r="CR311" s="112"/>
      <c r="CS311" s="112"/>
      <c r="CT311" s="112"/>
      <c r="CU311" s="112"/>
      <c r="CV311" s="112"/>
      <c r="CW311" s="112"/>
      <c r="CX311" s="112"/>
      <c r="CY311" s="112"/>
      <c r="CZ311" s="112"/>
      <c r="DA311" s="112"/>
      <c r="DB311" s="112"/>
    </row>
    <row r="312" spans="1:106" ht="30.75" customHeight="1">
      <c r="A312" s="123" t="s">
        <v>1048</v>
      </c>
      <c r="B312" s="207"/>
      <c r="C312" s="129"/>
      <c r="D312" s="107"/>
      <c r="E312" s="107"/>
      <c r="F312" s="107"/>
      <c r="G312" s="138"/>
      <c r="H312" s="107"/>
      <c r="I312" s="107"/>
      <c r="J312" s="107"/>
      <c r="K312" s="107"/>
      <c r="L312" s="107"/>
      <c r="M312" s="107"/>
      <c r="N312" s="107"/>
      <c r="O312" s="163"/>
      <c r="P312" s="113"/>
      <c r="Q312" s="107"/>
      <c r="R312" s="107"/>
      <c r="S312" s="144"/>
      <c r="T312" s="107"/>
      <c r="U312" s="182"/>
      <c r="V312" s="107"/>
      <c r="W312" s="144"/>
      <c r="X312" s="107"/>
      <c r="Y312" s="107"/>
      <c r="Z312" s="127"/>
      <c r="AA312" s="107"/>
      <c r="AB312" s="107"/>
      <c r="AC312" s="114"/>
      <c r="AD312" s="108"/>
      <c r="AE312" s="107"/>
      <c r="AF312" s="107"/>
      <c r="AG312" s="107"/>
      <c r="AH312" s="182"/>
      <c r="AI312" s="107"/>
      <c r="AJ312" s="107"/>
      <c r="AK312" s="107"/>
      <c r="AL312" s="107"/>
      <c r="AM312" s="123"/>
      <c r="AN312" s="107"/>
      <c r="AO312" s="107"/>
      <c r="AP312" s="107"/>
      <c r="AQ312" s="107"/>
      <c r="AR312" s="107"/>
      <c r="AS312" s="107"/>
      <c r="AT312" s="107"/>
      <c r="AU312" s="107"/>
      <c r="AV312" s="107"/>
      <c r="AW312" s="107"/>
      <c r="AX312" s="107"/>
      <c r="AY312" s="107"/>
      <c r="AZ312" s="107"/>
      <c r="BA312" s="123"/>
      <c r="BB312" s="123"/>
      <c r="BC312" s="115"/>
      <c r="BD312" s="107"/>
      <c r="BE312" s="107"/>
      <c r="BF312" s="107"/>
      <c r="BG312" s="107"/>
      <c r="BH312" s="107"/>
      <c r="BI312" s="107"/>
      <c r="BJ312" s="107"/>
      <c r="BK312" s="107"/>
      <c r="BL312" s="121"/>
      <c r="BM312" s="193"/>
      <c r="BN312" s="116"/>
      <c r="BO312" s="116"/>
      <c r="BP312" s="116"/>
      <c r="BQ312" s="116"/>
      <c r="BR312" s="116"/>
      <c r="BS312" s="118"/>
      <c r="BT312" s="107"/>
      <c r="BU312" s="107"/>
      <c r="BV312" s="107"/>
      <c r="BW312" s="107"/>
      <c r="BX312" s="124"/>
      <c r="BY312" s="107"/>
      <c r="BZ312" s="107"/>
      <c r="CA312" s="107"/>
      <c r="CB312" s="117"/>
      <c r="CC312" s="117"/>
      <c r="CD312" s="117"/>
      <c r="CE312" s="112"/>
      <c r="CF312" s="117"/>
      <c r="CG312" s="112"/>
      <c r="CH312" s="112"/>
      <c r="CI312" s="112"/>
      <c r="CJ312" s="112"/>
      <c r="CK312" s="112"/>
      <c r="CL312" s="112"/>
      <c r="CM312" s="112"/>
      <c r="CN312" s="112"/>
      <c r="CO312" s="112"/>
      <c r="CP312" s="112"/>
      <c r="CQ312" s="112"/>
      <c r="CR312" s="112"/>
      <c r="CS312" s="112"/>
      <c r="CT312" s="112"/>
      <c r="CU312" s="112"/>
      <c r="CV312" s="112"/>
      <c r="CW312" s="112"/>
      <c r="CX312" s="112"/>
      <c r="CY312" s="112"/>
      <c r="CZ312" s="112"/>
      <c r="DA312" s="112"/>
      <c r="DB312" s="112"/>
    </row>
    <row r="313" spans="1:106" ht="30.75" customHeight="1">
      <c r="A313" s="123" t="s">
        <v>1049</v>
      </c>
      <c r="B313" s="207"/>
      <c r="C313" s="129"/>
      <c r="D313" s="107"/>
      <c r="E313" s="138"/>
      <c r="F313" s="107"/>
      <c r="G313" s="138"/>
      <c r="H313" s="107"/>
      <c r="I313" s="177"/>
      <c r="J313" s="107"/>
      <c r="K313" s="107"/>
      <c r="L313" s="107"/>
      <c r="M313" s="107"/>
      <c r="N313" s="107"/>
      <c r="O313" s="163"/>
      <c r="P313" s="113"/>
      <c r="Q313" s="107"/>
      <c r="R313" s="107"/>
      <c r="S313" s="144"/>
      <c r="T313" s="107"/>
      <c r="U313" s="182"/>
      <c r="V313" s="107"/>
      <c r="W313" s="144"/>
      <c r="X313" s="107"/>
      <c r="Y313" s="107"/>
      <c r="Z313" s="127"/>
      <c r="AA313" s="107"/>
      <c r="AB313" s="107"/>
      <c r="AC313" s="114"/>
      <c r="AD313" s="108"/>
      <c r="AE313" s="123"/>
      <c r="AF313" s="107"/>
      <c r="AG313" s="107"/>
      <c r="AH313" s="182"/>
      <c r="AI313" s="107"/>
      <c r="AJ313" s="107"/>
      <c r="AK313" s="107"/>
      <c r="AL313" s="107"/>
      <c r="AM313" s="123"/>
      <c r="AN313" s="107"/>
      <c r="AO313" s="107"/>
      <c r="AP313" s="107"/>
      <c r="AQ313" s="107"/>
      <c r="AR313" s="107"/>
      <c r="AS313" s="107"/>
      <c r="AT313" s="107"/>
      <c r="AU313" s="107"/>
      <c r="AV313" s="107"/>
      <c r="AW313" s="107"/>
      <c r="AX313" s="107"/>
      <c r="AY313" s="107"/>
      <c r="AZ313" s="107"/>
      <c r="BA313" s="123"/>
      <c r="BB313" s="123"/>
      <c r="BC313" s="115"/>
      <c r="BD313" s="107"/>
      <c r="BE313" s="107"/>
      <c r="BF313" s="107"/>
      <c r="BG313" s="107"/>
      <c r="BH313" s="107"/>
      <c r="BI313" s="107"/>
      <c r="BJ313" s="107"/>
      <c r="BK313" s="107"/>
      <c r="BL313" s="121"/>
      <c r="BM313" s="193"/>
      <c r="BN313" s="116"/>
      <c r="BO313" s="195"/>
      <c r="BP313" s="116"/>
      <c r="BQ313" s="116"/>
      <c r="BR313" s="116"/>
      <c r="BS313" s="118"/>
      <c r="BT313" s="107"/>
      <c r="BU313" s="107"/>
      <c r="BV313" s="107"/>
      <c r="BW313" s="107"/>
      <c r="BX313" s="124"/>
      <c r="BY313" s="107"/>
      <c r="BZ313" s="107"/>
      <c r="CA313" s="107"/>
      <c r="CB313" s="117"/>
      <c r="CC313" s="117"/>
      <c r="CD313" s="117"/>
      <c r="CE313" s="112"/>
      <c r="CF313" s="117"/>
      <c r="CG313" s="112"/>
      <c r="CH313" s="112"/>
      <c r="CI313" s="112"/>
      <c r="CJ313" s="112"/>
      <c r="CK313" s="112"/>
      <c r="CL313" s="112"/>
      <c r="CM313" s="112"/>
      <c r="CN313" s="112"/>
      <c r="CO313" s="112"/>
      <c r="CP313" s="112"/>
      <c r="CQ313" s="112"/>
      <c r="CR313" s="112"/>
      <c r="CS313" s="112"/>
      <c r="CT313" s="112"/>
      <c r="CU313" s="112"/>
      <c r="CV313" s="112"/>
      <c r="CW313" s="112"/>
      <c r="CX313" s="112"/>
      <c r="CY313" s="112"/>
      <c r="CZ313" s="112"/>
      <c r="DA313" s="112"/>
      <c r="DB313" s="112"/>
    </row>
    <row r="314" spans="1:106" ht="30.75" customHeight="1">
      <c r="A314" s="123" t="s">
        <v>1050</v>
      </c>
      <c r="B314" s="207"/>
      <c r="C314" s="129"/>
      <c r="D314" s="107"/>
      <c r="E314" s="138"/>
      <c r="F314" s="107"/>
      <c r="G314" s="138"/>
      <c r="H314" s="107"/>
      <c r="I314" s="107"/>
      <c r="J314" s="107"/>
      <c r="K314" s="107"/>
      <c r="L314" s="107"/>
      <c r="M314" s="107"/>
      <c r="N314" s="107"/>
      <c r="O314" s="163"/>
      <c r="P314" s="113"/>
      <c r="Q314" s="107"/>
      <c r="R314" s="107"/>
      <c r="S314" s="144"/>
      <c r="T314" s="107"/>
      <c r="U314" s="107"/>
      <c r="V314" s="106"/>
      <c r="W314" s="144"/>
      <c r="X314" s="107"/>
      <c r="Y314" s="107"/>
      <c r="Z314" s="107"/>
      <c r="AA314" s="107"/>
      <c r="AB314" s="107"/>
      <c r="AC314" s="114"/>
      <c r="AD314" s="108"/>
      <c r="AE314" s="123"/>
      <c r="AF314" s="107"/>
      <c r="AG314" s="107"/>
      <c r="AH314" s="107"/>
      <c r="AI314" s="107"/>
      <c r="AJ314" s="107"/>
      <c r="AK314" s="107"/>
      <c r="AL314" s="107"/>
      <c r="AM314" s="123"/>
      <c r="AN314" s="107"/>
      <c r="AO314" s="107"/>
      <c r="AP314" s="107"/>
      <c r="AQ314" s="107"/>
      <c r="AR314" s="107"/>
      <c r="AS314" s="107"/>
      <c r="AT314" s="107"/>
      <c r="AU314" s="107"/>
      <c r="AV314" s="107"/>
      <c r="AW314" s="107"/>
      <c r="AX314" s="107"/>
      <c r="AY314" s="107"/>
      <c r="AZ314" s="107"/>
      <c r="BA314" s="123"/>
      <c r="BB314" s="123"/>
      <c r="BC314" s="115"/>
      <c r="BD314" s="107"/>
      <c r="BE314" s="107"/>
      <c r="BF314" s="107"/>
      <c r="BG314" s="107"/>
      <c r="BH314" s="107"/>
      <c r="BI314" s="107"/>
      <c r="BJ314" s="107"/>
      <c r="BK314" s="107"/>
      <c r="BL314" s="121"/>
      <c r="BM314" s="193"/>
      <c r="BN314" s="116"/>
      <c r="BO314" s="181"/>
      <c r="BP314" s="116"/>
      <c r="BQ314" s="116"/>
      <c r="BR314" s="116"/>
      <c r="BS314" s="118"/>
      <c r="BT314" s="107"/>
      <c r="BU314" s="107"/>
      <c r="BV314" s="107"/>
      <c r="BW314" s="107"/>
      <c r="BX314" s="124"/>
      <c r="BY314" s="107"/>
      <c r="BZ314" s="107"/>
      <c r="CA314" s="107"/>
      <c r="CB314" s="117"/>
      <c r="CC314" s="117"/>
      <c r="CD314" s="117"/>
      <c r="CE314" s="112"/>
      <c r="CF314" s="117"/>
      <c r="CG314" s="112"/>
      <c r="CH314" s="112"/>
      <c r="CI314" s="112"/>
      <c r="CJ314" s="112"/>
      <c r="CK314" s="112"/>
      <c r="CL314" s="112"/>
      <c r="CM314" s="112"/>
      <c r="CN314" s="112"/>
      <c r="CO314" s="112"/>
      <c r="CP314" s="112"/>
      <c r="CQ314" s="112"/>
      <c r="CR314" s="112"/>
      <c r="CS314" s="112"/>
      <c r="CT314" s="112"/>
      <c r="CU314" s="112"/>
      <c r="CV314" s="112"/>
      <c r="CW314" s="112"/>
      <c r="CX314" s="112"/>
      <c r="CY314" s="112"/>
      <c r="CZ314" s="112"/>
      <c r="DA314" s="112"/>
      <c r="DB314" s="112"/>
    </row>
    <row r="315" spans="1:106" ht="30.75" customHeight="1">
      <c r="A315" s="123" t="s">
        <v>1051</v>
      </c>
      <c r="B315" s="207"/>
      <c r="C315" s="129"/>
      <c r="D315" s="107"/>
      <c r="E315" s="107"/>
      <c r="F315" s="107"/>
      <c r="G315" s="138"/>
      <c r="H315" s="110"/>
      <c r="I315" s="107"/>
      <c r="J315" s="107"/>
      <c r="K315" s="107"/>
      <c r="L315" s="107"/>
      <c r="M315" s="107"/>
      <c r="N315" s="107"/>
      <c r="O315" s="163"/>
      <c r="P315" s="113"/>
      <c r="Q315" s="107"/>
      <c r="R315" s="107"/>
      <c r="S315" s="144"/>
      <c r="T315" s="107"/>
      <c r="U315" s="107"/>
      <c r="V315" s="106"/>
      <c r="W315" s="144"/>
      <c r="X315" s="107"/>
      <c r="Y315" s="107"/>
      <c r="Z315" s="107"/>
      <c r="AA315" s="107"/>
      <c r="AB315" s="107"/>
      <c r="AC315" s="114"/>
      <c r="AD315" s="108"/>
      <c r="AE315" s="123"/>
      <c r="AF315" s="107"/>
      <c r="AG315" s="107"/>
      <c r="AH315" s="107"/>
      <c r="AI315" s="107"/>
      <c r="AJ315" s="107"/>
      <c r="AK315" s="107"/>
      <c r="AL315" s="107"/>
      <c r="AM315" s="123"/>
      <c r="AN315" s="107"/>
      <c r="AO315" s="107"/>
      <c r="AP315" s="107"/>
      <c r="AQ315" s="107"/>
      <c r="AR315" s="107"/>
      <c r="AS315" s="107"/>
      <c r="AT315" s="107"/>
      <c r="AU315" s="107"/>
      <c r="AV315" s="107"/>
      <c r="AW315" s="107"/>
      <c r="AX315" s="107"/>
      <c r="AY315" s="107"/>
      <c r="AZ315" s="107"/>
      <c r="BA315" s="123"/>
      <c r="BB315" s="123"/>
      <c r="BC315" s="115"/>
      <c r="BD315" s="107"/>
      <c r="BE315" s="107"/>
      <c r="BF315" s="107"/>
      <c r="BG315" s="107"/>
      <c r="BH315" s="107"/>
      <c r="BI315" s="107"/>
      <c r="BJ315" s="107"/>
      <c r="BK315" s="107"/>
      <c r="BL315" s="121"/>
      <c r="BM315" s="193"/>
      <c r="BN315" s="116"/>
      <c r="BO315" s="116"/>
      <c r="BP315" s="116"/>
      <c r="BQ315" s="116"/>
      <c r="BR315" s="116"/>
      <c r="BS315" s="118"/>
      <c r="BT315" s="107"/>
      <c r="BU315" s="107"/>
      <c r="BV315" s="107"/>
      <c r="BW315" s="107"/>
      <c r="BX315" s="124"/>
      <c r="BY315" s="107"/>
      <c r="BZ315" s="107"/>
      <c r="CA315" s="107"/>
      <c r="CB315" s="117"/>
      <c r="CC315" s="117"/>
      <c r="CD315" s="117"/>
      <c r="CE315" s="112"/>
      <c r="CF315" s="117"/>
      <c r="CG315" s="112"/>
      <c r="CH315" s="112"/>
      <c r="CI315" s="112"/>
      <c r="CJ315" s="112"/>
      <c r="CK315" s="112"/>
      <c r="CL315" s="112"/>
      <c r="CM315" s="112"/>
      <c r="CN315" s="112"/>
      <c r="CO315" s="112"/>
      <c r="CP315" s="112"/>
      <c r="CQ315" s="112"/>
      <c r="CR315" s="112"/>
      <c r="CS315" s="112"/>
      <c r="CT315" s="112"/>
      <c r="CU315" s="112"/>
      <c r="CV315" s="112"/>
      <c r="CW315" s="112"/>
      <c r="CX315" s="112"/>
      <c r="CY315" s="112"/>
      <c r="CZ315" s="112"/>
      <c r="DA315" s="112"/>
      <c r="DB315" s="112"/>
    </row>
    <row r="316" spans="1:106" ht="30.75" customHeight="1">
      <c r="A316" s="123" t="s">
        <v>1052</v>
      </c>
      <c r="B316" s="207"/>
      <c r="C316" s="129"/>
      <c r="D316" s="107"/>
      <c r="E316" s="107"/>
      <c r="F316" s="107"/>
      <c r="G316" s="138"/>
      <c r="H316" s="107"/>
      <c r="I316" s="107"/>
      <c r="J316" s="107"/>
      <c r="K316" s="107"/>
      <c r="L316" s="107"/>
      <c r="M316" s="107"/>
      <c r="N316" s="107"/>
      <c r="O316" s="163"/>
      <c r="P316" s="113"/>
      <c r="Q316" s="107"/>
      <c r="R316" s="107"/>
      <c r="S316" s="144"/>
      <c r="T316" s="107"/>
      <c r="U316" s="182"/>
      <c r="V316" s="106"/>
      <c r="W316" s="144"/>
      <c r="X316" s="107"/>
      <c r="Y316" s="107"/>
      <c r="Z316" s="127"/>
      <c r="AA316" s="107"/>
      <c r="AB316" s="107"/>
      <c r="AC316" s="114"/>
      <c r="AD316" s="108"/>
      <c r="AE316" s="123"/>
      <c r="AF316" s="107"/>
      <c r="AG316" s="107"/>
      <c r="AH316" s="182"/>
      <c r="AI316" s="107"/>
      <c r="AJ316" s="107"/>
      <c r="AK316" s="107"/>
      <c r="AL316" s="107"/>
      <c r="AM316" s="123"/>
      <c r="AN316" s="107"/>
      <c r="AO316" s="107"/>
      <c r="AP316" s="107"/>
      <c r="AQ316" s="107"/>
      <c r="AR316" s="107"/>
      <c r="AS316" s="107"/>
      <c r="AT316" s="107"/>
      <c r="AU316" s="107"/>
      <c r="AV316" s="107"/>
      <c r="AW316" s="107"/>
      <c r="AX316" s="107"/>
      <c r="AY316" s="107"/>
      <c r="AZ316" s="107"/>
      <c r="BA316" s="123"/>
      <c r="BB316" s="123"/>
      <c r="BC316" s="115"/>
      <c r="BD316" s="107"/>
      <c r="BE316" s="107"/>
      <c r="BF316" s="107"/>
      <c r="BG316" s="107"/>
      <c r="BH316" s="107"/>
      <c r="BI316" s="107"/>
      <c r="BJ316" s="107"/>
      <c r="BK316" s="107"/>
      <c r="BL316" s="121"/>
      <c r="BM316" s="193"/>
      <c r="BN316" s="116"/>
      <c r="BO316" s="116"/>
      <c r="BP316" s="116"/>
      <c r="BQ316" s="116"/>
      <c r="BR316" s="116"/>
      <c r="BS316" s="118"/>
      <c r="BT316" s="107"/>
      <c r="BU316" s="107"/>
      <c r="BV316" s="107"/>
      <c r="BW316" s="107"/>
      <c r="BX316" s="124"/>
      <c r="BY316" s="107"/>
      <c r="BZ316" s="107"/>
      <c r="CA316" s="107"/>
      <c r="CB316" s="117"/>
      <c r="CC316" s="117"/>
      <c r="CD316" s="117"/>
      <c r="CE316" s="112"/>
      <c r="CF316" s="117"/>
      <c r="CG316" s="112"/>
      <c r="CH316" s="112"/>
      <c r="CI316" s="112"/>
      <c r="CJ316" s="112"/>
      <c r="CK316" s="112"/>
      <c r="CL316" s="112"/>
      <c r="CM316" s="112"/>
      <c r="CN316" s="112"/>
      <c r="CO316" s="112"/>
      <c r="CP316" s="112"/>
      <c r="CQ316" s="112"/>
      <c r="CR316" s="112"/>
      <c r="CS316" s="112"/>
      <c r="CT316" s="112"/>
      <c r="CU316" s="112"/>
      <c r="CV316" s="112"/>
      <c r="CW316" s="112"/>
      <c r="CX316" s="112"/>
      <c r="CY316" s="112"/>
      <c r="CZ316" s="112"/>
      <c r="DA316" s="112"/>
      <c r="DB316" s="112"/>
    </row>
    <row r="317" spans="1:106" ht="30.75" customHeight="1">
      <c r="A317" s="123" t="s">
        <v>1053</v>
      </c>
      <c r="B317" s="207"/>
      <c r="C317" s="129"/>
      <c r="D317" s="107"/>
      <c r="E317" s="138"/>
      <c r="F317" s="107"/>
      <c r="G317" s="138"/>
      <c r="H317" s="107"/>
      <c r="I317" s="107"/>
      <c r="J317" s="107"/>
      <c r="K317" s="107"/>
      <c r="L317" s="107"/>
      <c r="M317" s="107"/>
      <c r="N317" s="107"/>
      <c r="O317" s="163"/>
      <c r="P317" s="113"/>
      <c r="Q317" s="107"/>
      <c r="R317" s="107"/>
      <c r="S317" s="144"/>
      <c r="T317" s="107"/>
      <c r="U317" s="182"/>
      <c r="V317" s="106"/>
      <c r="W317" s="144"/>
      <c r="X317" s="107"/>
      <c r="Y317" s="107"/>
      <c r="Z317" s="127"/>
      <c r="AA317" s="107"/>
      <c r="AB317" s="107"/>
      <c r="AC317" s="114"/>
      <c r="AD317" s="108"/>
      <c r="AE317" s="123"/>
      <c r="AF317" s="107"/>
      <c r="AG317" s="107"/>
      <c r="AH317" s="182"/>
      <c r="AI317" s="107"/>
      <c r="AJ317" s="107"/>
      <c r="AK317" s="107"/>
      <c r="AL317" s="107"/>
      <c r="AM317" s="123"/>
      <c r="AN317" s="107"/>
      <c r="AO317" s="107"/>
      <c r="AP317" s="107"/>
      <c r="AQ317" s="107"/>
      <c r="AR317" s="107"/>
      <c r="AS317" s="107"/>
      <c r="AT317" s="107"/>
      <c r="AU317" s="107"/>
      <c r="AV317" s="107"/>
      <c r="AW317" s="107"/>
      <c r="AX317" s="107"/>
      <c r="AY317" s="107"/>
      <c r="AZ317" s="107"/>
      <c r="BA317" s="123"/>
      <c r="BB317" s="123"/>
      <c r="BC317" s="115"/>
      <c r="BD317" s="107"/>
      <c r="BE317" s="107"/>
      <c r="BF317" s="107"/>
      <c r="BG317" s="107"/>
      <c r="BH317" s="107"/>
      <c r="BI317" s="107"/>
      <c r="BJ317" s="107"/>
      <c r="BK317" s="107"/>
      <c r="BL317" s="121"/>
      <c r="BM317" s="193"/>
      <c r="BN317" s="116"/>
      <c r="BO317" s="116"/>
      <c r="BP317" s="116"/>
      <c r="BQ317" s="116"/>
      <c r="BR317" s="116"/>
      <c r="BS317" s="118"/>
      <c r="BT317" s="107"/>
      <c r="BU317" s="107"/>
      <c r="BV317" s="107"/>
      <c r="BW317" s="107"/>
      <c r="BX317" s="124"/>
      <c r="BY317" s="107"/>
      <c r="BZ317" s="107"/>
      <c r="CA317" s="107"/>
      <c r="CB317" s="117"/>
      <c r="CC317" s="117"/>
      <c r="CD317" s="117"/>
      <c r="CE317" s="112"/>
      <c r="CF317" s="117"/>
      <c r="CG317" s="112"/>
      <c r="CH317" s="112"/>
      <c r="CI317" s="112"/>
      <c r="CJ317" s="112"/>
      <c r="CK317" s="112"/>
      <c r="CL317" s="112"/>
      <c r="CM317" s="112"/>
      <c r="CN317" s="112"/>
      <c r="CO317" s="112"/>
      <c r="CP317" s="112"/>
      <c r="CQ317" s="112"/>
      <c r="CR317" s="112"/>
      <c r="CS317" s="112"/>
      <c r="CT317" s="112"/>
      <c r="CU317" s="112"/>
      <c r="CV317" s="112"/>
      <c r="CW317" s="112"/>
      <c r="CX317" s="112"/>
      <c r="CY317" s="112"/>
      <c r="CZ317" s="112"/>
      <c r="DA317" s="112"/>
      <c r="DB317" s="112"/>
    </row>
    <row r="318" spans="1:106" ht="30.75" customHeight="1">
      <c r="A318" s="123" t="s">
        <v>1054</v>
      </c>
      <c r="B318" s="207"/>
      <c r="C318" s="129"/>
      <c r="D318" s="107"/>
      <c r="E318" s="138"/>
      <c r="F318" s="107"/>
      <c r="G318" s="138"/>
      <c r="H318" s="107"/>
      <c r="I318" s="107"/>
      <c r="J318" s="107"/>
      <c r="K318" s="107"/>
      <c r="L318" s="107"/>
      <c r="M318" s="107"/>
      <c r="N318" s="107"/>
      <c r="O318" s="163"/>
      <c r="P318" s="113"/>
      <c r="Q318" s="107"/>
      <c r="R318" s="107"/>
      <c r="S318" s="144"/>
      <c r="T318" s="107"/>
      <c r="U318" s="182"/>
      <c r="V318" s="106"/>
      <c r="W318" s="144"/>
      <c r="X318" s="107"/>
      <c r="Y318" s="107"/>
      <c r="Z318" s="127"/>
      <c r="AA318" s="107"/>
      <c r="AB318" s="107"/>
      <c r="AC318" s="114"/>
      <c r="AD318" s="108"/>
      <c r="AE318" s="123"/>
      <c r="AF318" s="107"/>
      <c r="AG318" s="107"/>
      <c r="AH318" s="107"/>
      <c r="AI318" s="182"/>
      <c r="AJ318" s="107"/>
      <c r="AK318" s="107"/>
      <c r="AL318" s="107"/>
      <c r="AM318" s="123"/>
      <c r="AN318" s="107"/>
      <c r="AO318" s="107"/>
      <c r="AP318" s="107"/>
      <c r="AQ318" s="107"/>
      <c r="AR318" s="107"/>
      <c r="AS318" s="107"/>
      <c r="AT318" s="107"/>
      <c r="AU318" s="107"/>
      <c r="AV318" s="107"/>
      <c r="AW318" s="107"/>
      <c r="AX318" s="107"/>
      <c r="AY318" s="107"/>
      <c r="AZ318" s="107"/>
      <c r="BA318" s="123"/>
      <c r="BB318" s="123"/>
      <c r="BC318" s="115"/>
      <c r="BD318" s="107"/>
      <c r="BE318" s="107"/>
      <c r="BF318" s="107"/>
      <c r="BG318" s="107"/>
      <c r="BH318" s="107"/>
      <c r="BI318" s="107"/>
      <c r="BJ318" s="107"/>
      <c r="BK318" s="107"/>
      <c r="BL318" s="121"/>
      <c r="BM318" s="193"/>
      <c r="BN318" s="116"/>
      <c r="BO318" s="116"/>
      <c r="BP318" s="116"/>
      <c r="BQ318" s="116"/>
      <c r="BR318" s="116"/>
      <c r="BS318" s="118"/>
      <c r="BT318" s="107"/>
      <c r="BU318" s="107"/>
      <c r="BV318" s="107"/>
      <c r="BW318" s="107"/>
      <c r="BX318" s="124"/>
      <c r="BY318" s="107"/>
      <c r="BZ318" s="107"/>
      <c r="CA318" s="107"/>
      <c r="CB318" s="117"/>
      <c r="CC318" s="117"/>
      <c r="CD318" s="117"/>
      <c r="CE318" s="112"/>
      <c r="CF318" s="117"/>
      <c r="CG318" s="112"/>
      <c r="CH318" s="112"/>
      <c r="CI318" s="112"/>
      <c r="CJ318" s="112"/>
      <c r="CK318" s="112"/>
      <c r="CL318" s="112"/>
      <c r="CM318" s="112"/>
      <c r="CN318" s="112"/>
      <c r="CO318" s="112"/>
      <c r="CP318" s="112"/>
      <c r="CQ318" s="112"/>
      <c r="CR318" s="112"/>
      <c r="CS318" s="112"/>
      <c r="CT318" s="112"/>
      <c r="CU318" s="112"/>
      <c r="CV318" s="112"/>
      <c r="CW318" s="112"/>
      <c r="CX318" s="112"/>
      <c r="CY318" s="112"/>
      <c r="CZ318" s="112"/>
      <c r="DA318" s="112"/>
      <c r="DB318" s="112"/>
    </row>
    <row r="319" spans="1:106" ht="30.75" customHeight="1">
      <c r="A319" s="123" t="s">
        <v>1055</v>
      </c>
      <c r="B319" s="207"/>
      <c r="C319" s="129"/>
      <c r="D319" s="138"/>
      <c r="E319" s="138"/>
      <c r="F319" s="107"/>
      <c r="G319" s="138"/>
      <c r="H319" s="107"/>
      <c r="I319" s="107"/>
      <c r="J319" s="107"/>
      <c r="K319" s="107"/>
      <c r="L319" s="107"/>
      <c r="M319" s="107"/>
      <c r="N319" s="107"/>
      <c r="O319" s="163"/>
      <c r="P319" s="113"/>
      <c r="Q319" s="107"/>
      <c r="R319" s="107"/>
      <c r="S319" s="144"/>
      <c r="T319" s="107"/>
      <c r="U319" s="107"/>
      <c r="V319" s="106"/>
      <c r="W319" s="144"/>
      <c r="X319" s="107"/>
      <c r="Y319" s="107"/>
      <c r="Z319" s="107"/>
      <c r="AA319" s="107"/>
      <c r="AB319" s="107"/>
      <c r="AC319" s="114"/>
      <c r="AD319" s="108"/>
      <c r="AE319" s="123"/>
      <c r="AF319" s="107"/>
      <c r="AG319" s="107"/>
      <c r="AH319" s="107"/>
      <c r="AI319" s="107"/>
      <c r="AJ319" s="107"/>
      <c r="AK319" s="107"/>
      <c r="AL319" s="107"/>
      <c r="AM319" s="123"/>
      <c r="AN319" s="107"/>
      <c r="AO319" s="107"/>
      <c r="AP319" s="107"/>
      <c r="AQ319" s="107"/>
      <c r="AR319" s="107"/>
      <c r="AS319" s="107"/>
      <c r="AT319" s="107"/>
      <c r="AU319" s="107"/>
      <c r="AV319" s="107"/>
      <c r="AW319" s="107"/>
      <c r="AX319" s="107"/>
      <c r="AY319" s="107"/>
      <c r="AZ319" s="107"/>
      <c r="BA319" s="123"/>
      <c r="BB319" s="123"/>
      <c r="BC319" s="115"/>
      <c r="BD319" s="107"/>
      <c r="BE319" s="107"/>
      <c r="BF319" s="107"/>
      <c r="BG319" s="107"/>
      <c r="BH319" s="107"/>
      <c r="BI319" s="107"/>
      <c r="BJ319" s="107"/>
      <c r="BK319" s="107"/>
      <c r="BL319" s="121"/>
      <c r="BM319" s="193"/>
      <c r="BN319" s="116"/>
      <c r="BO319" s="116"/>
      <c r="BP319" s="116"/>
      <c r="BQ319" s="116"/>
      <c r="BR319" s="116"/>
      <c r="BS319" s="118"/>
      <c r="BT319" s="107"/>
      <c r="BU319" s="107"/>
      <c r="BV319" s="107"/>
      <c r="BW319" s="107"/>
      <c r="BX319" s="124"/>
      <c r="BY319" s="107"/>
      <c r="BZ319" s="107"/>
      <c r="CA319" s="107"/>
      <c r="CB319" s="117"/>
      <c r="CC319" s="117"/>
      <c r="CD319" s="117"/>
      <c r="CE319" s="112"/>
      <c r="CF319" s="117"/>
      <c r="CG319" s="112"/>
      <c r="CH319" s="112"/>
      <c r="CI319" s="112"/>
      <c r="CJ319" s="112"/>
      <c r="CK319" s="112"/>
      <c r="CL319" s="112"/>
      <c r="CM319" s="112"/>
      <c r="CN319" s="112"/>
      <c r="CO319" s="112"/>
      <c r="CP319" s="112"/>
      <c r="CQ319" s="112"/>
      <c r="CR319" s="112"/>
      <c r="CS319" s="112"/>
      <c r="CT319" s="112"/>
      <c r="CU319" s="112"/>
      <c r="CV319" s="112"/>
      <c r="CW319" s="112"/>
      <c r="CX319" s="112"/>
      <c r="CY319" s="112"/>
      <c r="CZ319" s="112"/>
      <c r="DA319" s="112"/>
      <c r="DB319" s="112"/>
    </row>
    <row r="320" spans="1:106" ht="30.75" customHeight="1">
      <c r="A320" s="123" t="s">
        <v>1056</v>
      </c>
      <c r="B320" s="207"/>
      <c r="C320" s="129"/>
      <c r="D320" s="138"/>
      <c r="E320" s="138"/>
      <c r="F320" s="107"/>
      <c r="G320" s="138"/>
      <c r="H320" s="107"/>
      <c r="I320" s="177"/>
      <c r="J320" s="107"/>
      <c r="K320" s="107"/>
      <c r="L320" s="107"/>
      <c r="M320" s="107"/>
      <c r="N320" s="107"/>
      <c r="O320" s="163"/>
      <c r="P320" s="113"/>
      <c r="Q320" s="107"/>
      <c r="R320" s="107"/>
      <c r="S320" s="144"/>
      <c r="T320" s="107"/>
      <c r="U320" s="182"/>
      <c r="V320" s="106"/>
      <c r="W320" s="144"/>
      <c r="X320" s="107"/>
      <c r="Y320" s="107"/>
      <c r="Z320" s="127"/>
      <c r="AA320" s="107"/>
      <c r="AB320" s="107"/>
      <c r="AC320" s="114"/>
      <c r="AD320" s="108"/>
      <c r="AE320" s="123"/>
      <c r="AF320" s="107"/>
      <c r="AG320" s="107"/>
      <c r="AH320" s="182"/>
      <c r="AI320" s="107"/>
      <c r="AJ320" s="107"/>
      <c r="AK320" s="107"/>
      <c r="AL320" s="107"/>
      <c r="AM320" s="123"/>
      <c r="AN320" s="107"/>
      <c r="AO320" s="107"/>
      <c r="AP320" s="107"/>
      <c r="AQ320" s="107"/>
      <c r="AR320" s="107"/>
      <c r="AS320" s="107"/>
      <c r="AT320" s="107"/>
      <c r="AU320" s="107"/>
      <c r="AV320" s="107"/>
      <c r="AW320" s="107"/>
      <c r="AX320" s="107"/>
      <c r="AY320" s="107"/>
      <c r="AZ320" s="107"/>
      <c r="BA320" s="123"/>
      <c r="BB320" s="123"/>
      <c r="BC320" s="115"/>
      <c r="BD320" s="107"/>
      <c r="BE320" s="107"/>
      <c r="BF320" s="107"/>
      <c r="BG320" s="107"/>
      <c r="BH320" s="107"/>
      <c r="BI320" s="107"/>
      <c r="BJ320" s="107"/>
      <c r="BK320" s="107"/>
      <c r="BL320" s="121"/>
      <c r="BM320" s="193"/>
      <c r="BN320" s="116"/>
      <c r="BO320" s="116"/>
      <c r="BP320" s="116"/>
      <c r="BQ320" s="116"/>
      <c r="BR320" s="116"/>
      <c r="BS320" s="118"/>
      <c r="BT320" s="107"/>
      <c r="BU320" s="107"/>
      <c r="BV320" s="107"/>
      <c r="BW320" s="107"/>
      <c r="BX320" s="124"/>
      <c r="BY320" s="107"/>
      <c r="BZ320" s="107"/>
      <c r="CA320" s="107"/>
      <c r="CB320" s="117"/>
      <c r="CC320" s="117"/>
      <c r="CD320" s="117"/>
      <c r="CE320" s="112"/>
      <c r="CF320" s="117"/>
      <c r="CG320" s="112"/>
      <c r="CH320" s="112"/>
      <c r="CI320" s="112"/>
      <c r="CJ320" s="112"/>
      <c r="CK320" s="112"/>
      <c r="CL320" s="112"/>
      <c r="CM320" s="112"/>
      <c r="CN320" s="112"/>
      <c r="CO320" s="112"/>
      <c r="CP320" s="112"/>
      <c r="CQ320" s="112"/>
      <c r="CR320" s="112"/>
      <c r="CS320" s="112"/>
      <c r="CT320" s="112"/>
      <c r="CU320" s="112"/>
      <c r="CV320" s="112"/>
      <c r="CW320" s="112"/>
      <c r="CX320" s="112"/>
      <c r="CY320" s="112"/>
      <c r="CZ320" s="112"/>
      <c r="DA320" s="112"/>
      <c r="DB320" s="112"/>
    </row>
    <row r="321" spans="1:106" ht="30.75" customHeight="1">
      <c r="A321" s="123" t="s">
        <v>1057</v>
      </c>
      <c r="B321" s="207"/>
      <c r="C321" s="129"/>
      <c r="D321" s="138"/>
      <c r="E321" s="138"/>
      <c r="F321" s="107"/>
      <c r="G321" s="138"/>
      <c r="H321" s="107"/>
      <c r="I321" s="107"/>
      <c r="J321" s="107"/>
      <c r="K321" s="107"/>
      <c r="L321" s="107"/>
      <c r="M321" s="107"/>
      <c r="N321" s="107"/>
      <c r="O321" s="163"/>
      <c r="P321" s="113"/>
      <c r="Q321" s="107"/>
      <c r="R321" s="107"/>
      <c r="S321" s="144"/>
      <c r="T321" s="107"/>
      <c r="U321" s="182"/>
      <c r="V321" s="106"/>
      <c r="W321" s="144"/>
      <c r="X321" s="107"/>
      <c r="Y321" s="107"/>
      <c r="Z321" s="127"/>
      <c r="AA321" s="107"/>
      <c r="AB321" s="107"/>
      <c r="AC321" s="114"/>
      <c r="AD321" s="108"/>
      <c r="AE321" s="123"/>
      <c r="AF321" s="107"/>
      <c r="AG321" s="107"/>
      <c r="AH321" s="182"/>
      <c r="AI321" s="107"/>
      <c r="AJ321" s="107"/>
      <c r="AK321" s="107"/>
      <c r="AL321" s="107"/>
      <c r="AM321" s="123"/>
      <c r="AN321" s="107"/>
      <c r="AO321" s="107"/>
      <c r="AP321" s="107"/>
      <c r="AQ321" s="107"/>
      <c r="AR321" s="107"/>
      <c r="AS321" s="107"/>
      <c r="AT321" s="107"/>
      <c r="AU321" s="107"/>
      <c r="AV321" s="107"/>
      <c r="AW321" s="107"/>
      <c r="AX321" s="107"/>
      <c r="AY321" s="107"/>
      <c r="AZ321" s="107"/>
      <c r="BA321" s="123"/>
      <c r="BB321" s="123"/>
      <c r="BC321" s="115"/>
      <c r="BD321" s="107"/>
      <c r="BE321" s="107"/>
      <c r="BF321" s="107"/>
      <c r="BG321" s="107"/>
      <c r="BH321" s="107"/>
      <c r="BI321" s="107"/>
      <c r="BJ321" s="107"/>
      <c r="BK321" s="107"/>
      <c r="BL321" s="121"/>
      <c r="BM321" s="193"/>
      <c r="BN321" s="116"/>
      <c r="BO321" s="116"/>
      <c r="BP321" s="116"/>
      <c r="BQ321" s="116"/>
      <c r="BR321" s="116"/>
      <c r="BS321" s="118"/>
      <c r="BT321" s="107"/>
      <c r="BU321" s="107"/>
      <c r="BV321" s="107"/>
      <c r="BW321" s="107"/>
      <c r="BX321" s="124"/>
      <c r="BY321" s="107"/>
      <c r="BZ321" s="107"/>
      <c r="CA321" s="107"/>
      <c r="CB321" s="117"/>
      <c r="CC321" s="117"/>
      <c r="CD321" s="117"/>
      <c r="CE321" s="112"/>
      <c r="CF321" s="117"/>
      <c r="CG321" s="112"/>
      <c r="CH321" s="112"/>
      <c r="CI321" s="112"/>
      <c r="CJ321" s="112"/>
      <c r="CK321" s="112"/>
      <c r="CL321" s="112"/>
      <c r="CM321" s="112"/>
      <c r="CN321" s="112"/>
      <c r="CO321" s="112"/>
      <c r="CP321" s="112"/>
      <c r="CQ321" s="112"/>
      <c r="CR321" s="112"/>
      <c r="CS321" s="112"/>
      <c r="CT321" s="112"/>
      <c r="CU321" s="112"/>
      <c r="CV321" s="112"/>
      <c r="CW321" s="112"/>
      <c r="CX321" s="112"/>
      <c r="CY321" s="112"/>
      <c r="CZ321" s="112"/>
      <c r="DA321" s="112"/>
      <c r="DB321" s="112"/>
    </row>
    <row r="322" spans="1:106" ht="30.75" customHeight="1">
      <c r="A322" s="123" t="s">
        <v>1058</v>
      </c>
      <c r="B322" s="207"/>
      <c r="C322" s="129"/>
      <c r="D322" s="107"/>
      <c r="E322" s="107"/>
      <c r="F322" s="107"/>
      <c r="G322" s="138"/>
      <c r="H322" s="107"/>
      <c r="I322" s="107"/>
      <c r="J322" s="107"/>
      <c r="K322" s="107"/>
      <c r="L322" s="107"/>
      <c r="M322" s="107"/>
      <c r="N322" s="107"/>
      <c r="O322" s="163"/>
      <c r="P322" s="113"/>
      <c r="Q322" s="107"/>
      <c r="R322" s="107"/>
      <c r="S322" s="144"/>
      <c r="T322" s="107"/>
      <c r="U322" s="107"/>
      <c r="V322" s="106"/>
      <c r="W322" s="144"/>
      <c r="X322" s="107"/>
      <c r="Y322" s="107"/>
      <c r="Z322" s="107"/>
      <c r="AA322" s="107"/>
      <c r="AB322" s="107"/>
      <c r="AC322" s="114"/>
      <c r="AD322" s="108"/>
      <c r="AE322" s="123"/>
      <c r="AF322" s="107"/>
      <c r="AG322" s="107"/>
      <c r="AH322" s="107"/>
      <c r="AI322" s="107"/>
      <c r="AJ322" s="107"/>
      <c r="AK322" s="107"/>
      <c r="AL322" s="107"/>
      <c r="AM322" s="123"/>
      <c r="AN322" s="107"/>
      <c r="AO322" s="107"/>
      <c r="AP322" s="107"/>
      <c r="AQ322" s="107"/>
      <c r="AR322" s="107"/>
      <c r="AS322" s="107"/>
      <c r="AT322" s="107"/>
      <c r="AU322" s="107"/>
      <c r="AV322" s="107"/>
      <c r="AW322" s="107"/>
      <c r="AX322" s="107"/>
      <c r="AY322" s="107"/>
      <c r="AZ322" s="107"/>
      <c r="BA322" s="123"/>
      <c r="BB322" s="123"/>
      <c r="BC322" s="115"/>
      <c r="BD322" s="107"/>
      <c r="BE322" s="107"/>
      <c r="BF322" s="107"/>
      <c r="BG322" s="107"/>
      <c r="BH322" s="107"/>
      <c r="BI322" s="107"/>
      <c r="BJ322" s="107"/>
      <c r="BK322" s="107"/>
      <c r="BL322" s="121"/>
      <c r="BM322" s="193"/>
      <c r="BN322" s="116"/>
      <c r="BO322" s="195"/>
      <c r="BP322" s="116"/>
      <c r="BQ322" s="116"/>
      <c r="BR322" s="116"/>
      <c r="BS322" s="118"/>
      <c r="BT322" s="107"/>
      <c r="BU322" s="107"/>
      <c r="BV322" s="107"/>
      <c r="BW322" s="107"/>
      <c r="BX322" s="124"/>
      <c r="BY322" s="107"/>
      <c r="BZ322" s="107"/>
      <c r="CA322" s="107"/>
      <c r="CB322" s="117"/>
      <c r="CC322" s="117"/>
      <c r="CD322" s="117"/>
      <c r="CE322" s="112"/>
      <c r="CF322" s="117"/>
      <c r="CG322" s="112"/>
      <c r="CH322" s="112"/>
      <c r="CI322" s="112"/>
      <c r="CJ322" s="112"/>
      <c r="CK322" s="112"/>
      <c r="CL322" s="112"/>
      <c r="CM322" s="112"/>
      <c r="CN322" s="112"/>
      <c r="CO322" s="112"/>
      <c r="CP322" s="112"/>
      <c r="CQ322" s="112"/>
      <c r="CR322" s="112"/>
      <c r="CS322" s="112"/>
      <c r="CT322" s="112"/>
      <c r="CU322" s="112"/>
      <c r="CV322" s="112"/>
      <c r="CW322" s="112"/>
      <c r="CX322" s="112"/>
      <c r="CY322" s="112"/>
      <c r="CZ322" s="112"/>
      <c r="DA322" s="112"/>
      <c r="DB322" s="112"/>
    </row>
    <row r="323" spans="1:106" ht="30.75" customHeight="1">
      <c r="A323" s="123" t="s">
        <v>1059</v>
      </c>
      <c r="B323" s="207"/>
      <c r="C323" s="107"/>
      <c r="D323" s="138"/>
      <c r="E323" s="138"/>
      <c r="F323" s="107"/>
      <c r="G323" s="138"/>
      <c r="H323" s="107"/>
      <c r="I323" s="107"/>
      <c r="J323" s="107"/>
      <c r="K323" s="107"/>
      <c r="L323" s="107"/>
      <c r="M323" s="107"/>
      <c r="N323" s="107"/>
      <c r="O323" s="163"/>
      <c r="P323" s="113"/>
      <c r="Q323" s="107"/>
      <c r="R323" s="107"/>
      <c r="S323" s="144"/>
      <c r="T323" s="107"/>
      <c r="U323" s="107"/>
      <c r="V323" s="106"/>
      <c r="W323" s="144"/>
      <c r="X323" s="107"/>
      <c r="Y323" s="107"/>
      <c r="Z323" s="107"/>
      <c r="AA323" s="107"/>
      <c r="AB323" s="107"/>
      <c r="AC323" s="114"/>
      <c r="AD323" s="108"/>
      <c r="AE323" s="107"/>
      <c r="AF323" s="107"/>
      <c r="AG323" s="107"/>
      <c r="AH323" s="107"/>
      <c r="AI323" s="107"/>
      <c r="AJ323" s="107"/>
      <c r="AK323" s="107"/>
      <c r="AL323" s="107"/>
      <c r="AM323" s="123"/>
      <c r="AN323" s="107"/>
      <c r="AO323" s="107"/>
      <c r="AP323" s="107"/>
      <c r="AQ323" s="107"/>
      <c r="AR323" s="107"/>
      <c r="AS323" s="107"/>
      <c r="AT323" s="107"/>
      <c r="AU323" s="107"/>
      <c r="AV323" s="107"/>
      <c r="AW323" s="107"/>
      <c r="AX323" s="107"/>
      <c r="AY323" s="107"/>
      <c r="AZ323" s="107"/>
      <c r="BA323" s="123"/>
      <c r="BB323" s="107"/>
      <c r="BC323" s="115"/>
      <c r="BD323" s="107"/>
      <c r="BE323" s="107"/>
      <c r="BF323" s="107"/>
      <c r="BG323" s="107"/>
      <c r="BH323" s="107"/>
      <c r="BI323" s="107"/>
      <c r="BJ323" s="107"/>
      <c r="BK323" s="107"/>
      <c r="BL323" s="116"/>
      <c r="BM323" s="193"/>
      <c r="BN323" s="116"/>
      <c r="BO323" s="181"/>
      <c r="BP323" s="116"/>
      <c r="BQ323" s="116"/>
      <c r="BR323" s="116"/>
      <c r="BS323" s="118"/>
      <c r="BT323" s="107"/>
      <c r="BU323" s="107"/>
      <c r="BV323" s="107"/>
      <c r="BW323" s="107"/>
      <c r="BX323" s="124"/>
      <c r="BY323" s="107"/>
      <c r="BZ323" s="107"/>
      <c r="CA323" s="107"/>
      <c r="CB323" s="117"/>
      <c r="CC323" s="117"/>
      <c r="CD323" s="117"/>
      <c r="CE323" s="112"/>
      <c r="CF323" s="117"/>
      <c r="CG323" s="112"/>
      <c r="CH323" s="112"/>
      <c r="CI323" s="112"/>
      <c r="CJ323" s="112"/>
      <c r="CK323" s="112"/>
      <c r="CL323" s="112"/>
      <c r="CM323" s="112"/>
      <c r="CN323" s="112"/>
      <c r="CO323" s="112"/>
      <c r="CP323" s="112"/>
      <c r="CQ323" s="112"/>
      <c r="CR323" s="112"/>
      <c r="CS323" s="112"/>
      <c r="CT323" s="112"/>
      <c r="CU323" s="112"/>
      <c r="CV323" s="112"/>
      <c r="CW323" s="112"/>
      <c r="CX323" s="112"/>
      <c r="CY323" s="112"/>
      <c r="CZ323" s="112"/>
      <c r="DA323" s="112"/>
      <c r="DB323" s="112"/>
    </row>
    <row r="324" spans="1:106" ht="30.75" customHeight="1">
      <c r="A324" s="123" t="s">
        <v>1061</v>
      </c>
      <c r="B324" s="207"/>
      <c r="C324" s="126"/>
      <c r="D324" s="107"/>
      <c r="E324" s="138"/>
      <c r="F324" s="107"/>
      <c r="G324" s="138"/>
      <c r="H324" s="107"/>
      <c r="I324" s="107"/>
      <c r="J324" s="107"/>
      <c r="K324" s="107"/>
      <c r="L324" s="107"/>
      <c r="M324" s="107"/>
      <c r="N324" s="107"/>
      <c r="O324" s="163"/>
      <c r="P324" s="113"/>
      <c r="Q324" s="107"/>
      <c r="R324" s="107"/>
      <c r="S324" s="144"/>
      <c r="T324" s="107"/>
      <c r="U324" s="107"/>
      <c r="V324" s="106"/>
      <c r="W324" s="144"/>
      <c r="X324" s="107"/>
      <c r="Y324" s="107"/>
      <c r="Z324" s="107"/>
      <c r="AA324" s="107"/>
      <c r="AB324" s="107"/>
      <c r="AC324" s="114"/>
      <c r="AD324" s="108"/>
      <c r="AE324" s="107"/>
      <c r="AF324" s="107"/>
      <c r="AG324" s="107"/>
      <c r="AH324" s="107"/>
      <c r="AI324" s="107"/>
      <c r="AJ324" s="107"/>
      <c r="AK324" s="107"/>
      <c r="AL324" s="107"/>
      <c r="AM324" s="123"/>
      <c r="AN324" s="107"/>
      <c r="AO324" s="107"/>
      <c r="AP324" s="107"/>
      <c r="AQ324" s="107"/>
      <c r="AR324" s="107"/>
      <c r="AS324" s="107"/>
      <c r="AT324" s="107"/>
      <c r="AU324" s="107"/>
      <c r="AV324" s="107"/>
      <c r="AW324" s="107"/>
      <c r="AX324" s="107"/>
      <c r="AY324" s="107"/>
      <c r="AZ324" s="107"/>
      <c r="BA324" s="107"/>
      <c r="BB324" s="107"/>
      <c r="BC324" s="115"/>
      <c r="BD324" s="107"/>
      <c r="BE324" s="107"/>
      <c r="BF324" s="107"/>
      <c r="BG324" s="107"/>
      <c r="BH324" s="107"/>
      <c r="BI324" s="107"/>
      <c r="BJ324" s="107"/>
      <c r="BK324" s="107"/>
      <c r="BL324" s="116"/>
      <c r="BM324" s="193"/>
      <c r="BN324" s="116"/>
      <c r="BO324" s="116"/>
      <c r="BP324" s="116"/>
      <c r="BQ324" s="116"/>
      <c r="BR324" s="116"/>
      <c r="BS324" s="118"/>
      <c r="BT324" s="107"/>
      <c r="BU324" s="107"/>
      <c r="BV324" s="107"/>
      <c r="BW324" s="107"/>
      <c r="BX324" s="124"/>
      <c r="BY324" s="107"/>
      <c r="BZ324" s="107"/>
      <c r="CA324" s="107"/>
      <c r="CB324" s="117"/>
      <c r="CC324" s="117"/>
      <c r="CD324" s="117"/>
      <c r="CE324" s="112"/>
      <c r="CF324" s="117"/>
      <c r="CG324" s="112"/>
      <c r="CH324" s="112"/>
      <c r="CI324" s="112"/>
      <c r="CJ324" s="112"/>
      <c r="CK324" s="112"/>
      <c r="CL324" s="112"/>
      <c r="CM324" s="112"/>
      <c r="CN324" s="112"/>
      <c r="CO324" s="112"/>
      <c r="CP324" s="112"/>
      <c r="CQ324" s="112"/>
      <c r="CR324" s="112"/>
      <c r="CS324" s="112"/>
      <c r="CT324" s="112"/>
      <c r="CU324" s="112"/>
      <c r="CV324" s="112"/>
      <c r="CW324" s="112"/>
      <c r="CX324" s="112"/>
      <c r="CY324" s="112"/>
      <c r="CZ324" s="112"/>
      <c r="DA324" s="112"/>
      <c r="DB324" s="112"/>
    </row>
    <row r="325" spans="1:106" ht="30.75" customHeight="1">
      <c r="A325" s="123" t="s">
        <v>1063</v>
      </c>
      <c r="B325" s="207"/>
      <c r="C325" s="126"/>
      <c r="D325" s="107"/>
      <c r="E325" s="138"/>
      <c r="F325" s="107"/>
      <c r="G325" s="138"/>
      <c r="H325" s="107"/>
      <c r="I325" s="107"/>
      <c r="J325" s="107"/>
      <c r="K325" s="107"/>
      <c r="L325" s="107"/>
      <c r="M325" s="107"/>
      <c r="N325" s="107"/>
      <c r="O325" s="163"/>
      <c r="P325" s="113"/>
      <c r="Q325" s="107"/>
      <c r="R325" s="107"/>
      <c r="S325" s="111"/>
      <c r="T325" s="107"/>
      <c r="U325" s="107"/>
      <c r="V325" s="106"/>
      <c r="W325" s="111"/>
      <c r="X325" s="107"/>
      <c r="Y325" s="107"/>
      <c r="Z325" s="107"/>
      <c r="AA325" s="107"/>
      <c r="AB325" s="107"/>
      <c r="AC325" s="114"/>
      <c r="AD325" s="108"/>
      <c r="AE325" s="107"/>
      <c r="AF325" s="107"/>
      <c r="AG325" s="107"/>
      <c r="AH325" s="368"/>
      <c r="AI325" s="368"/>
      <c r="AJ325" s="107"/>
      <c r="AK325" s="107"/>
      <c r="AL325" s="107"/>
      <c r="AM325" s="123"/>
      <c r="AN325" s="107"/>
      <c r="AO325" s="107"/>
      <c r="AP325" s="107"/>
      <c r="AQ325" s="107"/>
      <c r="AR325" s="107"/>
      <c r="AS325" s="107"/>
      <c r="AT325" s="107"/>
      <c r="AU325" s="107"/>
      <c r="AV325" s="107"/>
      <c r="AW325" s="107"/>
      <c r="AX325" s="107"/>
      <c r="AY325" s="107"/>
      <c r="AZ325" s="107"/>
      <c r="BA325" s="107"/>
      <c r="BB325" s="123"/>
      <c r="BC325" s="115"/>
      <c r="BD325" s="107"/>
      <c r="BE325" s="107"/>
      <c r="BF325" s="107"/>
      <c r="BG325" s="107"/>
      <c r="BH325" s="107"/>
      <c r="BI325" s="107"/>
      <c r="BJ325" s="107"/>
      <c r="BK325" s="107"/>
      <c r="BL325" s="116"/>
      <c r="BM325" s="193"/>
      <c r="BN325" s="116"/>
      <c r="BO325" s="116"/>
      <c r="BP325" s="116"/>
      <c r="BQ325" s="116"/>
      <c r="BR325" s="116"/>
      <c r="BS325" s="118"/>
      <c r="BT325" s="107"/>
      <c r="BU325" s="107"/>
      <c r="BV325" s="107"/>
      <c r="BW325" s="107"/>
      <c r="BX325" s="124"/>
      <c r="BY325" s="107"/>
      <c r="BZ325" s="107"/>
      <c r="CA325" s="107"/>
      <c r="CB325" s="117"/>
      <c r="CC325" s="117"/>
      <c r="CD325" s="117"/>
      <c r="CE325" s="112"/>
      <c r="CF325" s="117"/>
      <c r="CG325" s="112"/>
      <c r="CH325" s="112"/>
      <c r="CI325" s="112"/>
      <c r="CJ325" s="112"/>
      <c r="CK325" s="112"/>
      <c r="CL325" s="112"/>
      <c r="CM325" s="112"/>
      <c r="CN325" s="112"/>
      <c r="CO325" s="112"/>
      <c r="CP325" s="112"/>
      <c r="CQ325" s="112"/>
      <c r="CR325" s="112"/>
      <c r="CS325" s="112"/>
      <c r="CT325" s="112"/>
      <c r="CU325" s="112"/>
      <c r="CV325" s="112"/>
      <c r="CW325" s="112"/>
      <c r="CX325" s="112"/>
      <c r="CY325" s="112"/>
      <c r="CZ325" s="112"/>
      <c r="DA325" s="112"/>
      <c r="DB325" s="112"/>
    </row>
    <row r="326" spans="1:106" s="125" customFormat="1" ht="30.75" customHeight="1">
      <c r="A326" s="123" t="s">
        <v>1064</v>
      </c>
      <c r="B326" s="207"/>
      <c r="C326" s="126"/>
      <c r="D326" s="107"/>
      <c r="E326" s="138"/>
      <c r="F326" s="107"/>
      <c r="G326" s="138"/>
      <c r="H326" s="107"/>
      <c r="I326" s="107"/>
      <c r="J326" s="107"/>
      <c r="K326" s="112"/>
      <c r="L326" s="107"/>
      <c r="M326" s="107"/>
      <c r="N326" s="107"/>
      <c r="O326" s="163"/>
      <c r="P326" s="113"/>
      <c r="Q326" s="107"/>
      <c r="R326" s="107"/>
      <c r="S326" s="144"/>
      <c r="T326" s="107"/>
      <c r="U326" s="107"/>
      <c r="V326" s="106"/>
      <c r="W326" s="131"/>
      <c r="X326" s="107"/>
      <c r="Y326" s="107"/>
      <c r="Z326" s="107"/>
      <c r="AA326" s="107"/>
      <c r="AB326" s="107"/>
      <c r="AC326" s="114"/>
      <c r="AD326" s="108"/>
      <c r="AE326" s="123"/>
      <c r="AF326" s="107"/>
      <c r="AG326" s="107"/>
      <c r="AH326" s="107"/>
      <c r="AI326" s="107"/>
      <c r="AJ326" s="107"/>
      <c r="AK326" s="107"/>
      <c r="AL326" s="107"/>
      <c r="AM326" s="123"/>
      <c r="AN326" s="107"/>
      <c r="AO326" s="107"/>
      <c r="AP326" s="107"/>
      <c r="AQ326" s="107"/>
      <c r="AR326" s="107"/>
      <c r="AS326" s="107"/>
      <c r="AT326" s="107"/>
      <c r="AU326" s="107"/>
      <c r="AV326" s="107"/>
      <c r="AW326" s="107"/>
      <c r="AX326" s="107"/>
      <c r="AY326" s="107"/>
      <c r="AZ326" s="107"/>
      <c r="BA326" s="107"/>
      <c r="BB326" s="107"/>
      <c r="BC326" s="115"/>
      <c r="BD326" s="107"/>
      <c r="BE326" s="107"/>
      <c r="BF326" s="107"/>
      <c r="BG326" s="107"/>
      <c r="BH326" s="107"/>
      <c r="BI326" s="107"/>
      <c r="BJ326" s="107"/>
      <c r="BK326" s="107"/>
      <c r="BL326" s="121"/>
      <c r="BM326" s="121"/>
      <c r="BN326" s="116"/>
      <c r="BO326" s="116"/>
      <c r="BP326" s="116"/>
      <c r="BQ326" s="116"/>
      <c r="BR326" s="116"/>
      <c r="BS326" s="118"/>
      <c r="BT326" s="107"/>
      <c r="BU326" s="107"/>
      <c r="BV326" s="107"/>
      <c r="BW326" s="107"/>
      <c r="BX326" s="124"/>
      <c r="BY326" s="107"/>
      <c r="BZ326" s="107"/>
      <c r="CA326" s="107"/>
      <c r="CB326" s="117"/>
      <c r="CC326" s="117"/>
      <c r="CD326" s="117"/>
      <c r="CE326" s="112"/>
      <c r="CF326" s="117"/>
      <c r="CG326" s="112"/>
      <c r="CH326" s="112"/>
      <c r="CI326" s="112"/>
      <c r="CJ326" s="112"/>
      <c r="CK326" s="112"/>
      <c r="CL326" s="112"/>
      <c r="CM326" s="112"/>
      <c r="CN326" s="112"/>
      <c r="CO326" s="112"/>
      <c r="CP326" s="112"/>
      <c r="CQ326" s="112"/>
      <c r="CR326" s="112"/>
      <c r="CS326" s="166"/>
      <c r="CT326" s="166"/>
      <c r="CU326" s="166"/>
      <c r="CV326" s="166"/>
      <c r="CW326" s="166"/>
      <c r="CX326" s="166"/>
      <c r="CY326" s="166"/>
      <c r="CZ326" s="166"/>
      <c r="DA326" s="166"/>
      <c r="DB326" s="166"/>
    </row>
    <row r="327" spans="1:106" ht="30.75" customHeight="1">
      <c r="A327" s="198" t="s">
        <v>1065</v>
      </c>
      <c r="B327" s="207"/>
      <c r="C327" s="129"/>
      <c r="D327" s="107"/>
      <c r="E327" s="167"/>
      <c r="F327" s="165"/>
      <c r="G327" s="167"/>
      <c r="H327" s="165"/>
      <c r="I327" s="165"/>
      <c r="J327" s="165"/>
      <c r="K327" s="165"/>
      <c r="L327" s="165"/>
      <c r="M327" s="165"/>
      <c r="N327" s="165"/>
      <c r="O327" s="163"/>
      <c r="P327" s="113"/>
      <c r="Q327" s="107"/>
      <c r="R327" s="165"/>
      <c r="S327" s="144"/>
      <c r="T327" s="107"/>
      <c r="U327" s="165"/>
      <c r="V327" s="237"/>
      <c r="W327" s="144"/>
      <c r="X327" s="107"/>
      <c r="Y327" s="165"/>
      <c r="Z327" s="165"/>
      <c r="AA327" s="165"/>
      <c r="AB327" s="165"/>
      <c r="AC327" s="199"/>
      <c r="AD327" s="108"/>
      <c r="AE327" s="107"/>
      <c r="AF327" s="165"/>
      <c r="AG327" s="165"/>
      <c r="AH327" s="165"/>
      <c r="AI327" s="165"/>
      <c r="AJ327" s="165"/>
      <c r="AK327" s="165"/>
      <c r="AL327" s="165"/>
      <c r="AM327" s="198"/>
      <c r="AN327" s="165"/>
      <c r="AO327" s="165"/>
      <c r="AP327" s="165"/>
      <c r="AQ327" s="165"/>
      <c r="AR327" s="165"/>
      <c r="AS327" s="165"/>
      <c r="AT327" s="165"/>
      <c r="AU327" s="165"/>
      <c r="AV327" s="165"/>
      <c r="AW327" s="165"/>
      <c r="AX327" s="165"/>
      <c r="AY327" s="165"/>
      <c r="AZ327" s="107"/>
      <c r="BA327" s="107"/>
      <c r="BB327" s="107"/>
      <c r="BC327" s="200"/>
      <c r="BD327" s="165"/>
      <c r="BE327" s="165"/>
      <c r="BF327" s="165"/>
      <c r="BG327" s="165"/>
      <c r="BH327" s="165"/>
      <c r="BI327" s="165"/>
      <c r="BJ327" s="165"/>
      <c r="BK327" s="165"/>
      <c r="BL327" s="121"/>
      <c r="BM327" s="193"/>
      <c r="BN327" s="201"/>
      <c r="BO327" s="201"/>
      <c r="BP327" s="201"/>
      <c r="BQ327" s="201"/>
      <c r="BR327" s="201"/>
      <c r="BS327" s="202"/>
      <c r="BT327" s="165"/>
      <c r="BU327" s="165"/>
      <c r="BV327" s="165"/>
      <c r="BW327" s="165"/>
      <c r="BX327" s="168"/>
      <c r="BY327" s="165"/>
      <c r="BZ327" s="165"/>
      <c r="CA327" s="165"/>
      <c r="CB327" s="203"/>
      <c r="CC327" s="203"/>
      <c r="CD327" s="203"/>
      <c r="CE327" s="166"/>
      <c r="CF327" s="203"/>
      <c r="CG327" s="166"/>
      <c r="CH327" s="166"/>
      <c r="CI327" s="166"/>
      <c r="CJ327" s="166"/>
      <c r="CK327" s="166"/>
      <c r="CL327" s="166"/>
      <c r="CM327" s="166"/>
      <c r="CN327" s="166"/>
      <c r="CO327" s="166"/>
      <c r="CP327" s="166"/>
      <c r="CQ327" s="166"/>
      <c r="CR327" s="166"/>
      <c r="CS327" s="112"/>
      <c r="CT327" s="112"/>
      <c r="CU327" s="112"/>
      <c r="CV327" s="112"/>
      <c r="CW327" s="112"/>
      <c r="CX327" s="112"/>
      <c r="CY327" s="112"/>
      <c r="CZ327" s="112"/>
      <c r="DA327" s="112"/>
      <c r="DB327" s="112"/>
    </row>
    <row r="328" spans="1:106" ht="30.75" customHeight="1">
      <c r="A328" s="123" t="s">
        <v>1066</v>
      </c>
      <c r="B328" s="207"/>
      <c r="C328" s="126"/>
      <c r="D328" s="107"/>
      <c r="E328" s="138"/>
      <c r="F328" s="107"/>
      <c r="G328" s="138"/>
      <c r="H328" s="107"/>
      <c r="I328" s="107"/>
      <c r="J328" s="107"/>
      <c r="K328" s="107"/>
      <c r="L328" s="107"/>
      <c r="M328" s="107"/>
      <c r="N328" s="107"/>
      <c r="O328" s="163"/>
      <c r="P328" s="113"/>
      <c r="Q328" s="107"/>
      <c r="R328" s="107"/>
      <c r="S328" s="144"/>
      <c r="T328" s="107"/>
      <c r="U328" s="107"/>
      <c r="V328" s="106"/>
      <c r="W328" s="144"/>
      <c r="X328" s="107"/>
      <c r="Y328" s="107"/>
      <c r="Z328" s="107"/>
      <c r="AA328" s="107"/>
      <c r="AB328" s="107"/>
      <c r="AC328" s="114"/>
      <c r="AD328" s="108"/>
      <c r="AE328" s="107"/>
      <c r="AF328" s="107"/>
      <c r="AG328" s="107"/>
      <c r="AH328" s="107"/>
      <c r="AI328" s="107"/>
      <c r="AJ328" s="107"/>
      <c r="AK328" s="107"/>
      <c r="AL328" s="107"/>
      <c r="AM328" s="123"/>
      <c r="AN328" s="107"/>
      <c r="AO328" s="107"/>
      <c r="AP328" s="107"/>
      <c r="AQ328" s="107"/>
      <c r="AR328" s="107"/>
      <c r="AS328" s="107"/>
      <c r="AT328" s="107"/>
      <c r="AU328" s="107"/>
      <c r="AV328" s="107"/>
      <c r="AW328" s="107"/>
      <c r="AX328" s="107"/>
      <c r="AY328" s="107"/>
      <c r="AZ328" s="107"/>
      <c r="BA328" s="107"/>
      <c r="BB328" s="107"/>
      <c r="BC328" s="115"/>
      <c r="BD328" s="107"/>
      <c r="BE328" s="107"/>
      <c r="BF328" s="107"/>
      <c r="BG328" s="107"/>
      <c r="BH328" s="107"/>
      <c r="BI328" s="107"/>
      <c r="BJ328" s="107"/>
      <c r="BK328" s="107"/>
      <c r="BL328" s="116"/>
      <c r="BM328" s="193"/>
      <c r="BN328" s="116"/>
      <c r="BO328" s="116"/>
      <c r="BP328" s="116"/>
      <c r="BQ328" s="116"/>
      <c r="BR328" s="116"/>
      <c r="BS328" s="118"/>
      <c r="BT328" s="107"/>
      <c r="BU328" s="107"/>
      <c r="BV328" s="107"/>
      <c r="BW328" s="107"/>
      <c r="BX328" s="124"/>
      <c r="BY328" s="107"/>
      <c r="BZ328" s="107"/>
      <c r="CA328" s="107"/>
      <c r="CB328" s="117"/>
      <c r="CC328" s="117"/>
      <c r="CD328" s="117"/>
      <c r="CE328" s="112"/>
      <c r="CF328" s="117"/>
      <c r="CG328" s="112"/>
      <c r="CH328" s="112"/>
      <c r="CI328" s="112"/>
      <c r="CJ328" s="112"/>
      <c r="CK328" s="112"/>
      <c r="CL328" s="112"/>
      <c r="CM328" s="112"/>
      <c r="CN328" s="112"/>
      <c r="CO328" s="112"/>
      <c r="CP328" s="112"/>
      <c r="CQ328" s="112"/>
      <c r="CR328" s="112"/>
      <c r="CS328" s="112"/>
      <c r="CT328" s="112"/>
      <c r="CU328" s="112"/>
      <c r="CV328" s="112"/>
      <c r="CW328" s="112"/>
      <c r="CX328" s="112"/>
      <c r="CY328" s="112"/>
      <c r="CZ328" s="112"/>
      <c r="DA328" s="112"/>
      <c r="DB328" s="112"/>
    </row>
    <row r="329" spans="1:106" ht="30.75" customHeight="1">
      <c r="A329" s="123" t="s">
        <v>1067</v>
      </c>
      <c r="B329" s="207"/>
      <c r="C329" s="123"/>
      <c r="D329" s="107"/>
      <c r="E329" s="242"/>
      <c r="F329" s="198"/>
      <c r="G329" s="242"/>
      <c r="H329" s="165"/>
      <c r="I329" s="165"/>
      <c r="J329" s="198"/>
      <c r="K329" s="198"/>
      <c r="L329" s="198"/>
      <c r="M329" s="198"/>
      <c r="N329" s="198"/>
      <c r="O329" s="204"/>
      <c r="P329" s="113"/>
      <c r="Q329" s="123"/>
      <c r="R329" s="198"/>
      <c r="S329" s="144"/>
      <c r="T329" s="107"/>
      <c r="U329" s="198"/>
      <c r="V329" s="106"/>
      <c r="W329" s="144"/>
      <c r="X329" s="123"/>
      <c r="Y329" s="198"/>
      <c r="Z329" s="198"/>
      <c r="AA329" s="198"/>
      <c r="AB329" s="198"/>
      <c r="AC329" s="245"/>
      <c r="AD329" s="108"/>
      <c r="AE329" s="123"/>
      <c r="AF329" s="198"/>
      <c r="AG329" s="198"/>
      <c r="AH329" s="198"/>
      <c r="AI329" s="198"/>
      <c r="AJ329" s="198"/>
      <c r="AK329" s="198"/>
      <c r="AL329" s="198"/>
      <c r="AM329" s="198"/>
      <c r="AN329" s="198"/>
      <c r="AO329" s="198"/>
      <c r="AP329" s="198"/>
      <c r="AQ329" s="198"/>
      <c r="AR329" s="198"/>
      <c r="AS329" s="198"/>
      <c r="AT329" s="198"/>
      <c r="AU329" s="198"/>
      <c r="AV329" s="198"/>
      <c r="AW329" s="198"/>
      <c r="AX329" s="198"/>
      <c r="AY329" s="198"/>
      <c r="AZ329" s="123"/>
      <c r="BA329" s="107"/>
      <c r="BB329" s="107"/>
      <c r="BC329" s="248"/>
      <c r="BD329" s="198"/>
      <c r="BE329" s="198"/>
      <c r="BF329" s="198"/>
      <c r="BG329" s="198"/>
      <c r="BH329" s="198"/>
      <c r="BI329" s="198"/>
      <c r="BJ329" s="198"/>
      <c r="BK329" s="198"/>
      <c r="BL329" s="250"/>
      <c r="BM329" s="193"/>
      <c r="BN329" s="250"/>
      <c r="BO329" s="250"/>
      <c r="BP329" s="250"/>
      <c r="BQ329" s="250"/>
      <c r="BR329" s="250"/>
      <c r="BS329" s="251"/>
      <c r="BT329" s="198"/>
      <c r="BU329" s="198"/>
      <c r="BV329" s="198"/>
      <c r="BW329" s="198"/>
      <c r="BX329" s="252"/>
      <c r="BY329" s="198"/>
      <c r="BZ329" s="198"/>
      <c r="CA329" s="198"/>
      <c r="CB329" s="253"/>
      <c r="CC329" s="253"/>
      <c r="CD329" s="253"/>
      <c r="CE329" s="254"/>
      <c r="CF329" s="253"/>
      <c r="CG329" s="254"/>
      <c r="CH329" s="254"/>
      <c r="CI329" s="254"/>
      <c r="CJ329" s="254"/>
      <c r="CK329" s="254"/>
      <c r="CL329" s="254"/>
      <c r="CM329" s="254"/>
      <c r="CN329" s="254"/>
      <c r="CO329" s="254"/>
      <c r="CP329" s="254"/>
      <c r="CQ329" s="254"/>
      <c r="CR329" s="254"/>
      <c r="CS329" s="112"/>
      <c r="CT329" s="112"/>
      <c r="CU329" s="112"/>
      <c r="CV329" s="112"/>
      <c r="CW329" s="112"/>
      <c r="CX329" s="112"/>
      <c r="CY329" s="112"/>
      <c r="CZ329" s="112"/>
      <c r="DA329" s="112"/>
      <c r="DB329" s="112"/>
    </row>
    <row r="330" spans="1:106" ht="30.75" customHeight="1">
      <c r="A330" s="123" t="s">
        <v>1068</v>
      </c>
      <c r="B330" s="207"/>
      <c r="C330" s="126"/>
      <c r="D330" s="107"/>
      <c r="E330" s="107"/>
      <c r="F330" s="107"/>
      <c r="G330" s="107"/>
      <c r="H330" s="107"/>
      <c r="I330" s="107"/>
      <c r="J330" s="107"/>
      <c r="K330" s="107"/>
      <c r="L330" s="107"/>
      <c r="M330" s="107"/>
      <c r="N330" s="107"/>
      <c r="O330" s="117"/>
      <c r="P330" s="113"/>
      <c r="Q330" s="107"/>
      <c r="R330" s="107"/>
      <c r="S330" s="144"/>
      <c r="T330" s="107"/>
      <c r="U330" s="107"/>
      <c r="V330" s="106"/>
      <c r="W330" s="144"/>
      <c r="X330" s="107"/>
      <c r="Y330" s="107"/>
      <c r="Z330" s="107"/>
      <c r="AA330" s="107"/>
      <c r="AB330" s="107"/>
      <c r="AC330" s="114"/>
      <c r="AD330" s="108"/>
      <c r="AE330" s="107"/>
      <c r="AF330" s="107"/>
      <c r="AG330" s="107"/>
      <c r="AH330" s="107"/>
      <c r="AI330" s="107"/>
      <c r="AJ330" s="107"/>
      <c r="AK330" s="107"/>
      <c r="AL330" s="107"/>
      <c r="AM330" s="123"/>
      <c r="AN330" s="107"/>
      <c r="AO330" s="107"/>
      <c r="AP330" s="107"/>
      <c r="AQ330" s="107"/>
      <c r="AR330" s="107"/>
      <c r="AS330" s="107"/>
      <c r="AT330" s="107"/>
      <c r="AU330" s="107"/>
      <c r="AV330" s="107"/>
      <c r="AW330" s="107"/>
      <c r="AX330" s="107"/>
      <c r="AY330" s="107"/>
      <c r="AZ330" s="123"/>
      <c r="BA330" s="107"/>
      <c r="BB330" s="107"/>
      <c r="BC330" s="115"/>
      <c r="BD330" s="107"/>
      <c r="BE330" s="107"/>
      <c r="BF330" s="107"/>
      <c r="BG330" s="107"/>
      <c r="BH330" s="107"/>
      <c r="BI330" s="107"/>
      <c r="BJ330" s="107"/>
      <c r="BK330" s="107"/>
      <c r="BL330" s="116"/>
      <c r="BM330" s="193"/>
      <c r="BN330" s="116"/>
      <c r="BO330" s="116"/>
      <c r="BP330" s="116"/>
      <c r="BQ330" s="116"/>
      <c r="BR330" s="116"/>
      <c r="BS330" s="118"/>
      <c r="BT330" s="107"/>
      <c r="BU330" s="107"/>
      <c r="BV330" s="107"/>
      <c r="BW330" s="107"/>
      <c r="BX330" s="107"/>
      <c r="BY330" s="107"/>
      <c r="BZ330" s="107"/>
      <c r="CA330" s="107"/>
      <c r="CB330" s="117"/>
      <c r="CC330" s="117"/>
      <c r="CD330" s="117"/>
      <c r="CE330" s="112"/>
      <c r="CF330" s="117"/>
      <c r="CG330" s="112"/>
      <c r="CH330" s="112"/>
      <c r="CI330" s="112"/>
      <c r="CJ330" s="112"/>
      <c r="CK330" s="112"/>
      <c r="CL330" s="112"/>
      <c r="CM330" s="112"/>
      <c r="CN330" s="112"/>
      <c r="CO330" s="112"/>
      <c r="CP330" s="112"/>
      <c r="CQ330" s="112"/>
      <c r="CR330" s="112"/>
      <c r="CS330" s="112"/>
      <c r="CT330" s="112"/>
      <c r="CU330" s="112"/>
      <c r="CV330" s="112"/>
      <c r="CW330" s="112"/>
      <c r="CX330" s="112"/>
      <c r="CY330" s="112"/>
      <c r="CZ330" s="112"/>
      <c r="DA330" s="112"/>
      <c r="DB330" s="112"/>
    </row>
    <row r="331" spans="1:106" ht="30.75" customHeight="1">
      <c r="A331" s="123" t="s">
        <v>1069</v>
      </c>
      <c r="B331" s="207"/>
      <c r="C331" s="174"/>
      <c r="D331" s="138"/>
      <c r="E331" s="138"/>
      <c r="F331" s="107"/>
      <c r="G331" s="107"/>
      <c r="H331" s="165"/>
      <c r="I331" s="211"/>
      <c r="J331" s="107"/>
      <c r="K331" s="107"/>
      <c r="L331" s="107"/>
      <c r="M331" s="107"/>
      <c r="N331" s="107"/>
      <c r="O331" s="163"/>
      <c r="P331" s="113"/>
      <c r="Q331" s="107"/>
      <c r="R331" s="107"/>
      <c r="S331" s="144"/>
      <c r="T331" s="107"/>
      <c r="U331" s="107"/>
      <c r="V331" s="106"/>
      <c r="W331" s="144"/>
      <c r="X331" s="107"/>
      <c r="Y331" s="107"/>
      <c r="Z331" s="107"/>
      <c r="AA331" s="107"/>
      <c r="AB331" s="107"/>
      <c r="AC331" s="114"/>
      <c r="AD331" s="108"/>
      <c r="AE331" s="107"/>
      <c r="AF331" s="107"/>
      <c r="AG331" s="107"/>
      <c r="AH331" s="107"/>
      <c r="AI331" s="107"/>
      <c r="AJ331" s="107"/>
      <c r="AK331" s="107"/>
      <c r="AL331" s="107"/>
      <c r="AM331" s="123"/>
      <c r="AN331" s="107"/>
      <c r="AO331" s="107"/>
      <c r="AP331" s="107"/>
      <c r="AQ331" s="107"/>
      <c r="AR331" s="107"/>
      <c r="AS331" s="107"/>
      <c r="AT331" s="107"/>
      <c r="AU331" s="107"/>
      <c r="AV331" s="107"/>
      <c r="AW331" s="107"/>
      <c r="AX331" s="107"/>
      <c r="AY331" s="107"/>
      <c r="AZ331" s="107"/>
      <c r="BA331" s="107"/>
      <c r="BB331" s="123"/>
      <c r="BC331" s="115"/>
      <c r="BD331" s="107"/>
      <c r="BE331" s="107"/>
      <c r="BF331" s="107"/>
      <c r="BG331" s="107"/>
      <c r="BH331" s="107"/>
      <c r="BI331" s="107"/>
      <c r="BJ331" s="107"/>
      <c r="BK331" s="107"/>
      <c r="BL331" s="121"/>
      <c r="BM331" s="193"/>
      <c r="BN331" s="116"/>
      <c r="BO331" s="181"/>
      <c r="BP331" s="116"/>
      <c r="BQ331" s="116"/>
      <c r="BR331" s="116"/>
      <c r="BS331" s="118"/>
      <c r="BT331" s="107"/>
      <c r="BU331" s="107"/>
      <c r="BV331" s="107"/>
      <c r="BW331" s="107"/>
      <c r="BX331" s="124"/>
      <c r="BY331" s="107"/>
      <c r="BZ331" s="107"/>
      <c r="CA331" s="107"/>
      <c r="CB331" s="117"/>
      <c r="CC331" s="117"/>
      <c r="CD331" s="117"/>
      <c r="CE331" s="112"/>
      <c r="CF331" s="117"/>
      <c r="CG331" s="112"/>
      <c r="CH331" s="112"/>
      <c r="CI331" s="112"/>
      <c r="CJ331" s="112"/>
      <c r="CK331" s="112"/>
      <c r="CL331" s="112"/>
      <c r="CM331" s="112"/>
      <c r="CN331" s="112"/>
      <c r="CO331" s="112"/>
      <c r="CP331" s="112"/>
      <c r="CQ331" s="112"/>
      <c r="CR331" s="112"/>
      <c r="CS331" s="112"/>
      <c r="CT331" s="112"/>
      <c r="CU331" s="112"/>
      <c r="CV331" s="112"/>
      <c r="CW331" s="112"/>
      <c r="CX331" s="112"/>
      <c r="CY331" s="112"/>
      <c r="CZ331" s="112"/>
      <c r="DA331" s="112"/>
      <c r="DB331" s="112"/>
    </row>
    <row r="332" spans="1:106" ht="36" customHeight="1">
      <c r="A332" s="123" t="s">
        <v>1070</v>
      </c>
      <c r="B332" s="207"/>
      <c r="C332" s="107"/>
      <c r="D332" s="107"/>
      <c r="E332" s="107"/>
      <c r="F332" s="107"/>
      <c r="G332" s="107"/>
      <c r="H332" s="107"/>
      <c r="I332" s="107"/>
      <c r="J332" s="107"/>
      <c r="K332" s="107"/>
      <c r="L332" s="107"/>
      <c r="M332" s="107"/>
      <c r="N332" s="117"/>
      <c r="O332" s="113"/>
      <c r="P332" s="113"/>
      <c r="Q332" s="113"/>
      <c r="R332" s="107"/>
      <c r="S332" s="144"/>
      <c r="T332" s="107"/>
      <c r="U332" s="106"/>
      <c r="V332" s="106"/>
      <c r="W332" s="144"/>
      <c r="X332" s="107"/>
      <c r="Y332" s="107"/>
      <c r="Z332" s="107"/>
      <c r="AA332" s="107"/>
      <c r="AB332" s="114"/>
      <c r="AC332" s="108"/>
      <c r="AD332" s="108"/>
      <c r="AE332" s="107"/>
      <c r="AF332" s="368"/>
      <c r="AG332" s="368"/>
      <c r="AH332" s="107"/>
      <c r="AI332" s="107"/>
      <c r="AJ332" s="107"/>
      <c r="AK332" s="107"/>
      <c r="AL332" s="107"/>
      <c r="AM332" s="107"/>
      <c r="AN332" s="120"/>
      <c r="AO332" s="193"/>
      <c r="AP332" s="116"/>
      <c r="AQ332" s="116"/>
      <c r="AR332" s="116"/>
      <c r="AS332" s="116"/>
      <c r="AT332" s="116"/>
      <c r="AU332" s="118"/>
      <c r="AV332" s="107"/>
      <c r="AW332" s="107"/>
      <c r="AX332" s="107"/>
      <c r="AY332" s="107"/>
      <c r="AZ332" s="107"/>
      <c r="BA332" s="107"/>
      <c r="BB332" s="123"/>
      <c r="BC332" s="107"/>
      <c r="BD332" s="112"/>
      <c r="BE332" s="112"/>
      <c r="BF332" s="112"/>
      <c r="BG332" s="105"/>
      <c r="BH332" s="112"/>
      <c r="BI332" s="112"/>
      <c r="BJ332" s="112"/>
      <c r="BK332" s="112"/>
      <c r="BL332" s="112"/>
      <c r="BM332" s="193"/>
      <c r="BN332" s="112"/>
      <c r="BO332" s="112"/>
      <c r="BP332" s="116"/>
      <c r="BQ332" s="116"/>
      <c r="BR332" s="116"/>
      <c r="BS332" s="118"/>
      <c r="BT332" s="107"/>
      <c r="BU332" s="107"/>
      <c r="BV332" s="107"/>
      <c r="BW332" s="107"/>
      <c r="BX332" s="105"/>
      <c r="BY332" s="105"/>
      <c r="BZ332" s="105"/>
      <c r="CA332" s="105"/>
      <c r="CB332" s="105"/>
      <c r="CC332" s="105"/>
      <c r="CD332" s="105"/>
      <c r="CF332" s="105"/>
    </row>
    <row r="333" spans="1:106" ht="36" customHeight="1">
      <c r="A333" s="123" t="s">
        <v>1071</v>
      </c>
      <c r="B333" s="207"/>
      <c r="C333" s="129"/>
      <c r="D333" s="107"/>
      <c r="E333" s="107"/>
      <c r="H333" s="165"/>
      <c r="I333" s="165"/>
      <c r="O333" s="163"/>
      <c r="P333" s="113"/>
      <c r="Q333" s="107"/>
      <c r="S333" s="144"/>
      <c r="T333" s="107"/>
      <c r="V333" s="106"/>
      <c r="W333" s="144"/>
      <c r="X333" s="107"/>
      <c r="AD333" s="108"/>
      <c r="AZ333" s="107"/>
      <c r="BA333" s="106"/>
      <c r="BB333" s="106"/>
      <c r="BL333" s="121"/>
      <c r="BM333" s="193"/>
      <c r="BN333" s="191"/>
      <c r="BO333" s="181"/>
      <c r="BP333" s="116"/>
      <c r="BQ333" s="116"/>
      <c r="BR333" s="116"/>
      <c r="BS333" s="118"/>
      <c r="BT333" s="107"/>
      <c r="BU333" s="107"/>
      <c r="BV333" s="107"/>
      <c r="BW333" s="107"/>
      <c r="BX333" s="107"/>
      <c r="BY333" s="107"/>
    </row>
    <row r="334" spans="1:106" ht="36" customHeight="1">
      <c r="A334" s="123" t="s">
        <v>1072</v>
      </c>
      <c r="B334" s="207"/>
      <c r="C334" s="107"/>
      <c r="D334" s="107"/>
      <c r="E334" s="138"/>
      <c r="F334" s="107"/>
      <c r="G334" s="107"/>
      <c r="H334" s="107"/>
      <c r="I334" s="177"/>
      <c r="J334" s="107"/>
      <c r="K334" s="107"/>
      <c r="L334" s="107"/>
      <c r="M334" s="107"/>
      <c r="N334" s="107"/>
      <c r="O334" s="163"/>
      <c r="P334" s="113"/>
      <c r="Q334" s="107"/>
      <c r="R334" s="107"/>
      <c r="S334" s="144"/>
      <c r="T334" s="107"/>
      <c r="U334" s="107"/>
      <c r="V334" s="106"/>
      <c r="W334" s="144"/>
      <c r="X334" s="107"/>
      <c r="Y334" s="107"/>
      <c r="Z334" s="107"/>
      <c r="AA334" s="107"/>
      <c r="AB334" s="107"/>
      <c r="AC334" s="114"/>
      <c r="AD334" s="108"/>
      <c r="AE334" s="107"/>
      <c r="AF334" s="107"/>
      <c r="AG334" s="107"/>
      <c r="AH334" s="107"/>
      <c r="AI334" s="107"/>
      <c r="AJ334" s="107"/>
      <c r="AK334" s="107"/>
      <c r="AL334" s="107"/>
      <c r="AM334" s="123"/>
      <c r="AN334" s="107"/>
      <c r="AO334" s="107"/>
      <c r="AP334" s="107"/>
      <c r="AQ334" s="107"/>
      <c r="AR334" s="107"/>
      <c r="AS334" s="107"/>
      <c r="AT334" s="107"/>
      <c r="AU334" s="107"/>
      <c r="AV334" s="107"/>
      <c r="AW334" s="107"/>
      <c r="AX334" s="107"/>
      <c r="AY334" s="107"/>
      <c r="AZ334" s="107"/>
      <c r="BA334" s="107"/>
      <c r="BB334" s="123"/>
      <c r="BC334" s="115"/>
      <c r="BD334" s="107"/>
      <c r="BE334" s="107"/>
      <c r="BF334" s="107"/>
      <c r="BG334" s="107"/>
      <c r="BH334" s="107"/>
      <c r="BI334" s="107"/>
      <c r="BJ334" s="107"/>
      <c r="BK334" s="107"/>
      <c r="BL334" s="121"/>
      <c r="BM334" s="193"/>
      <c r="BN334" s="116"/>
      <c r="BO334" s="181"/>
      <c r="BP334" s="116"/>
      <c r="BQ334" s="116"/>
      <c r="BR334" s="116"/>
      <c r="BS334" s="118"/>
      <c r="BT334" s="107"/>
      <c r="BU334" s="107"/>
      <c r="BV334" s="107"/>
      <c r="BW334" s="107"/>
      <c r="BX334" s="124"/>
      <c r="BY334" s="107"/>
      <c r="BZ334" s="107"/>
      <c r="CA334" s="107"/>
      <c r="CB334" s="117"/>
      <c r="CC334" s="117"/>
      <c r="CD334" s="117"/>
      <c r="CE334" s="112"/>
      <c r="CF334" s="117"/>
      <c r="CG334" s="112"/>
      <c r="CH334" s="112"/>
      <c r="CI334" s="112"/>
      <c r="CJ334" s="112"/>
      <c r="CK334" s="112"/>
      <c r="CL334" s="112"/>
      <c r="CM334" s="112"/>
      <c r="CN334" s="112"/>
      <c r="CO334" s="112"/>
      <c r="CP334" s="112"/>
      <c r="CQ334" s="112"/>
      <c r="CR334" s="112"/>
      <c r="CS334" s="112"/>
      <c r="CT334" s="112"/>
      <c r="CU334" s="112"/>
      <c r="CV334" s="112"/>
      <c r="CW334" s="112"/>
      <c r="CX334" s="112"/>
      <c r="CY334" s="112"/>
      <c r="CZ334" s="112"/>
      <c r="DA334" s="112"/>
      <c r="DB334" s="112"/>
    </row>
    <row r="335" spans="1:106" ht="36" customHeight="1">
      <c r="A335" s="123" t="s">
        <v>1074</v>
      </c>
      <c r="B335" s="207"/>
      <c r="C335" s="126"/>
      <c r="D335" s="107"/>
      <c r="E335" s="107"/>
      <c r="F335" s="107"/>
      <c r="G335" s="107"/>
      <c r="H335" s="107"/>
      <c r="I335" s="107"/>
      <c r="J335" s="107"/>
      <c r="K335" s="107"/>
      <c r="L335" s="107"/>
      <c r="M335" s="107"/>
      <c r="N335" s="107"/>
      <c r="O335" s="117"/>
      <c r="P335" s="113"/>
      <c r="Q335" s="107"/>
      <c r="R335" s="107"/>
      <c r="S335" s="144"/>
      <c r="T335" s="107"/>
      <c r="U335" s="107"/>
      <c r="V335" s="130"/>
      <c r="W335" s="114"/>
      <c r="X335" s="107"/>
      <c r="Y335" s="107"/>
      <c r="Z335" s="107"/>
      <c r="AA335" s="107"/>
      <c r="AB335" s="107"/>
      <c r="AC335" s="114"/>
      <c r="AD335" s="108"/>
      <c r="AE335" s="107"/>
      <c r="AF335" s="107"/>
      <c r="AG335" s="107"/>
      <c r="AH335" s="107"/>
      <c r="AI335" s="107"/>
      <c r="AJ335" s="107"/>
      <c r="AK335" s="107"/>
      <c r="AL335" s="107"/>
      <c r="AM335" s="130"/>
      <c r="AN335" s="107"/>
      <c r="AO335" s="107"/>
      <c r="AP335" s="107"/>
      <c r="AQ335" s="107"/>
      <c r="AR335" s="107"/>
      <c r="AS335" s="107"/>
      <c r="AT335" s="107"/>
      <c r="AU335" s="107"/>
      <c r="AV335" s="107"/>
      <c r="AW335" s="107"/>
      <c r="AX335" s="107"/>
      <c r="AY335" s="107"/>
      <c r="AZ335" s="107"/>
      <c r="BA335" s="107"/>
      <c r="BB335" s="107"/>
      <c r="BC335" s="115"/>
      <c r="BD335" s="107"/>
      <c r="BE335" s="107"/>
      <c r="BF335" s="107"/>
      <c r="BG335" s="107"/>
      <c r="BH335" s="107"/>
      <c r="BI335" s="107"/>
      <c r="BJ335" s="107"/>
      <c r="BK335" s="107"/>
      <c r="BL335" s="121"/>
      <c r="BM335" s="116"/>
      <c r="BN335" s="116"/>
      <c r="BO335" s="116"/>
      <c r="BP335" s="116"/>
      <c r="BQ335" s="116"/>
      <c r="BR335" s="116"/>
      <c r="BS335" s="118"/>
      <c r="BT335" s="107"/>
      <c r="BU335" s="107"/>
      <c r="BV335" s="107"/>
      <c r="BW335" s="107"/>
      <c r="BX335" s="107"/>
      <c r="BY335" s="107"/>
      <c r="BZ335" s="107"/>
      <c r="CA335" s="107"/>
      <c r="CB335" s="117"/>
      <c r="CC335" s="117"/>
      <c r="CD335" s="117"/>
      <c r="CE335" s="112"/>
      <c r="CF335" s="117"/>
      <c r="CG335" s="112"/>
      <c r="CH335" s="112"/>
      <c r="CI335" s="112"/>
      <c r="CJ335" s="112"/>
      <c r="CK335" s="112"/>
      <c r="CL335" s="112"/>
      <c r="CM335" s="112"/>
      <c r="CN335" s="112"/>
      <c r="CO335" s="112"/>
      <c r="CP335" s="112"/>
      <c r="CQ335" s="112"/>
      <c r="CR335" s="112"/>
      <c r="CS335" s="112"/>
      <c r="CT335" s="112"/>
      <c r="CU335" s="112"/>
      <c r="CV335" s="112"/>
      <c r="CW335" s="112"/>
      <c r="CX335" s="112"/>
      <c r="CY335" s="112"/>
      <c r="CZ335" s="112"/>
      <c r="DA335" s="112"/>
      <c r="DB335" s="112"/>
    </row>
    <row r="336" spans="1:106" ht="36" customHeight="1">
      <c r="A336" s="123" t="s">
        <v>1075</v>
      </c>
      <c r="B336" s="207"/>
      <c r="C336" s="126"/>
      <c r="D336" s="107"/>
      <c r="E336" s="107"/>
      <c r="F336" s="107"/>
      <c r="G336" s="107"/>
      <c r="H336" s="107"/>
      <c r="I336" s="177"/>
      <c r="J336" s="107"/>
      <c r="K336" s="107"/>
      <c r="L336" s="107"/>
      <c r="M336" s="107"/>
      <c r="N336" s="107"/>
      <c r="O336" s="117"/>
      <c r="P336" s="113"/>
      <c r="Q336" s="107"/>
      <c r="R336" s="107"/>
      <c r="S336" s="114"/>
      <c r="T336" s="107"/>
      <c r="U336" s="107"/>
      <c r="V336" s="130"/>
      <c r="W336" s="114"/>
      <c r="X336" s="107"/>
      <c r="Y336" s="107"/>
      <c r="Z336" s="107"/>
      <c r="AA336" s="107"/>
      <c r="AB336" s="107"/>
      <c r="AC336" s="114"/>
      <c r="AD336" s="108"/>
      <c r="AF336" s="107"/>
      <c r="AG336" s="107"/>
      <c r="AH336" s="107"/>
      <c r="AI336" s="107"/>
      <c r="AJ336" s="107"/>
      <c r="AK336" s="107"/>
      <c r="AL336" s="107"/>
      <c r="AM336" s="130"/>
      <c r="AN336" s="107"/>
      <c r="AO336" s="107"/>
      <c r="AP336" s="107"/>
      <c r="AQ336" s="107"/>
      <c r="AR336" s="107"/>
      <c r="AS336" s="107"/>
      <c r="AT336" s="107"/>
      <c r="AU336" s="107"/>
      <c r="AV336" s="107"/>
      <c r="AW336" s="107"/>
      <c r="AX336" s="107"/>
      <c r="AY336" s="107"/>
      <c r="AZ336" s="107"/>
      <c r="BA336" s="106"/>
      <c r="BB336" s="106"/>
      <c r="BC336" s="115"/>
      <c r="BD336" s="107"/>
      <c r="BE336" s="107"/>
      <c r="BF336" s="107"/>
      <c r="BG336" s="107"/>
      <c r="BH336" s="107"/>
      <c r="BI336" s="107"/>
      <c r="BJ336" s="107"/>
      <c r="BK336" s="107"/>
      <c r="BL336" s="116"/>
      <c r="BM336" s="116"/>
      <c r="BN336" s="116"/>
      <c r="BO336" s="116"/>
      <c r="BP336" s="116"/>
      <c r="BQ336" s="116"/>
      <c r="BR336" s="116"/>
      <c r="BS336" s="118"/>
      <c r="BT336" s="107"/>
      <c r="BU336" s="107"/>
      <c r="BV336" s="107"/>
      <c r="BW336" s="107"/>
      <c r="BX336" s="107"/>
      <c r="BY336" s="107"/>
      <c r="BZ336" s="107"/>
      <c r="CA336" s="107"/>
      <c r="CB336" s="117"/>
      <c r="CC336" s="117"/>
      <c r="CD336" s="117"/>
      <c r="CE336" s="112"/>
      <c r="CF336" s="117"/>
      <c r="CG336" s="112"/>
      <c r="CH336" s="112"/>
      <c r="CI336" s="112"/>
      <c r="CJ336" s="112"/>
      <c r="CK336" s="112"/>
      <c r="CL336" s="112"/>
      <c r="CM336" s="112"/>
      <c r="CN336" s="112"/>
      <c r="CO336" s="112"/>
      <c r="CP336" s="112"/>
      <c r="CQ336" s="112"/>
      <c r="CR336" s="112"/>
      <c r="CS336" s="112"/>
      <c r="CT336" s="112"/>
      <c r="CU336" s="112"/>
      <c r="CV336" s="112"/>
      <c r="CW336" s="112"/>
      <c r="CX336" s="112"/>
      <c r="CY336" s="112"/>
      <c r="CZ336" s="112"/>
      <c r="DA336" s="112"/>
      <c r="DB336" s="112"/>
    </row>
    <row r="337" spans="1:106" ht="36" customHeight="1">
      <c r="A337" s="123" t="s">
        <v>559</v>
      </c>
      <c r="B337" s="207"/>
      <c r="C337" s="174"/>
      <c r="D337" s="264"/>
      <c r="E337" s="107"/>
      <c r="F337" s="107"/>
      <c r="G337" s="107"/>
      <c r="H337" s="107"/>
      <c r="I337" s="177"/>
      <c r="J337" s="107"/>
      <c r="K337" s="107"/>
      <c r="L337" s="107"/>
      <c r="M337" s="107"/>
      <c r="N337" s="107"/>
      <c r="O337" s="163"/>
      <c r="P337" s="113"/>
      <c r="Q337" s="107"/>
      <c r="R337" s="107"/>
      <c r="S337" s="144"/>
      <c r="T337" s="107"/>
      <c r="U337" s="107"/>
      <c r="V337" s="130"/>
      <c r="W337" s="144"/>
      <c r="X337" s="107"/>
      <c r="Y337" s="107"/>
      <c r="Z337" s="107"/>
      <c r="AA337" s="107"/>
      <c r="AB337" s="107"/>
      <c r="AC337" s="114"/>
      <c r="AD337" s="108"/>
      <c r="AE337" s="107"/>
      <c r="AF337" s="107"/>
      <c r="AG337" s="107"/>
      <c r="AH337" s="107"/>
      <c r="AI337" s="107"/>
      <c r="AJ337" s="107"/>
      <c r="AK337" s="107"/>
      <c r="AL337" s="107"/>
      <c r="AM337" s="130"/>
      <c r="AN337" s="107"/>
      <c r="AO337" s="107"/>
      <c r="AP337" s="107"/>
      <c r="AQ337" s="107"/>
      <c r="AR337" s="107"/>
      <c r="AS337" s="107"/>
      <c r="AT337" s="107"/>
      <c r="AU337" s="107"/>
      <c r="AV337" s="107"/>
      <c r="AW337" s="107"/>
      <c r="AX337" s="107"/>
      <c r="AY337" s="107"/>
      <c r="AZ337" s="107"/>
      <c r="BA337" s="123"/>
      <c r="BB337" s="123"/>
      <c r="BC337" s="115"/>
      <c r="BD337" s="107"/>
      <c r="BE337" s="107"/>
      <c r="BF337" s="107"/>
      <c r="BG337" s="107"/>
      <c r="BH337" s="107"/>
      <c r="BI337" s="107"/>
      <c r="BJ337" s="107"/>
      <c r="BK337" s="107"/>
      <c r="BL337" s="121"/>
      <c r="BM337" s="193"/>
      <c r="BN337" s="116"/>
      <c r="BO337" s="181"/>
      <c r="BP337" s="116"/>
      <c r="BQ337" s="116"/>
      <c r="BR337" s="116"/>
      <c r="BS337" s="118"/>
      <c r="BT337" s="107"/>
      <c r="BU337" s="107"/>
      <c r="BV337" s="107"/>
      <c r="BW337" s="107"/>
      <c r="BX337" s="124"/>
      <c r="BY337" s="107"/>
      <c r="BZ337" s="107"/>
      <c r="CA337" s="107"/>
      <c r="CB337" s="117"/>
      <c r="CC337" s="117"/>
      <c r="CD337" s="117"/>
      <c r="CE337" s="112"/>
      <c r="CF337" s="117"/>
      <c r="CG337" s="112"/>
      <c r="CH337" s="112"/>
      <c r="CI337" s="112"/>
      <c r="CJ337" s="112"/>
      <c r="CK337" s="112"/>
      <c r="CL337" s="112"/>
      <c r="CM337" s="112"/>
      <c r="CN337" s="112"/>
      <c r="CO337" s="112"/>
      <c r="CP337" s="112"/>
      <c r="CQ337" s="112"/>
      <c r="CR337" s="112"/>
      <c r="CS337" s="112"/>
      <c r="CT337" s="112"/>
      <c r="CU337" s="112"/>
      <c r="CV337" s="112"/>
      <c r="CW337" s="112"/>
      <c r="CX337" s="112"/>
      <c r="CY337" s="112"/>
      <c r="CZ337" s="112"/>
      <c r="DA337" s="112"/>
      <c r="DB337" s="112"/>
    </row>
    <row r="338" spans="1:106" ht="36" customHeight="1">
      <c r="A338" s="123" t="s">
        <v>1076</v>
      </c>
      <c r="B338" s="207"/>
      <c r="C338" s="256"/>
      <c r="D338" s="107"/>
      <c r="E338" s="107"/>
      <c r="F338" s="107"/>
      <c r="G338" s="107"/>
      <c r="H338" s="107"/>
      <c r="I338" s="107"/>
      <c r="J338" s="107"/>
      <c r="K338" s="107"/>
      <c r="L338" s="107"/>
      <c r="M338" s="107"/>
      <c r="N338" s="107"/>
      <c r="O338" s="117"/>
      <c r="P338" s="113"/>
      <c r="Q338" s="107"/>
      <c r="R338" s="107"/>
      <c r="S338" s="114"/>
      <c r="T338" s="107"/>
      <c r="U338" s="107"/>
      <c r="V338" s="130"/>
      <c r="W338" s="114"/>
      <c r="X338" s="107"/>
      <c r="Y338" s="107"/>
      <c r="Z338" s="107"/>
      <c r="AA338" s="107"/>
      <c r="AB338" s="107"/>
      <c r="AC338" s="114"/>
      <c r="AD338" s="108"/>
      <c r="AE338" s="107"/>
      <c r="AF338" s="107"/>
      <c r="AG338" s="107"/>
      <c r="AH338" s="107"/>
      <c r="AI338" s="107"/>
      <c r="AJ338" s="107"/>
      <c r="AK338" s="107"/>
      <c r="AL338" s="107"/>
      <c r="AM338" s="130"/>
      <c r="AN338" s="107"/>
      <c r="AO338" s="107"/>
      <c r="AP338" s="107"/>
      <c r="AQ338" s="107"/>
      <c r="AR338" s="107"/>
      <c r="AS338" s="107"/>
      <c r="AT338" s="107"/>
      <c r="AU338" s="107"/>
      <c r="AV338" s="107"/>
      <c r="AW338" s="107"/>
      <c r="AX338" s="107"/>
      <c r="AY338" s="107"/>
      <c r="AZ338" s="107"/>
      <c r="BA338" s="107"/>
      <c r="BB338" s="123"/>
      <c r="BC338" s="115"/>
      <c r="BD338" s="107"/>
      <c r="BE338" s="107"/>
      <c r="BF338" s="107"/>
      <c r="BG338" s="107"/>
      <c r="BH338" s="107"/>
      <c r="BI338" s="107"/>
      <c r="BJ338" s="107"/>
      <c r="BK338" s="107"/>
      <c r="BL338" s="121"/>
      <c r="BM338" s="116"/>
      <c r="BN338" s="116"/>
      <c r="BO338" s="116"/>
      <c r="BP338" s="116"/>
      <c r="BQ338" s="116"/>
      <c r="BR338" s="116"/>
      <c r="BS338" s="118"/>
      <c r="BT338" s="107"/>
      <c r="BU338" s="107"/>
      <c r="BV338" s="107"/>
      <c r="BW338" s="107"/>
      <c r="BX338" s="107"/>
      <c r="BY338" s="107"/>
      <c r="BZ338" s="107"/>
      <c r="CA338" s="107"/>
      <c r="CB338" s="117"/>
      <c r="CC338" s="117"/>
      <c r="CD338" s="117"/>
      <c r="CE338" s="112"/>
      <c r="CF338" s="117"/>
      <c r="CG338" s="112"/>
      <c r="CH338" s="112"/>
      <c r="CI338" s="112"/>
      <c r="CJ338" s="112"/>
      <c r="CK338" s="112"/>
      <c r="CL338" s="112"/>
      <c r="CM338" s="112"/>
      <c r="CN338" s="112"/>
      <c r="CO338" s="112"/>
      <c r="CP338" s="112"/>
      <c r="CQ338" s="112"/>
      <c r="CR338" s="112"/>
      <c r="CS338" s="112"/>
      <c r="CT338" s="112"/>
      <c r="CU338" s="112"/>
      <c r="CV338" s="112"/>
      <c r="CW338" s="112"/>
      <c r="CX338" s="112"/>
      <c r="CY338" s="112"/>
      <c r="CZ338" s="112"/>
      <c r="DA338" s="112"/>
      <c r="DB338" s="112"/>
    </row>
    <row r="339" spans="1:106" ht="36" customHeight="1">
      <c r="A339" s="123" t="s">
        <v>1077</v>
      </c>
      <c r="B339" s="207"/>
      <c r="C339" s="140"/>
      <c r="D339" s="107"/>
      <c r="E339" s="107"/>
      <c r="F339" s="107"/>
      <c r="G339" s="107"/>
      <c r="H339" s="107"/>
      <c r="I339" s="107"/>
      <c r="J339" s="107"/>
      <c r="K339" s="107"/>
      <c r="L339" s="107"/>
      <c r="M339" s="107"/>
      <c r="N339" s="107"/>
      <c r="O339" s="117"/>
      <c r="P339" s="113"/>
      <c r="Q339" s="107"/>
      <c r="R339" s="107"/>
      <c r="S339" s="114"/>
      <c r="T339" s="107"/>
      <c r="U339" s="107"/>
      <c r="V339" s="130"/>
      <c r="W339" s="114"/>
      <c r="X339" s="107"/>
      <c r="Y339" s="107"/>
      <c r="Z339" s="107"/>
      <c r="AA339" s="107"/>
      <c r="AB339" s="107"/>
      <c r="AC339" s="114"/>
      <c r="AD339" s="108"/>
      <c r="AE339" s="107"/>
      <c r="AF339" s="107"/>
      <c r="AG339" s="107"/>
      <c r="AH339" s="107"/>
      <c r="AI339" s="107"/>
      <c r="AJ339" s="107"/>
      <c r="AK339" s="107"/>
      <c r="AL339" s="107"/>
      <c r="AM339" s="130"/>
      <c r="AN339" s="107"/>
      <c r="AO339" s="107"/>
      <c r="AP339" s="107"/>
      <c r="AQ339" s="107"/>
      <c r="AR339" s="107"/>
      <c r="AS339" s="107"/>
      <c r="AT339" s="107"/>
      <c r="AU339" s="107"/>
      <c r="AV339" s="107"/>
      <c r="AW339" s="107"/>
      <c r="AX339" s="107"/>
      <c r="AY339" s="107"/>
      <c r="AZ339" s="107"/>
      <c r="BA339" s="107"/>
      <c r="BB339" s="123"/>
      <c r="BC339" s="115"/>
      <c r="BD339" s="107"/>
      <c r="BE339" s="107"/>
      <c r="BF339" s="107"/>
      <c r="BG339" s="107"/>
      <c r="BH339" s="107"/>
      <c r="BI339" s="107"/>
      <c r="BJ339" s="107"/>
      <c r="BK339" s="107"/>
      <c r="BL339" s="116"/>
      <c r="BM339" s="116"/>
      <c r="BN339" s="116"/>
      <c r="BO339" s="116"/>
      <c r="BP339" s="116"/>
      <c r="BQ339" s="116"/>
      <c r="BR339" s="116"/>
      <c r="BS339" s="118"/>
      <c r="BT339" s="107"/>
      <c r="BU339" s="107"/>
      <c r="BV339" s="107"/>
      <c r="BW339" s="107"/>
      <c r="BX339" s="107"/>
      <c r="BY339" s="107"/>
      <c r="BZ339" s="107"/>
      <c r="CA339" s="107"/>
      <c r="CB339" s="117"/>
      <c r="CC339" s="117"/>
      <c r="CD339" s="117"/>
      <c r="CE339" s="112"/>
      <c r="CF339" s="117"/>
      <c r="CG339" s="112"/>
      <c r="CH339" s="112"/>
      <c r="CI339" s="112"/>
      <c r="CJ339" s="112"/>
      <c r="CK339" s="112"/>
      <c r="CL339" s="112"/>
      <c r="CM339" s="112"/>
      <c r="CN339" s="112"/>
      <c r="CO339" s="112"/>
      <c r="CP339" s="112"/>
      <c r="CQ339" s="112"/>
      <c r="CR339" s="112"/>
      <c r="CS339" s="112"/>
      <c r="CT339" s="112"/>
      <c r="CU339" s="112"/>
      <c r="CV339" s="112"/>
      <c r="CW339" s="112"/>
      <c r="CX339" s="112"/>
      <c r="CY339" s="112"/>
      <c r="CZ339" s="112"/>
      <c r="DA339" s="112"/>
      <c r="DB339" s="112"/>
    </row>
    <row r="340" spans="1:106" ht="36" customHeight="1">
      <c r="A340" s="123" t="s">
        <v>561</v>
      </c>
      <c r="B340" s="207"/>
      <c r="C340" s="174"/>
      <c r="D340" s="107"/>
      <c r="E340" s="107"/>
      <c r="F340" s="107"/>
      <c r="G340" s="107"/>
      <c r="H340" s="107"/>
      <c r="I340" s="177"/>
      <c r="J340" s="107"/>
      <c r="K340" s="107"/>
      <c r="L340" s="107"/>
      <c r="M340" s="107"/>
      <c r="N340" s="107"/>
      <c r="O340" s="163"/>
      <c r="P340" s="113"/>
      <c r="Q340" s="107"/>
      <c r="R340" s="107"/>
      <c r="S340" s="111"/>
      <c r="T340" s="107"/>
      <c r="U340" s="107"/>
      <c r="V340" s="130"/>
      <c r="W340" s="111"/>
      <c r="X340" s="107"/>
      <c r="Y340" s="107"/>
      <c r="Z340" s="107"/>
      <c r="AA340" s="107"/>
      <c r="AB340" s="107"/>
      <c r="AC340" s="114"/>
      <c r="AD340" s="108"/>
      <c r="AE340" s="107"/>
      <c r="AF340" s="107"/>
      <c r="AG340" s="107"/>
      <c r="AH340" s="107"/>
      <c r="AI340" s="107"/>
      <c r="AJ340" s="107"/>
      <c r="AK340" s="107"/>
      <c r="AL340" s="107"/>
      <c r="AM340" s="130"/>
      <c r="AN340" s="107"/>
      <c r="AO340" s="107"/>
      <c r="AP340" s="107"/>
      <c r="AQ340" s="107"/>
      <c r="AR340" s="107"/>
      <c r="AS340" s="107"/>
      <c r="AT340" s="107"/>
      <c r="AU340" s="107"/>
      <c r="AV340" s="107"/>
      <c r="AW340" s="107"/>
      <c r="AX340" s="107"/>
      <c r="AY340" s="107"/>
      <c r="AZ340" s="107"/>
      <c r="BA340" s="123"/>
      <c r="BB340" s="123"/>
      <c r="BC340" s="115"/>
      <c r="BD340" s="107"/>
      <c r="BE340" s="107"/>
      <c r="BF340" s="107"/>
      <c r="BG340" s="107"/>
      <c r="BH340" s="107"/>
      <c r="BI340" s="107"/>
      <c r="BJ340" s="107"/>
      <c r="BK340" s="107"/>
      <c r="BL340" s="121"/>
      <c r="BM340" s="193"/>
      <c r="BN340" s="116"/>
      <c r="BO340" s="181"/>
      <c r="BP340" s="116"/>
      <c r="BQ340" s="116"/>
      <c r="BR340" s="116"/>
      <c r="BS340" s="118"/>
      <c r="BT340" s="107"/>
      <c r="BU340" s="107"/>
      <c r="BV340" s="107"/>
      <c r="BW340" s="107"/>
      <c r="BX340" s="124"/>
      <c r="BY340" s="107"/>
      <c r="BZ340" s="107"/>
      <c r="CA340" s="107"/>
      <c r="CB340" s="117"/>
      <c r="CC340" s="117"/>
      <c r="CD340" s="117"/>
      <c r="CE340" s="112"/>
      <c r="CF340" s="117"/>
      <c r="CG340" s="112"/>
      <c r="CH340" s="112"/>
      <c r="CI340" s="112"/>
      <c r="CJ340" s="112"/>
      <c r="CK340" s="112"/>
      <c r="CL340" s="112"/>
      <c r="CM340" s="112"/>
      <c r="CN340" s="112"/>
      <c r="CO340" s="112"/>
      <c r="CP340" s="112"/>
      <c r="CQ340" s="112"/>
      <c r="CR340" s="112"/>
      <c r="CS340" s="112"/>
      <c r="CT340" s="112"/>
      <c r="CU340" s="112"/>
      <c r="CV340" s="112"/>
      <c r="CW340" s="112"/>
      <c r="CX340" s="112"/>
      <c r="CY340" s="112"/>
      <c r="CZ340" s="112"/>
      <c r="DA340" s="112"/>
      <c r="DB340" s="112"/>
    </row>
    <row r="341" spans="1:106" ht="36" customHeight="1">
      <c r="A341" s="123" t="s">
        <v>563</v>
      </c>
      <c r="B341" s="207"/>
      <c r="C341" s="174"/>
      <c r="D341" s="107"/>
      <c r="E341" s="107"/>
      <c r="F341" s="107"/>
      <c r="G341" s="107"/>
      <c r="H341" s="107"/>
      <c r="I341" s="177"/>
      <c r="J341" s="107"/>
      <c r="K341" s="107"/>
      <c r="L341" s="107"/>
      <c r="M341" s="107"/>
      <c r="N341" s="107"/>
      <c r="O341" s="163"/>
      <c r="P341" s="113"/>
      <c r="Q341" s="107"/>
      <c r="R341" s="107"/>
      <c r="S341" s="111"/>
      <c r="T341" s="107"/>
      <c r="U341" s="107"/>
      <c r="V341" s="130"/>
      <c r="W341" s="111"/>
      <c r="X341" s="107"/>
      <c r="Y341" s="107"/>
      <c r="Z341" s="107"/>
      <c r="AA341" s="107"/>
      <c r="AB341" s="107"/>
      <c r="AC341" s="114"/>
      <c r="AD341" s="108"/>
      <c r="AF341" s="107"/>
      <c r="AG341" s="107"/>
      <c r="AH341" s="107"/>
      <c r="AI341" s="107"/>
      <c r="AJ341" s="107"/>
      <c r="AK341" s="107"/>
      <c r="AL341" s="107"/>
      <c r="AM341" s="130"/>
      <c r="AN341" s="107"/>
      <c r="AO341" s="107"/>
      <c r="AP341" s="107"/>
      <c r="AQ341" s="107"/>
      <c r="AR341" s="107"/>
      <c r="AS341" s="107"/>
      <c r="AT341" s="107"/>
      <c r="AU341" s="107"/>
      <c r="AV341" s="107"/>
      <c r="AW341" s="107"/>
      <c r="AX341" s="107"/>
      <c r="AY341" s="107"/>
      <c r="AZ341" s="107"/>
      <c r="BA341" s="123"/>
      <c r="BB341" s="123"/>
      <c r="BC341" s="115"/>
      <c r="BD341" s="107"/>
      <c r="BE341" s="107"/>
      <c r="BF341" s="107"/>
      <c r="BG341" s="107"/>
      <c r="BH341" s="107"/>
      <c r="BI341" s="107"/>
      <c r="BJ341" s="107"/>
      <c r="BK341" s="107"/>
      <c r="BL341" s="121"/>
      <c r="BM341" s="193"/>
      <c r="BN341" s="116"/>
      <c r="BO341" s="181"/>
      <c r="BP341" s="116"/>
      <c r="BQ341" s="116"/>
      <c r="BR341" s="116"/>
      <c r="BS341" s="118"/>
      <c r="BT341" s="107"/>
      <c r="BU341" s="107"/>
      <c r="BV341" s="107"/>
      <c r="BW341" s="107"/>
      <c r="BX341" s="124"/>
      <c r="BY341" s="107"/>
      <c r="BZ341" s="107"/>
      <c r="CA341" s="107"/>
      <c r="CB341" s="117"/>
      <c r="CC341" s="117"/>
      <c r="CD341" s="117"/>
      <c r="CE341" s="112"/>
      <c r="CF341" s="117"/>
      <c r="CG341" s="112"/>
      <c r="CH341" s="112"/>
      <c r="CI341" s="112"/>
      <c r="CJ341" s="112"/>
      <c r="CK341" s="112"/>
      <c r="CL341" s="112"/>
      <c r="CM341" s="112"/>
      <c r="CN341" s="112"/>
      <c r="CO341" s="112"/>
      <c r="CP341" s="112"/>
      <c r="CQ341" s="112"/>
      <c r="CR341" s="112"/>
      <c r="CS341" s="112"/>
      <c r="CT341" s="112"/>
      <c r="CU341" s="112"/>
      <c r="CV341" s="112"/>
      <c r="CW341" s="112"/>
      <c r="CX341" s="112"/>
      <c r="CY341" s="112"/>
      <c r="CZ341" s="112"/>
      <c r="DA341" s="112"/>
      <c r="DB341" s="112"/>
    </row>
    <row r="342" spans="1:106" ht="36" customHeight="1">
      <c r="A342" s="123" t="s">
        <v>565</v>
      </c>
      <c r="B342" s="207"/>
      <c r="C342" s="174"/>
      <c r="D342" s="107"/>
      <c r="E342" s="107"/>
      <c r="F342" s="107"/>
      <c r="G342" s="107"/>
      <c r="H342" s="107"/>
      <c r="I342" s="177"/>
      <c r="J342" s="107"/>
      <c r="K342" s="107"/>
      <c r="L342" s="107"/>
      <c r="M342" s="107"/>
      <c r="N342" s="107"/>
      <c r="O342" s="163"/>
      <c r="P342" s="113"/>
      <c r="Q342" s="107"/>
      <c r="R342" s="107"/>
      <c r="S342" s="111"/>
      <c r="T342" s="107"/>
      <c r="U342" s="107"/>
      <c r="V342" s="130"/>
      <c r="W342" s="111"/>
      <c r="X342" s="107"/>
      <c r="Y342" s="107"/>
      <c r="Z342" s="107"/>
      <c r="AA342" s="107"/>
      <c r="AB342" s="107"/>
      <c r="AC342" s="114"/>
      <c r="AD342" s="108"/>
      <c r="AF342" s="107"/>
      <c r="AG342" s="107"/>
      <c r="AH342" s="107"/>
      <c r="AI342" s="107"/>
      <c r="AJ342" s="107"/>
      <c r="AK342" s="107"/>
      <c r="AL342" s="107"/>
      <c r="AM342" s="130"/>
      <c r="AN342" s="107"/>
      <c r="AO342" s="107"/>
      <c r="AP342" s="107"/>
      <c r="AQ342" s="107"/>
      <c r="AR342" s="107"/>
      <c r="AS342" s="107"/>
      <c r="AT342" s="107"/>
      <c r="AU342" s="107"/>
      <c r="AV342" s="107"/>
      <c r="AW342" s="107"/>
      <c r="AX342" s="107"/>
      <c r="AY342" s="107"/>
      <c r="AZ342" s="107"/>
      <c r="BA342" s="123"/>
      <c r="BB342" s="123"/>
      <c r="BC342" s="115"/>
      <c r="BD342" s="107"/>
      <c r="BE342" s="107"/>
      <c r="BF342" s="107"/>
      <c r="BG342" s="107"/>
      <c r="BH342" s="107"/>
      <c r="BI342" s="107"/>
      <c r="BJ342" s="107"/>
      <c r="BK342" s="107"/>
      <c r="BL342" s="116"/>
      <c r="BM342" s="193"/>
      <c r="BN342" s="116"/>
      <c r="BO342" s="181"/>
      <c r="BP342" s="116"/>
      <c r="BQ342" s="116"/>
      <c r="BR342" s="116"/>
      <c r="BS342" s="118"/>
      <c r="BT342" s="107"/>
      <c r="BU342" s="107"/>
      <c r="BV342" s="107"/>
      <c r="BW342" s="107"/>
      <c r="BX342" s="124"/>
      <c r="BY342" s="107"/>
      <c r="BZ342" s="107"/>
      <c r="CA342" s="107"/>
      <c r="CB342" s="117"/>
      <c r="CC342" s="117"/>
      <c r="CD342" s="117"/>
      <c r="CE342" s="112"/>
      <c r="CF342" s="117"/>
      <c r="CG342" s="112"/>
      <c r="CH342" s="112"/>
      <c r="CI342" s="112"/>
      <c r="CJ342" s="112"/>
      <c r="CK342" s="112"/>
      <c r="CL342" s="112"/>
      <c r="CM342" s="112"/>
      <c r="CN342" s="112"/>
      <c r="CO342" s="112"/>
      <c r="CP342" s="112"/>
      <c r="CQ342" s="112"/>
      <c r="CR342" s="112"/>
      <c r="CS342" s="112"/>
      <c r="CT342" s="112"/>
      <c r="CU342" s="112"/>
      <c r="CV342" s="112"/>
      <c r="CW342" s="112"/>
      <c r="CX342" s="112"/>
      <c r="CY342" s="112"/>
      <c r="CZ342" s="112"/>
      <c r="DA342" s="112"/>
      <c r="DB342" s="112"/>
    </row>
    <row r="343" spans="1:106" ht="36" customHeight="1">
      <c r="A343" s="123" t="s">
        <v>567</v>
      </c>
      <c r="B343" s="207"/>
      <c r="C343" s="174"/>
      <c r="D343" s="107"/>
      <c r="E343" s="107"/>
      <c r="F343" s="107"/>
      <c r="G343" s="107"/>
      <c r="H343" s="107"/>
      <c r="I343" s="177"/>
      <c r="J343" s="107"/>
      <c r="K343" s="107"/>
      <c r="L343" s="107"/>
      <c r="M343" s="107"/>
      <c r="N343" s="107"/>
      <c r="O343" s="163"/>
      <c r="P343" s="113"/>
      <c r="Q343" s="107"/>
      <c r="R343" s="107"/>
      <c r="S343" s="111"/>
      <c r="T343" s="107"/>
      <c r="U343" s="107"/>
      <c r="V343" s="130"/>
      <c r="W343" s="111"/>
      <c r="X343" s="107"/>
      <c r="Y343" s="107"/>
      <c r="Z343" s="107"/>
      <c r="AA343" s="107"/>
      <c r="AB343" s="107"/>
      <c r="AC343" s="114"/>
      <c r="AD343" s="108"/>
      <c r="AF343" s="107"/>
      <c r="AG343" s="107"/>
      <c r="AH343" s="107"/>
      <c r="AI343" s="107"/>
      <c r="AJ343" s="107"/>
      <c r="AK343" s="107"/>
      <c r="AL343" s="107"/>
      <c r="AM343" s="130"/>
      <c r="AN343" s="107"/>
      <c r="AO343" s="107"/>
      <c r="AP343" s="107"/>
      <c r="AQ343" s="107"/>
      <c r="AR343" s="107"/>
      <c r="AS343" s="107"/>
      <c r="AT343" s="107"/>
      <c r="AU343" s="107"/>
      <c r="AV343" s="107"/>
      <c r="AW343" s="107"/>
      <c r="AX343" s="107"/>
      <c r="AY343" s="107"/>
      <c r="AZ343" s="107"/>
      <c r="BA343" s="123"/>
      <c r="BB343" s="123"/>
      <c r="BC343" s="115"/>
      <c r="BD343" s="107"/>
      <c r="BE343" s="107"/>
      <c r="BF343" s="107"/>
      <c r="BG343" s="107"/>
      <c r="BH343" s="107"/>
      <c r="BI343" s="107"/>
      <c r="BJ343" s="107"/>
      <c r="BK343" s="107"/>
      <c r="BL343" s="121"/>
      <c r="BM343" s="193"/>
      <c r="BN343" s="116"/>
      <c r="BO343" s="181"/>
      <c r="BP343" s="116"/>
      <c r="BQ343" s="116"/>
      <c r="BR343" s="116"/>
      <c r="BS343" s="118"/>
      <c r="BT343" s="107"/>
      <c r="BU343" s="107"/>
      <c r="BV343" s="107"/>
      <c r="BW343" s="107"/>
      <c r="BX343" s="124"/>
      <c r="BY343" s="107"/>
      <c r="BZ343" s="107"/>
      <c r="CA343" s="107"/>
      <c r="CB343" s="117"/>
      <c r="CC343" s="117"/>
      <c r="CD343" s="117"/>
      <c r="CE343" s="112"/>
      <c r="CF343" s="117"/>
      <c r="CG343" s="112"/>
      <c r="CH343" s="112"/>
      <c r="CI343" s="112"/>
      <c r="CJ343" s="112"/>
      <c r="CK343" s="112"/>
      <c r="CL343" s="112"/>
      <c r="CM343" s="112"/>
      <c r="CN343" s="112"/>
      <c r="CO343" s="112"/>
      <c r="CP343" s="112"/>
      <c r="CQ343" s="112"/>
      <c r="CR343" s="112"/>
      <c r="CS343" s="112"/>
      <c r="CT343" s="112"/>
      <c r="CU343" s="112"/>
      <c r="CV343" s="112"/>
      <c r="CW343" s="112"/>
      <c r="CX343" s="112"/>
      <c r="CY343" s="112"/>
      <c r="CZ343" s="112"/>
      <c r="DA343" s="112"/>
      <c r="DB343" s="112"/>
    </row>
    <row r="344" spans="1:106" ht="36" customHeight="1">
      <c r="A344" s="123" t="s">
        <v>568</v>
      </c>
      <c r="B344" s="207"/>
      <c r="C344" s="174"/>
      <c r="D344" s="107"/>
      <c r="E344" s="107"/>
      <c r="F344" s="107"/>
      <c r="G344" s="107"/>
      <c r="H344" s="107"/>
      <c r="I344" s="177"/>
      <c r="J344" s="107"/>
      <c r="K344" s="107"/>
      <c r="L344" s="107"/>
      <c r="M344" s="107"/>
      <c r="N344" s="107"/>
      <c r="O344" s="163"/>
      <c r="P344" s="113"/>
      <c r="Q344" s="107"/>
      <c r="R344" s="107"/>
      <c r="S344" s="111"/>
      <c r="T344" s="107"/>
      <c r="U344" s="107"/>
      <c r="V344" s="130"/>
      <c r="W344" s="111"/>
      <c r="X344" s="107"/>
      <c r="Y344" s="107"/>
      <c r="Z344" s="107"/>
      <c r="AA344" s="107"/>
      <c r="AB344" s="107"/>
      <c r="AC344" s="114"/>
      <c r="AD344" s="108"/>
      <c r="AF344" s="107"/>
      <c r="AG344" s="107"/>
      <c r="AH344" s="107"/>
      <c r="AI344" s="107"/>
      <c r="AJ344" s="107"/>
      <c r="AK344" s="107"/>
      <c r="AL344" s="107"/>
      <c r="AM344" s="130"/>
      <c r="AN344" s="107"/>
      <c r="AO344" s="107"/>
      <c r="AP344" s="107"/>
      <c r="AQ344" s="107"/>
      <c r="AR344" s="107"/>
      <c r="AS344" s="107"/>
      <c r="AT344" s="107"/>
      <c r="AU344" s="107"/>
      <c r="AV344" s="107"/>
      <c r="AW344" s="107"/>
      <c r="AX344" s="107"/>
      <c r="AY344" s="107"/>
      <c r="AZ344" s="107"/>
      <c r="BA344" s="123"/>
      <c r="BB344" s="123"/>
      <c r="BC344" s="115"/>
      <c r="BD344" s="107"/>
      <c r="BE344" s="107"/>
      <c r="BF344" s="107"/>
      <c r="BG344" s="107"/>
      <c r="BH344" s="107"/>
      <c r="BI344" s="107"/>
      <c r="BJ344" s="107"/>
      <c r="BK344" s="107"/>
      <c r="BL344" s="121"/>
      <c r="BM344" s="193"/>
      <c r="BN344" s="116"/>
      <c r="BO344" s="181"/>
      <c r="BP344" s="116"/>
      <c r="BQ344" s="116"/>
      <c r="BR344" s="116"/>
      <c r="BS344" s="118"/>
      <c r="BT344" s="107"/>
      <c r="BU344" s="107"/>
      <c r="BV344" s="107"/>
      <c r="BW344" s="107"/>
      <c r="BX344" s="124"/>
      <c r="BY344" s="107"/>
      <c r="BZ344" s="107"/>
      <c r="CA344" s="107"/>
      <c r="CB344" s="117"/>
      <c r="CC344" s="117"/>
      <c r="CD344" s="117"/>
      <c r="CE344" s="112"/>
      <c r="CF344" s="117"/>
      <c r="CG344" s="112"/>
      <c r="CH344" s="112"/>
      <c r="CI344" s="112"/>
      <c r="CJ344" s="112"/>
      <c r="CK344" s="112"/>
      <c r="CL344" s="112"/>
      <c r="CM344" s="112"/>
      <c r="CN344" s="112"/>
      <c r="CO344" s="112"/>
      <c r="CP344" s="112"/>
      <c r="CQ344" s="112"/>
      <c r="CR344" s="112"/>
      <c r="CS344" s="112"/>
      <c r="CT344" s="112"/>
      <c r="CU344" s="112"/>
      <c r="CV344" s="112"/>
      <c r="CW344" s="112"/>
      <c r="CX344" s="112"/>
      <c r="CY344" s="112"/>
      <c r="CZ344" s="112"/>
      <c r="DA344" s="112"/>
      <c r="DB344" s="112"/>
    </row>
    <row r="345" spans="1:106" ht="36" customHeight="1">
      <c r="A345" s="123" t="s">
        <v>569</v>
      </c>
      <c r="B345" s="207"/>
      <c r="C345" s="174"/>
      <c r="D345" s="107"/>
      <c r="E345" s="107"/>
      <c r="F345" s="107"/>
      <c r="G345" s="107"/>
      <c r="H345" s="107"/>
      <c r="I345" s="177"/>
      <c r="J345" s="107"/>
      <c r="K345" s="107"/>
      <c r="L345" s="107"/>
      <c r="M345" s="107"/>
      <c r="N345" s="107"/>
      <c r="O345" s="163"/>
      <c r="P345" s="113"/>
      <c r="Q345" s="107"/>
      <c r="R345" s="107"/>
      <c r="S345" s="111"/>
      <c r="T345" s="107"/>
      <c r="U345" s="107"/>
      <c r="V345" s="130"/>
      <c r="W345" s="111"/>
      <c r="X345" s="107"/>
      <c r="Y345" s="107"/>
      <c r="Z345" s="107"/>
      <c r="AA345" s="107"/>
      <c r="AB345" s="107"/>
      <c r="AC345" s="114"/>
      <c r="AD345" s="108"/>
      <c r="AF345" s="107"/>
      <c r="AG345" s="107"/>
      <c r="AH345" s="107"/>
      <c r="AI345" s="107"/>
      <c r="AJ345" s="107"/>
      <c r="AK345" s="107"/>
      <c r="AL345" s="107"/>
      <c r="AM345" s="130"/>
      <c r="AN345" s="107"/>
      <c r="AO345" s="107"/>
      <c r="AP345" s="107"/>
      <c r="AQ345" s="107"/>
      <c r="AR345" s="107"/>
      <c r="AS345" s="107"/>
      <c r="AT345" s="107"/>
      <c r="AU345" s="107"/>
      <c r="AV345" s="107"/>
      <c r="AW345" s="107"/>
      <c r="AX345" s="107"/>
      <c r="AY345" s="107"/>
      <c r="AZ345" s="107"/>
      <c r="BA345" s="123"/>
      <c r="BB345" s="123"/>
      <c r="BC345" s="115"/>
      <c r="BD345" s="107"/>
      <c r="BE345" s="107"/>
      <c r="BF345" s="107"/>
      <c r="BG345" s="107"/>
      <c r="BH345" s="107"/>
      <c r="BI345" s="107"/>
      <c r="BJ345" s="107"/>
      <c r="BK345" s="107"/>
      <c r="BL345" s="121"/>
      <c r="BM345" s="193"/>
      <c r="BN345" s="116"/>
      <c r="BO345" s="181"/>
      <c r="BP345" s="116"/>
      <c r="BQ345" s="116"/>
      <c r="BR345" s="116"/>
      <c r="BS345" s="118"/>
      <c r="BT345" s="107"/>
      <c r="BU345" s="107"/>
      <c r="BV345" s="107"/>
      <c r="BW345" s="107"/>
      <c r="BX345" s="124"/>
      <c r="BY345" s="107"/>
      <c r="BZ345" s="107"/>
      <c r="CA345" s="107"/>
      <c r="CB345" s="117"/>
      <c r="CC345" s="117"/>
      <c r="CD345" s="117"/>
      <c r="CE345" s="112"/>
      <c r="CF345" s="117"/>
      <c r="CG345" s="112"/>
      <c r="CH345" s="112"/>
      <c r="CI345" s="112"/>
      <c r="CJ345" s="112"/>
      <c r="CK345" s="112"/>
      <c r="CL345" s="112"/>
      <c r="CM345" s="112"/>
      <c r="CN345" s="112"/>
      <c r="CO345" s="112"/>
      <c r="CP345" s="112"/>
      <c r="CQ345" s="112"/>
      <c r="CR345" s="112"/>
      <c r="CS345" s="112"/>
      <c r="CT345" s="112"/>
      <c r="CU345" s="112"/>
      <c r="CV345" s="112"/>
      <c r="CW345" s="112"/>
      <c r="CX345" s="112"/>
      <c r="CY345" s="112"/>
      <c r="CZ345" s="112"/>
      <c r="DA345" s="112"/>
      <c r="DB345" s="112"/>
    </row>
    <row r="346" spans="1:106" ht="36" customHeight="1">
      <c r="A346" s="123" t="s">
        <v>570</v>
      </c>
      <c r="B346" s="207"/>
      <c r="C346" s="174"/>
      <c r="D346" s="107"/>
      <c r="E346" s="107"/>
      <c r="F346" s="107"/>
      <c r="G346" s="107"/>
      <c r="H346" s="107"/>
      <c r="I346" s="107"/>
      <c r="J346" s="107"/>
      <c r="K346" s="107"/>
      <c r="L346" s="107"/>
      <c r="M346" s="107"/>
      <c r="N346" s="107"/>
      <c r="O346" s="163"/>
      <c r="P346" s="113"/>
      <c r="Q346" s="107"/>
      <c r="R346" s="107"/>
      <c r="S346" s="111"/>
      <c r="T346" s="107"/>
      <c r="U346" s="107"/>
      <c r="V346" s="130"/>
      <c r="W346" s="111"/>
      <c r="X346" s="107"/>
      <c r="Y346" s="107"/>
      <c r="Z346" s="107"/>
      <c r="AA346" s="107"/>
      <c r="AB346" s="107"/>
      <c r="AC346" s="114"/>
      <c r="AD346" s="108"/>
      <c r="AF346" s="107"/>
      <c r="AG346" s="107"/>
      <c r="AH346" s="107"/>
      <c r="AI346" s="107"/>
      <c r="AJ346" s="107"/>
      <c r="AK346" s="107"/>
      <c r="AL346" s="107"/>
      <c r="AM346" s="130"/>
      <c r="AN346" s="107"/>
      <c r="AO346" s="107"/>
      <c r="AP346" s="107"/>
      <c r="AQ346" s="107"/>
      <c r="AR346" s="107"/>
      <c r="AS346" s="107"/>
      <c r="AT346" s="107"/>
      <c r="AU346" s="107"/>
      <c r="AV346" s="107"/>
      <c r="AW346" s="107"/>
      <c r="AX346" s="107"/>
      <c r="AY346" s="107"/>
      <c r="AZ346" s="107"/>
      <c r="BA346" s="123"/>
      <c r="BB346" s="123"/>
      <c r="BC346" s="115"/>
      <c r="BD346" s="107"/>
      <c r="BE346" s="107"/>
      <c r="BF346" s="107"/>
      <c r="BG346" s="107"/>
      <c r="BH346" s="107"/>
      <c r="BI346" s="107"/>
      <c r="BJ346" s="107"/>
      <c r="BK346" s="107"/>
      <c r="BL346" s="116"/>
      <c r="BM346" s="193"/>
      <c r="BN346" s="116"/>
      <c r="BO346" s="181"/>
      <c r="BP346" s="116"/>
      <c r="BQ346" s="116"/>
      <c r="BR346" s="116"/>
      <c r="BS346" s="118"/>
      <c r="BT346" s="107"/>
      <c r="BU346" s="107"/>
      <c r="BV346" s="107"/>
      <c r="BW346" s="107"/>
      <c r="BX346" s="124"/>
      <c r="BY346" s="107"/>
      <c r="BZ346" s="107"/>
      <c r="CA346" s="107"/>
      <c r="CB346" s="117"/>
      <c r="CC346" s="117"/>
      <c r="CD346" s="117"/>
      <c r="CE346" s="112"/>
      <c r="CF346" s="117"/>
      <c r="CG346" s="112"/>
      <c r="CH346" s="112"/>
      <c r="CI346" s="112"/>
      <c r="CJ346" s="112"/>
      <c r="CK346" s="112"/>
      <c r="CL346" s="112"/>
      <c r="CM346" s="112"/>
      <c r="CN346" s="112"/>
      <c r="CO346" s="112"/>
      <c r="CP346" s="112"/>
      <c r="CQ346" s="112"/>
      <c r="CR346" s="112"/>
      <c r="CS346" s="112"/>
      <c r="CT346" s="112"/>
      <c r="CU346" s="112"/>
      <c r="CV346" s="112"/>
      <c r="CW346" s="112"/>
      <c r="CX346" s="112"/>
      <c r="CY346" s="112"/>
      <c r="CZ346" s="112"/>
      <c r="DA346" s="112"/>
      <c r="DB346" s="112"/>
    </row>
    <row r="347" spans="1:106" ht="36" customHeight="1">
      <c r="A347" s="123" t="s">
        <v>572</v>
      </c>
      <c r="B347" s="207"/>
      <c r="C347" s="174"/>
      <c r="D347" s="107"/>
      <c r="E347" s="107"/>
      <c r="F347" s="107"/>
      <c r="G347" s="107"/>
      <c r="H347" s="107"/>
      <c r="I347" s="177"/>
      <c r="J347" s="107"/>
      <c r="K347" s="107"/>
      <c r="L347" s="107"/>
      <c r="M347" s="107"/>
      <c r="N347" s="107"/>
      <c r="O347" s="163"/>
      <c r="P347" s="113"/>
      <c r="Q347" s="107"/>
      <c r="R347" s="107"/>
      <c r="S347" s="111"/>
      <c r="T347" s="107"/>
      <c r="U347" s="107"/>
      <c r="V347" s="130"/>
      <c r="W347" s="111"/>
      <c r="X347" s="107"/>
      <c r="Y347" s="107"/>
      <c r="Z347" s="107"/>
      <c r="AA347" s="107"/>
      <c r="AB347" s="107"/>
      <c r="AC347" s="114"/>
      <c r="AD347" s="108"/>
      <c r="AF347" s="107"/>
      <c r="AG347" s="107"/>
      <c r="AH347" s="107"/>
      <c r="AI347" s="107"/>
      <c r="AJ347" s="107"/>
      <c r="AK347" s="107"/>
      <c r="AL347" s="107"/>
      <c r="AM347" s="130"/>
      <c r="AN347" s="107"/>
      <c r="AO347" s="107"/>
      <c r="AP347" s="107"/>
      <c r="AQ347" s="107"/>
      <c r="AR347" s="107"/>
      <c r="AS347" s="107"/>
      <c r="AT347" s="107"/>
      <c r="AU347" s="107"/>
      <c r="AV347" s="107"/>
      <c r="AW347" s="107"/>
      <c r="AX347" s="107"/>
      <c r="AY347" s="107"/>
      <c r="AZ347" s="107"/>
      <c r="BA347" s="123"/>
      <c r="BB347" s="123"/>
      <c r="BC347" s="115"/>
      <c r="BD347" s="107"/>
      <c r="BE347" s="107"/>
      <c r="BF347" s="107"/>
      <c r="BG347" s="107"/>
      <c r="BH347" s="107"/>
      <c r="BI347" s="107"/>
      <c r="BJ347" s="107"/>
      <c r="BK347" s="107"/>
      <c r="BL347" s="121"/>
      <c r="BM347" s="193"/>
      <c r="BN347" s="116"/>
      <c r="BO347" s="181"/>
      <c r="BP347" s="116"/>
      <c r="BQ347" s="116"/>
      <c r="BR347" s="116"/>
      <c r="BS347" s="118"/>
      <c r="BT347" s="107"/>
      <c r="BU347" s="107"/>
      <c r="BV347" s="107"/>
      <c r="BW347" s="107"/>
      <c r="BX347" s="124"/>
      <c r="BY347" s="107"/>
      <c r="BZ347" s="107"/>
      <c r="CA347" s="107"/>
      <c r="CB347" s="117"/>
      <c r="CC347" s="117"/>
      <c r="CD347" s="117"/>
      <c r="CE347" s="112"/>
      <c r="CF347" s="117"/>
      <c r="CG347" s="112"/>
      <c r="CH347" s="112"/>
      <c r="CI347" s="112"/>
      <c r="CJ347" s="112"/>
      <c r="CK347" s="112"/>
      <c r="CL347" s="112"/>
      <c r="CM347" s="112"/>
      <c r="CN347" s="112"/>
      <c r="CO347" s="112"/>
      <c r="CP347" s="112"/>
      <c r="CQ347" s="112"/>
      <c r="CR347" s="112"/>
      <c r="CS347" s="112"/>
      <c r="CT347" s="112"/>
      <c r="CU347" s="112"/>
      <c r="CV347" s="112"/>
      <c r="CW347" s="112"/>
      <c r="CX347" s="112"/>
      <c r="CY347" s="112"/>
      <c r="CZ347" s="112"/>
      <c r="DA347" s="112"/>
      <c r="DB347" s="112"/>
    </row>
    <row r="348" spans="1:106" ht="36" customHeight="1">
      <c r="A348" s="123" t="s">
        <v>573</v>
      </c>
      <c r="B348" s="207"/>
      <c r="C348" s="174"/>
      <c r="D348" s="107"/>
      <c r="E348" s="107"/>
      <c r="F348" s="107"/>
      <c r="G348" s="107"/>
      <c r="H348" s="107"/>
      <c r="I348" s="177"/>
      <c r="J348" s="107"/>
      <c r="K348" s="107"/>
      <c r="L348" s="107"/>
      <c r="M348" s="107"/>
      <c r="N348" s="107"/>
      <c r="O348" s="163"/>
      <c r="P348" s="113"/>
      <c r="Q348" s="107"/>
      <c r="R348" s="107"/>
      <c r="S348" s="111"/>
      <c r="T348" s="107"/>
      <c r="U348" s="107"/>
      <c r="V348" s="130"/>
      <c r="W348" s="111"/>
      <c r="X348" s="107"/>
      <c r="Y348" s="107"/>
      <c r="Z348" s="107"/>
      <c r="AA348" s="107"/>
      <c r="AB348" s="107"/>
      <c r="AC348" s="114"/>
      <c r="AD348" s="108"/>
      <c r="AF348" s="107"/>
      <c r="AG348" s="107"/>
      <c r="AH348" s="107"/>
      <c r="AI348" s="107"/>
      <c r="AJ348" s="107"/>
      <c r="AK348" s="107"/>
      <c r="AL348" s="107"/>
      <c r="AM348" s="130"/>
      <c r="AN348" s="107"/>
      <c r="AO348" s="107"/>
      <c r="AP348" s="107"/>
      <c r="AQ348" s="107"/>
      <c r="AR348" s="107"/>
      <c r="AS348" s="107"/>
      <c r="AT348" s="107"/>
      <c r="AU348" s="107"/>
      <c r="AV348" s="107"/>
      <c r="AW348" s="107"/>
      <c r="AX348" s="107"/>
      <c r="AY348" s="107"/>
      <c r="AZ348" s="107"/>
      <c r="BA348" s="123"/>
      <c r="BB348" s="123"/>
      <c r="BC348" s="115"/>
      <c r="BD348" s="107"/>
      <c r="BE348" s="107"/>
      <c r="BF348" s="107"/>
      <c r="BG348" s="107"/>
      <c r="BH348" s="107"/>
      <c r="BI348" s="107"/>
      <c r="BJ348" s="107"/>
      <c r="BK348" s="107"/>
      <c r="BL348" s="116"/>
      <c r="BM348" s="193"/>
      <c r="BN348" s="116"/>
      <c r="BO348" s="181"/>
      <c r="BP348" s="116"/>
      <c r="BQ348" s="116"/>
      <c r="BR348" s="116"/>
      <c r="BS348" s="118"/>
      <c r="BT348" s="107"/>
      <c r="BU348" s="107"/>
      <c r="BV348" s="107"/>
      <c r="BW348" s="107"/>
      <c r="BX348" s="124"/>
      <c r="BY348" s="107"/>
      <c r="BZ348" s="107"/>
      <c r="CA348" s="107"/>
      <c r="CB348" s="117"/>
      <c r="CC348" s="117"/>
      <c r="CD348" s="117"/>
      <c r="CE348" s="112"/>
      <c r="CF348" s="117"/>
      <c r="CG348" s="112"/>
      <c r="CH348" s="112"/>
      <c r="CI348" s="112"/>
      <c r="CJ348" s="112"/>
      <c r="CK348" s="112"/>
      <c r="CL348" s="112"/>
      <c r="CM348" s="112"/>
      <c r="CN348" s="112"/>
      <c r="CO348" s="112"/>
      <c r="CP348" s="112"/>
      <c r="CQ348" s="112"/>
      <c r="CR348" s="112"/>
      <c r="CS348" s="112"/>
      <c r="CT348" s="112"/>
      <c r="CU348" s="112"/>
      <c r="CV348" s="112"/>
      <c r="CW348" s="112"/>
      <c r="CX348" s="112"/>
      <c r="CY348" s="112"/>
      <c r="CZ348" s="112"/>
      <c r="DA348" s="112"/>
      <c r="DB348" s="112"/>
    </row>
    <row r="349" spans="1:106" ht="36" customHeight="1">
      <c r="A349" s="123" t="s">
        <v>575</v>
      </c>
      <c r="B349" s="207"/>
      <c r="C349" s="174"/>
      <c r="D349" s="107"/>
      <c r="E349" s="107"/>
      <c r="F349" s="107"/>
      <c r="G349" s="107"/>
      <c r="H349" s="107"/>
      <c r="I349" s="177"/>
      <c r="J349" s="107"/>
      <c r="K349" s="107"/>
      <c r="L349" s="107"/>
      <c r="M349" s="107"/>
      <c r="N349" s="107"/>
      <c r="O349" s="163"/>
      <c r="P349" s="113"/>
      <c r="Q349" s="107"/>
      <c r="R349" s="107"/>
      <c r="S349" s="111"/>
      <c r="T349" s="107"/>
      <c r="U349" s="107"/>
      <c r="V349" s="130"/>
      <c r="W349" s="111"/>
      <c r="X349" s="107"/>
      <c r="Y349" s="107"/>
      <c r="Z349" s="107"/>
      <c r="AA349" s="107"/>
      <c r="AB349" s="107"/>
      <c r="AC349" s="114"/>
      <c r="AD349" s="108"/>
      <c r="AF349" s="107"/>
      <c r="AG349" s="107"/>
      <c r="AH349" s="107"/>
      <c r="AI349" s="107"/>
      <c r="AJ349" s="107"/>
      <c r="AK349" s="107"/>
      <c r="AL349" s="107"/>
      <c r="AM349" s="130"/>
      <c r="AN349" s="107"/>
      <c r="AO349" s="107"/>
      <c r="AP349" s="107"/>
      <c r="AQ349" s="107"/>
      <c r="AR349" s="107"/>
      <c r="AS349" s="107"/>
      <c r="AT349" s="107"/>
      <c r="AU349" s="107"/>
      <c r="AV349" s="107"/>
      <c r="AW349" s="107"/>
      <c r="AX349" s="107"/>
      <c r="AY349" s="107"/>
      <c r="AZ349" s="107"/>
      <c r="BA349" s="123"/>
      <c r="BB349" s="123"/>
      <c r="BC349" s="115"/>
      <c r="BD349" s="107"/>
      <c r="BE349" s="107"/>
      <c r="BF349" s="107"/>
      <c r="BG349" s="107"/>
      <c r="BH349" s="107"/>
      <c r="BI349" s="107"/>
      <c r="BJ349" s="107"/>
      <c r="BK349" s="107"/>
      <c r="BL349" s="121"/>
      <c r="BM349" s="193"/>
      <c r="BN349" s="116"/>
      <c r="BO349" s="181"/>
      <c r="BP349" s="116"/>
      <c r="BQ349" s="116"/>
      <c r="BR349" s="116"/>
      <c r="BS349" s="118"/>
      <c r="BT349" s="107"/>
      <c r="BU349" s="107"/>
      <c r="BV349" s="107"/>
      <c r="BW349" s="107"/>
      <c r="BX349" s="124"/>
      <c r="BY349" s="107"/>
      <c r="BZ349" s="107"/>
      <c r="CA349" s="107"/>
      <c r="CB349" s="117"/>
      <c r="CC349" s="117"/>
      <c r="CD349" s="117"/>
      <c r="CE349" s="112"/>
      <c r="CF349" s="117"/>
      <c r="CG349" s="112"/>
      <c r="CH349" s="112"/>
      <c r="CI349" s="112"/>
      <c r="CJ349" s="112"/>
      <c r="CK349" s="112"/>
      <c r="CL349" s="112"/>
      <c r="CM349" s="112"/>
      <c r="CN349" s="112"/>
      <c r="CO349" s="112"/>
      <c r="CP349" s="112"/>
      <c r="CQ349" s="112"/>
      <c r="CR349" s="112"/>
      <c r="CS349" s="112"/>
      <c r="CT349" s="112"/>
      <c r="CU349" s="112"/>
      <c r="CV349" s="112"/>
      <c r="CW349" s="112"/>
      <c r="CX349" s="112"/>
      <c r="CY349" s="112"/>
      <c r="CZ349" s="112"/>
      <c r="DA349" s="112"/>
      <c r="DB349" s="112"/>
    </row>
    <row r="350" spans="1:106" ht="36" customHeight="1">
      <c r="A350" s="123" t="s">
        <v>576</v>
      </c>
      <c r="B350" s="207"/>
      <c r="C350" s="174"/>
      <c r="D350" s="107"/>
      <c r="E350" s="107"/>
      <c r="F350" s="107"/>
      <c r="G350" s="107"/>
      <c r="H350" s="107"/>
      <c r="I350" s="177"/>
      <c r="J350" s="107"/>
      <c r="K350" s="107"/>
      <c r="L350" s="107"/>
      <c r="M350" s="107"/>
      <c r="N350" s="107"/>
      <c r="O350" s="163"/>
      <c r="P350" s="113"/>
      <c r="Q350" s="107"/>
      <c r="R350" s="107"/>
      <c r="S350" s="111"/>
      <c r="T350" s="107"/>
      <c r="U350" s="107"/>
      <c r="V350" s="130"/>
      <c r="W350" s="111"/>
      <c r="X350" s="107"/>
      <c r="Y350" s="107"/>
      <c r="Z350" s="107"/>
      <c r="AA350" s="107"/>
      <c r="AB350" s="107"/>
      <c r="AC350" s="114"/>
      <c r="AD350" s="108"/>
      <c r="AF350" s="107"/>
      <c r="AG350" s="107"/>
      <c r="AH350" s="107"/>
      <c r="AI350" s="107"/>
      <c r="AJ350" s="107"/>
      <c r="AK350" s="107"/>
      <c r="AL350" s="107"/>
      <c r="AM350" s="130"/>
      <c r="AN350" s="107"/>
      <c r="AO350" s="107"/>
      <c r="AP350" s="107"/>
      <c r="AQ350" s="107"/>
      <c r="AR350" s="107"/>
      <c r="AS350" s="107"/>
      <c r="AT350" s="107"/>
      <c r="AU350" s="107"/>
      <c r="AV350" s="107"/>
      <c r="AW350" s="107"/>
      <c r="AX350" s="107"/>
      <c r="AY350" s="107"/>
      <c r="AZ350" s="107"/>
      <c r="BA350" s="123"/>
      <c r="BB350" s="123"/>
      <c r="BC350" s="115"/>
      <c r="BD350" s="107"/>
      <c r="BE350" s="107"/>
      <c r="BF350" s="107"/>
      <c r="BG350" s="107"/>
      <c r="BH350" s="107"/>
      <c r="BI350" s="107"/>
      <c r="BJ350" s="107"/>
      <c r="BK350" s="107"/>
      <c r="BL350" s="116"/>
      <c r="BM350" s="193"/>
      <c r="BN350" s="116"/>
      <c r="BO350" s="181"/>
      <c r="BP350" s="116"/>
      <c r="BQ350" s="116"/>
      <c r="BR350" s="116"/>
      <c r="BS350" s="118"/>
      <c r="BT350" s="107"/>
      <c r="BU350" s="107"/>
      <c r="BV350" s="107"/>
      <c r="BW350" s="107"/>
      <c r="BX350" s="124"/>
      <c r="BY350" s="107"/>
      <c r="BZ350" s="107"/>
      <c r="CA350" s="107"/>
      <c r="CB350" s="117"/>
      <c r="CC350" s="117"/>
      <c r="CD350" s="117"/>
      <c r="CE350" s="112"/>
      <c r="CF350" s="117"/>
      <c r="CG350" s="112"/>
      <c r="CH350" s="112"/>
      <c r="CI350" s="112"/>
      <c r="CJ350" s="112"/>
      <c r="CK350" s="112"/>
      <c r="CL350" s="112"/>
      <c r="CM350" s="112"/>
      <c r="CN350" s="112"/>
      <c r="CO350" s="112"/>
      <c r="CP350" s="112"/>
      <c r="CQ350" s="112"/>
      <c r="CR350" s="112"/>
      <c r="CS350" s="112"/>
      <c r="CT350" s="112"/>
      <c r="CU350" s="112"/>
      <c r="CV350" s="112"/>
      <c r="CW350" s="112"/>
      <c r="CX350" s="112"/>
      <c r="CY350" s="112"/>
      <c r="CZ350" s="112"/>
      <c r="DA350" s="112"/>
      <c r="DB350" s="112"/>
    </row>
    <row r="351" spans="1:106" ht="36" customHeight="1">
      <c r="A351" s="123" t="s">
        <v>578</v>
      </c>
      <c r="B351" s="207"/>
      <c r="C351" s="174"/>
      <c r="D351" s="107"/>
      <c r="E351" s="107"/>
      <c r="F351" s="107"/>
      <c r="G351" s="107"/>
      <c r="H351" s="107"/>
      <c r="I351" s="177"/>
      <c r="J351" s="107"/>
      <c r="K351" s="107"/>
      <c r="L351" s="107"/>
      <c r="M351" s="107"/>
      <c r="N351" s="107"/>
      <c r="O351" s="163"/>
      <c r="P351" s="113"/>
      <c r="Q351" s="107"/>
      <c r="R351" s="107"/>
      <c r="S351" s="111"/>
      <c r="T351" s="107"/>
      <c r="U351" s="107"/>
      <c r="V351" s="130"/>
      <c r="W351" s="111"/>
      <c r="X351" s="107"/>
      <c r="Y351" s="107"/>
      <c r="Z351" s="107"/>
      <c r="AA351" s="107"/>
      <c r="AB351" s="107"/>
      <c r="AC351" s="114"/>
      <c r="AD351" s="108"/>
      <c r="AF351" s="107"/>
      <c r="AG351" s="107"/>
      <c r="AH351" s="107"/>
      <c r="AI351" s="107"/>
      <c r="AJ351" s="107"/>
      <c r="AK351" s="107"/>
      <c r="AL351" s="107"/>
      <c r="AM351" s="130"/>
      <c r="AN351" s="107"/>
      <c r="AO351" s="107"/>
      <c r="AP351" s="107"/>
      <c r="AQ351" s="107"/>
      <c r="AR351" s="107"/>
      <c r="AS351" s="107"/>
      <c r="AT351" s="107"/>
      <c r="AU351" s="107"/>
      <c r="AV351" s="107"/>
      <c r="AW351" s="107"/>
      <c r="AX351" s="107"/>
      <c r="AY351" s="107"/>
      <c r="AZ351" s="107"/>
      <c r="BA351" s="123"/>
      <c r="BB351" s="123"/>
      <c r="BC351" s="115"/>
      <c r="BD351" s="107"/>
      <c r="BE351" s="107"/>
      <c r="BF351" s="107"/>
      <c r="BG351" s="107"/>
      <c r="BH351" s="107"/>
      <c r="BI351" s="107"/>
      <c r="BJ351" s="107"/>
      <c r="BK351" s="107"/>
      <c r="BL351" s="121"/>
      <c r="BM351" s="193"/>
      <c r="BN351" s="116"/>
      <c r="BO351" s="181"/>
      <c r="BP351" s="116"/>
      <c r="BQ351" s="116"/>
      <c r="BR351" s="116"/>
      <c r="BS351" s="118"/>
      <c r="BT351" s="107"/>
      <c r="BU351" s="107"/>
      <c r="BV351" s="107"/>
      <c r="BW351" s="107"/>
      <c r="BX351" s="124"/>
      <c r="BY351" s="107"/>
      <c r="BZ351" s="107"/>
      <c r="CA351" s="107"/>
      <c r="CB351" s="117"/>
      <c r="CC351" s="117"/>
      <c r="CD351" s="117"/>
      <c r="CE351" s="112"/>
      <c r="CF351" s="117"/>
      <c r="CG351" s="112"/>
      <c r="CH351" s="112"/>
      <c r="CI351" s="112"/>
      <c r="CJ351" s="112"/>
      <c r="CK351" s="112"/>
      <c r="CL351" s="112"/>
      <c r="CM351" s="112"/>
      <c r="CN351" s="112"/>
      <c r="CO351" s="112"/>
      <c r="CP351" s="112"/>
      <c r="CQ351" s="112"/>
      <c r="CR351" s="112"/>
      <c r="CS351" s="112"/>
      <c r="CT351" s="112"/>
      <c r="CU351" s="112"/>
      <c r="CV351" s="112"/>
      <c r="CW351" s="112"/>
      <c r="CX351" s="112"/>
      <c r="CY351" s="112"/>
      <c r="CZ351" s="112"/>
      <c r="DA351" s="112"/>
      <c r="DB351" s="112"/>
    </row>
    <row r="352" spans="1:106" ht="36" customHeight="1">
      <c r="A352" s="123" t="s">
        <v>1081</v>
      </c>
      <c r="B352" s="207"/>
      <c r="C352" s="256"/>
      <c r="E352" s="107"/>
      <c r="F352" s="107"/>
      <c r="G352" s="107"/>
      <c r="H352" s="107"/>
      <c r="I352" s="107"/>
      <c r="J352" s="107"/>
      <c r="K352" s="107"/>
      <c r="L352" s="107"/>
      <c r="M352" s="107"/>
      <c r="N352" s="107"/>
      <c r="O352" s="117"/>
      <c r="P352" s="113"/>
      <c r="Q352" s="107"/>
      <c r="R352" s="107"/>
      <c r="S352" s="111"/>
      <c r="T352" s="107"/>
      <c r="U352" s="107"/>
      <c r="V352" s="106"/>
      <c r="W352" s="111"/>
      <c r="X352" s="107"/>
      <c r="Y352" s="107"/>
      <c r="Z352" s="107"/>
      <c r="AA352" s="107"/>
      <c r="AB352" s="107"/>
      <c r="AC352" s="114"/>
      <c r="AD352" s="108"/>
      <c r="AE352" s="107"/>
      <c r="AF352" s="107"/>
      <c r="AG352" s="107"/>
      <c r="AH352" s="107"/>
      <c r="AI352" s="107"/>
      <c r="AJ352" s="107"/>
      <c r="AK352" s="107"/>
      <c r="AL352" s="107"/>
      <c r="AM352" s="123"/>
      <c r="AN352" s="107"/>
      <c r="AO352" s="107"/>
      <c r="AP352" s="107"/>
      <c r="AQ352" s="107"/>
      <c r="AR352" s="107"/>
      <c r="AS352" s="107"/>
      <c r="AT352" s="107"/>
      <c r="AU352" s="107"/>
      <c r="AV352" s="107"/>
      <c r="AW352" s="107"/>
      <c r="AX352" s="107"/>
      <c r="AY352" s="107"/>
      <c r="AZ352" s="107"/>
      <c r="BA352" s="107"/>
      <c r="BB352" s="107"/>
      <c r="BC352" s="115"/>
      <c r="BD352" s="107"/>
      <c r="BE352" s="107"/>
      <c r="BF352" s="107"/>
      <c r="BG352" s="107"/>
      <c r="BH352" s="107"/>
      <c r="BI352" s="107"/>
      <c r="BJ352" s="107"/>
      <c r="BK352" s="107"/>
      <c r="BL352" s="121"/>
      <c r="BM352" s="116"/>
      <c r="BN352" s="116"/>
      <c r="BO352" s="116"/>
      <c r="BP352" s="116"/>
      <c r="BQ352" s="116"/>
      <c r="BR352" s="116"/>
      <c r="BS352" s="118"/>
      <c r="BT352" s="107"/>
      <c r="BU352" s="107"/>
      <c r="BV352" s="107"/>
      <c r="BW352" s="107"/>
      <c r="BX352" s="107"/>
      <c r="BY352" s="107"/>
      <c r="BZ352" s="107"/>
      <c r="CA352" s="107"/>
      <c r="CB352" s="117"/>
      <c r="CC352" s="117"/>
      <c r="CD352" s="117"/>
      <c r="CE352" s="112"/>
      <c r="CF352" s="117"/>
      <c r="CG352" s="112"/>
      <c r="CH352" s="112"/>
      <c r="CI352" s="112"/>
      <c r="CJ352" s="112"/>
      <c r="CK352" s="112"/>
      <c r="CL352" s="112"/>
      <c r="CM352" s="112"/>
      <c r="CN352" s="112"/>
      <c r="CO352" s="112"/>
      <c r="CP352" s="112"/>
      <c r="CQ352" s="112"/>
      <c r="CR352" s="112"/>
      <c r="CS352" s="112"/>
      <c r="CT352" s="112"/>
      <c r="CU352" s="112"/>
      <c r="CV352" s="112"/>
      <c r="CW352" s="112"/>
      <c r="CX352" s="112"/>
      <c r="CY352" s="112"/>
      <c r="CZ352" s="112"/>
      <c r="DA352" s="112"/>
      <c r="DB352" s="112"/>
    </row>
    <row r="353" spans="1:106" ht="36" customHeight="1">
      <c r="A353" s="123" t="s">
        <v>1082</v>
      </c>
      <c r="B353" s="207"/>
      <c r="D353" s="107"/>
      <c r="E353" s="107"/>
      <c r="F353" s="107"/>
      <c r="G353" s="107"/>
      <c r="H353" s="107"/>
      <c r="I353" s="107"/>
      <c r="J353" s="107"/>
      <c r="K353" s="107"/>
      <c r="L353" s="107"/>
      <c r="M353" s="107"/>
      <c r="N353" s="107"/>
      <c r="O353" s="117"/>
      <c r="P353" s="113"/>
      <c r="Q353" s="107"/>
      <c r="R353" s="107"/>
      <c r="S353" s="113"/>
      <c r="T353" s="107"/>
      <c r="U353" s="107"/>
      <c r="V353" s="130"/>
      <c r="W353" s="111"/>
      <c r="X353" s="107"/>
      <c r="Y353" s="107"/>
      <c r="Z353" s="107"/>
      <c r="AA353" s="107"/>
      <c r="AB353" s="107"/>
      <c r="AC353" s="114"/>
      <c r="AD353" s="108"/>
      <c r="AE353" s="107"/>
      <c r="AF353" s="107"/>
      <c r="AG353" s="107"/>
      <c r="AH353" s="107"/>
      <c r="AI353" s="107"/>
      <c r="AJ353" s="107"/>
      <c r="AK353" s="107"/>
      <c r="AL353" s="107"/>
      <c r="AM353" s="130"/>
      <c r="AN353" s="107"/>
      <c r="AO353" s="107"/>
      <c r="AP353" s="107"/>
      <c r="AQ353" s="107"/>
      <c r="AR353" s="107"/>
      <c r="AS353" s="107"/>
      <c r="AT353" s="107"/>
      <c r="AU353" s="107"/>
      <c r="AV353" s="107"/>
      <c r="AW353" s="107"/>
      <c r="AX353" s="107"/>
      <c r="AY353" s="107"/>
      <c r="AZ353" s="107"/>
      <c r="BL353" s="121"/>
      <c r="BM353" s="205"/>
      <c r="BN353" s="191"/>
      <c r="BO353" s="191"/>
      <c r="BP353" s="191"/>
      <c r="BQ353" s="191"/>
      <c r="BR353" s="191"/>
      <c r="BV353" s="107"/>
      <c r="BW353" s="107"/>
      <c r="BX353" s="107"/>
      <c r="BY353" s="107"/>
      <c r="BZ353" s="107"/>
      <c r="CA353" s="107"/>
      <c r="CB353" s="117"/>
      <c r="CC353" s="117"/>
      <c r="CD353" s="117"/>
      <c r="CE353" s="112"/>
      <c r="CF353" s="117"/>
      <c r="CG353" s="112"/>
      <c r="CH353" s="112"/>
      <c r="CI353" s="112"/>
      <c r="CJ353" s="112"/>
      <c r="CK353" s="112"/>
      <c r="CL353" s="112"/>
      <c r="CM353" s="112"/>
      <c r="CN353" s="112"/>
      <c r="CO353" s="112"/>
      <c r="CP353" s="112"/>
      <c r="CQ353" s="112"/>
      <c r="CR353" s="112"/>
      <c r="CS353" s="112"/>
      <c r="CT353" s="112"/>
      <c r="CU353" s="112"/>
      <c r="CV353" s="112"/>
      <c r="CW353" s="112"/>
      <c r="CX353" s="112"/>
      <c r="CY353" s="112"/>
      <c r="CZ353" s="112"/>
      <c r="DA353" s="112"/>
      <c r="DB353" s="112"/>
    </row>
    <row r="354" spans="1:106" ht="30.75" customHeight="1">
      <c r="A354" s="123" t="s">
        <v>1083</v>
      </c>
      <c r="B354" s="207"/>
      <c r="C354" s="263"/>
      <c r="D354" s="107"/>
      <c r="E354" s="107"/>
      <c r="F354" s="107"/>
      <c r="G354" s="107"/>
      <c r="H354" s="107"/>
      <c r="I354" s="107"/>
      <c r="J354" s="107"/>
      <c r="K354" s="107"/>
      <c r="L354" s="107"/>
      <c r="M354" s="107"/>
      <c r="N354" s="107"/>
      <c r="O354" s="117"/>
      <c r="P354" s="113"/>
      <c r="Q354" s="107"/>
      <c r="R354" s="107"/>
      <c r="S354" s="113"/>
      <c r="T354" s="107"/>
      <c r="U354" s="107"/>
      <c r="V354" s="130"/>
      <c r="W354" s="111"/>
      <c r="X354" s="107"/>
      <c r="Y354" s="107"/>
      <c r="Z354" s="107"/>
      <c r="AA354" s="107"/>
      <c r="AB354" s="107"/>
      <c r="AC354" s="114"/>
      <c r="AD354" s="108"/>
      <c r="AE354" s="107"/>
      <c r="AF354" s="107"/>
      <c r="AG354" s="107"/>
      <c r="AH354" s="107"/>
      <c r="AI354" s="107"/>
      <c r="AJ354" s="107"/>
      <c r="AK354" s="107"/>
      <c r="AL354" s="107"/>
      <c r="AM354" s="130"/>
      <c r="AN354" s="107"/>
      <c r="AO354" s="107"/>
      <c r="AP354" s="107"/>
      <c r="AQ354" s="107"/>
      <c r="AR354" s="107"/>
      <c r="AS354" s="107"/>
      <c r="AT354" s="107"/>
      <c r="AU354" s="107"/>
      <c r="AV354" s="107"/>
      <c r="AW354" s="107"/>
      <c r="AX354" s="107"/>
      <c r="AY354" s="107"/>
      <c r="AZ354" s="107"/>
      <c r="BL354" s="121"/>
      <c r="BM354" s="205"/>
      <c r="BN354" s="191"/>
      <c r="BO354" s="191"/>
      <c r="BP354" s="191"/>
      <c r="BQ354" s="191"/>
      <c r="BR354" s="191"/>
      <c r="BV354" s="107"/>
      <c r="BW354" s="107"/>
      <c r="BX354" s="107"/>
      <c r="BY354" s="107"/>
      <c r="BZ354" s="107"/>
      <c r="CA354" s="107"/>
      <c r="CB354" s="117"/>
      <c r="CC354" s="117"/>
      <c r="CD354" s="117"/>
      <c r="CE354" s="112"/>
      <c r="CF354" s="117"/>
      <c r="CG354" s="112"/>
      <c r="CH354" s="112"/>
      <c r="CI354" s="112"/>
      <c r="CJ354" s="112"/>
      <c r="CK354" s="112"/>
      <c r="CL354" s="112"/>
      <c r="CM354" s="112"/>
      <c r="CN354" s="112"/>
      <c r="CO354" s="112"/>
      <c r="CP354" s="112"/>
      <c r="CQ354" s="112"/>
      <c r="CR354" s="112"/>
      <c r="CS354" s="112"/>
      <c r="CT354" s="112"/>
      <c r="CU354" s="112"/>
      <c r="CV354" s="112"/>
      <c r="CW354" s="112"/>
      <c r="CX354" s="112"/>
      <c r="CY354" s="112"/>
      <c r="CZ354" s="112"/>
      <c r="DA354" s="112"/>
      <c r="DB354" s="112"/>
    </row>
    <row r="355" spans="1:106" ht="30.75" customHeight="1">
      <c r="A355" s="123" t="s">
        <v>579</v>
      </c>
      <c r="B355" s="207"/>
      <c r="C355" s="107"/>
      <c r="D355" s="123"/>
      <c r="E355" s="198"/>
      <c r="F355" s="123"/>
      <c r="G355" s="123"/>
      <c r="H355" s="123"/>
      <c r="I355" s="209"/>
      <c r="J355" s="123"/>
      <c r="K355" s="123"/>
      <c r="L355" s="123"/>
      <c r="M355" s="123"/>
      <c r="N355" s="123"/>
      <c r="O355" s="163"/>
      <c r="P355" s="113"/>
      <c r="Q355" s="107"/>
      <c r="R355" s="107"/>
      <c r="S355" s="111"/>
      <c r="T355" s="107"/>
      <c r="U355" s="107"/>
      <c r="V355" s="130"/>
      <c r="W355" s="111"/>
      <c r="X355" s="107"/>
      <c r="Y355" s="107"/>
      <c r="Z355" s="107"/>
      <c r="AA355" s="107"/>
      <c r="AB355" s="107"/>
      <c r="AC355" s="114"/>
      <c r="AD355" s="108"/>
      <c r="AF355" s="107"/>
      <c r="AG355" s="107"/>
      <c r="AH355" s="107"/>
      <c r="AI355" s="107"/>
      <c r="AJ355" s="107"/>
      <c r="AK355" s="107"/>
      <c r="AL355" s="107"/>
      <c r="AM355" s="130"/>
      <c r="AN355" s="107"/>
      <c r="AO355" s="107"/>
      <c r="AP355" s="107"/>
      <c r="AQ355" s="107"/>
      <c r="AR355" s="107"/>
      <c r="AS355" s="107"/>
      <c r="AT355" s="107"/>
      <c r="AU355" s="107"/>
      <c r="AV355" s="107"/>
      <c r="AW355" s="107"/>
      <c r="AX355" s="107"/>
      <c r="AY355" s="107"/>
      <c r="AZ355" s="107"/>
      <c r="BA355" s="123"/>
      <c r="BB355" s="123"/>
      <c r="BC355" s="115"/>
      <c r="BD355" s="107"/>
      <c r="BE355" s="107"/>
      <c r="BF355" s="107"/>
      <c r="BG355" s="107"/>
      <c r="BH355" s="107"/>
      <c r="BI355" s="107"/>
      <c r="BJ355" s="107"/>
      <c r="BK355" s="107"/>
      <c r="BL355" s="121"/>
      <c r="BM355" s="193"/>
      <c r="BN355" s="116"/>
      <c r="BO355" s="181"/>
      <c r="BP355" s="116"/>
      <c r="BQ355" s="116"/>
      <c r="BR355" s="116"/>
      <c r="BS355" s="118"/>
      <c r="BT355" s="107"/>
      <c r="BU355" s="107"/>
      <c r="BV355" s="107"/>
      <c r="BW355" s="107"/>
      <c r="BX355" s="124"/>
      <c r="BY355" s="107"/>
      <c r="BZ355" s="107"/>
      <c r="CA355" s="107"/>
      <c r="CB355" s="117"/>
      <c r="CC355" s="117"/>
      <c r="CD355" s="117"/>
      <c r="CE355" s="112"/>
      <c r="CF355" s="117"/>
      <c r="CG355" s="112"/>
      <c r="CH355" s="112"/>
      <c r="CI355" s="112"/>
      <c r="CJ355" s="112"/>
      <c r="CK355" s="112"/>
      <c r="CL355" s="112"/>
      <c r="CM355" s="112"/>
      <c r="CN355" s="112"/>
      <c r="CO355" s="112"/>
      <c r="CP355" s="112"/>
      <c r="CQ355" s="112"/>
      <c r="CR355" s="112"/>
      <c r="CS355" s="112"/>
      <c r="CT355" s="112"/>
      <c r="CU355" s="112"/>
      <c r="CV355" s="112"/>
      <c r="CW355" s="112"/>
      <c r="CX355" s="112"/>
      <c r="CY355" s="112"/>
      <c r="CZ355" s="112"/>
      <c r="DA355" s="112"/>
      <c r="DB355" s="112"/>
    </row>
    <row r="356" spans="1:106" ht="30.75" customHeight="1">
      <c r="A356" s="123" t="s">
        <v>1084</v>
      </c>
      <c r="B356" s="207"/>
      <c r="C356" s="123"/>
      <c r="D356" s="123"/>
      <c r="E356" s="123"/>
      <c r="F356" s="123"/>
      <c r="G356" s="123"/>
      <c r="H356" s="123"/>
      <c r="I356" s="123"/>
      <c r="J356" s="123"/>
      <c r="K356" s="123"/>
      <c r="L356" s="123"/>
      <c r="M356" s="123"/>
      <c r="N356" s="123"/>
      <c r="O356" s="128"/>
      <c r="P356" s="146"/>
      <c r="Q356" s="123"/>
      <c r="R356" s="123"/>
      <c r="S356" s="131"/>
      <c r="T356" s="123"/>
      <c r="U356" s="123"/>
      <c r="V356" s="130"/>
      <c r="W356" s="111"/>
      <c r="X356" s="123"/>
      <c r="Y356" s="123"/>
      <c r="Z356" s="123"/>
      <c r="AA356" s="123"/>
      <c r="AB356" s="123"/>
      <c r="AC356" s="131"/>
      <c r="AD356" s="108"/>
      <c r="AE356" s="123"/>
      <c r="AF356" s="123"/>
      <c r="AG356" s="123"/>
      <c r="AH356" s="123"/>
      <c r="AI356" s="123"/>
      <c r="AJ356" s="123"/>
      <c r="AK356" s="123"/>
      <c r="AL356" s="123"/>
      <c r="AM356" s="123"/>
      <c r="AN356" s="123"/>
      <c r="AO356" s="123"/>
      <c r="AP356" s="123"/>
      <c r="AQ356" s="123"/>
      <c r="AR356" s="123"/>
      <c r="AS356" s="123"/>
      <c r="AT356" s="123"/>
      <c r="AU356" s="123"/>
      <c r="AV356" s="123"/>
      <c r="AW356" s="123"/>
      <c r="AX356" s="123"/>
      <c r="AY356" s="123"/>
      <c r="AZ356" s="123"/>
      <c r="BA356" s="123"/>
      <c r="BB356" s="123"/>
      <c r="BC356" s="133"/>
      <c r="BD356" s="123"/>
      <c r="BE356" s="123"/>
      <c r="BF356" s="123"/>
      <c r="BG356" s="123"/>
      <c r="BH356" s="123"/>
      <c r="BI356" s="123"/>
      <c r="BJ356" s="123"/>
      <c r="BK356" s="123"/>
      <c r="BL356" s="134"/>
      <c r="BM356" s="180"/>
      <c r="BN356" s="134"/>
      <c r="BO356" s="134"/>
      <c r="BP356" s="134"/>
      <c r="BQ356" s="134"/>
      <c r="BR356" s="134"/>
      <c r="BS356" s="145"/>
      <c r="BT356" s="123"/>
      <c r="BU356" s="123"/>
      <c r="BV356" s="123"/>
      <c r="BW356" s="123"/>
      <c r="BX356" s="123"/>
      <c r="BY356" s="123"/>
      <c r="BZ356" s="123"/>
      <c r="CA356" s="123"/>
      <c r="CB356" s="128"/>
      <c r="CC356" s="128"/>
      <c r="CD356" s="128"/>
      <c r="CE356" s="135"/>
      <c r="CF356" s="128"/>
      <c r="CG356" s="135"/>
      <c r="CH356" s="135"/>
      <c r="CI356" s="135"/>
      <c r="CJ356" s="135"/>
      <c r="CK356" s="135"/>
      <c r="CL356" s="135"/>
      <c r="CM356" s="135"/>
      <c r="CN356" s="135"/>
      <c r="CO356" s="135"/>
      <c r="CP356" s="135"/>
      <c r="CQ356" s="135"/>
      <c r="CR356" s="135"/>
      <c r="CS356" s="112"/>
      <c r="CT356" s="112"/>
      <c r="CU356" s="112"/>
      <c r="CV356" s="112"/>
      <c r="CW356" s="112"/>
      <c r="CX356" s="112"/>
      <c r="CY356" s="112"/>
      <c r="CZ356" s="112"/>
      <c r="DA356" s="112"/>
      <c r="DB356" s="112"/>
    </row>
    <row r="357" spans="1:106" ht="30.75" customHeight="1">
      <c r="A357" s="123" t="s">
        <v>580</v>
      </c>
      <c r="B357" s="207"/>
      <c r="C357" s="174"/>
      <c r="D357" s="107"/>
      <c r="E357" s="107"/>
      <c r="F357" s="107"/>
      <c r="G357" s="107"/>
      <c r="H357" s="107"/>
      <c r="I357" s="177"/>
      <c r="J357" s="107"/>
      <c r="K357" s="107"/>
      <c r="L357" s="107"/>
      <c r="M357" s="107"/>
      <c r="N357" s="107"/>
      <c r="O357" s="163"/>
      <c r="P357" s="113"/>
      <c r="Q357" s="107"/>
      <c r="R357" s="107"/>
      <c r="S357" s="111"/>
      <c r="T357" s="107"/>
      <c r="U357" s="107"/>
      <c r="V357" s="130"/>
      <c r="W357" s="111"/>
      <c r="X357" s="107"/>
      <c r="Y357" s="107"/>
      <c r="Z357" s="107"/>
      <c r="AA357" s="107"/>
      <c r="AB357" s="107"/>
      <c r="AC357" s="114"/>
      <c r="AD357" s="108"/>
      <c r="AF357" s="107"/>
      <c r="AG357" s="107"/>
      <c r="AH357" s="107"/>
      <c r="AI357" s="107"/>
      <c r="AJ357" s="107"/>
      <c r="AK357" s="107"/>
      <c r="AL357" s="107"/>
      <c r="AM357" s="130"/>
      <c r="AN357" s="107"/>
      <c r="AO357" s="107"/>
      <c r="AP357" s="107"/>
      <c r="AQ357" s="107"/>
      <c r="AR357" s="107"/>
      <c r="AS357" s="107"/>
      <c r="AT357" s="107"/>
      <c r="AU357" s="107"/>
      <c r="AV357" s="107"/>
      <c r="AW357" s="107"/>
      <c r="AX357" s="107"/>
      <c r="AY357" s="107"/>
      <c r="AZ357" s="107"/>
      <c r="BA357" s="123"/>
      <c r="BB357" s="123"/>
      <c r="BC357" s="115"/>
      <c r="BD357" s="107"/>
      <c r="BE357" s="107"/>
      <c r="BF357" s="107"/>
      <c r="BG357" s="107"/>
      <c r="BH357" s="107"/>
      <c r="BI357" s="107"/>
      <c r="BJ357" s="107"/>
      <c r="BK357" s="107"/>
      <c r="BL357" s="116"/>
      <c r="BM357" s="193"/>
      <c r="BN357" s="116"/>
      <c r="BO357" s="181"/>
      <c r="BP357" s="116"/>
      <c r="BQ357" s="116"/>
      <c r="BR357" s="116"/>
      <c r="BS357" s="118"/>
      <c r="BT357" s="107"/>
      <c r="BU357" s="107"/>
      <c r="BV357" s="107"/>
      <c r="BW357" s="107"/>
      <c r="BX357" s="124"/>
      <c r="BY357" s="107"/>
      <c r="BZ357" s="107"/>
      <c r="CA357" s="107"/>
      <c r="CB357" s="117"/>
      <c r="CC357" s="117"/>
      <c r="CD357" s="117"/>
      <c r="CE357" s="112"/>
      <c r="CF357" s="117"/>
      <c r="CG357" s="112"/>
      <c r="CH357" s="112"/>
      <c r="CI357" s="112"/>
      <c r="CJ357" s="112"/>
      <c r="CK357" s="112"/>
      <c r="CL357" s="112"/>
      <c r="CM357" s="112"/>
      <c r="CN357" s="112"/>
      <c r="CO357" s="112"/>
      <c r="CP357" s="112"/>
      <c r="CQ357" s="112"/>
      <c r="CR357" s="112"/>
      <c r="CS357" s="112"/>
      <c r="CT357" s="112"/>
      <c r="CU357" s="112"/>
      <c r="CV357" s="112"/>
      <c r="CW357" s="112"/>
      <c r="CX357" s="112"/>
      <c r="CY357" s="112"/>
      <c r="CZ357" s="112"/>
      <c r="DA357" s="112"/>
      <c r="DB357" s="112"/>
    </row>
    <row r="358" spans="1:106" ht="30.75" customHeight="1">
      <c r="A358" s="123" t="s">
        <v>581</v>
      </c>
      <c r="B358" s="207"/>
      <c r="C358" s="174"/>
      <c r="D358" s="107"/>
      <c r="E358" s="107"/>
      <c r="F358" s="107"/>
      <c r="G358" s="107"/>
      <c r="H358" s="107"/>
      <c r="I358" s="177"/>
      <c r="J358" s="107"/>
      <c r="K358" s="107"/>
      <c r="L358" s="107"/>
      <c r="M358" s="107"/>
      <c r="N358" s="107"/>
      <c r="O358" s="163"/>
      <c r="P358" s="113"/>
      <c r="Q358" s="107"/>
      <c r="R358" s="107"/>
      <c r="S358" s="111"/>
      <c r="T358" s="107"/>
      <c r="U358" s="107"/>
      <c r="V358" s="130"/>
      <c r="W358" s="111"/>
      <c r="X358" s="107"/>
      <c r="Y358" s="107"/>
      <c r="Z358" s="107"/>
      <c r="AA358" s="107"/>
      <c r="AB358" s="107"/>
      <c r="AC358" s="114"/>
      <c r="AD358" s="108"/>
      <c r="AE358" s="107"/>
      <c r="AF358" s="107"/>
      <c r="AG358" s="107"/>
      <c r="AH358" s="107"/>
      <c r="AI358" s="107"/>
      <c r="AJ358" s="107"/>
      <c r="AK358" s="107"/>
      <c r="AL358" s="107"/>
      <c r="AM358" s="123"/>
      <c r="AN358" s="107"/>
      <c r="AO358" s="107"/>
      <c r="AP358" s="107"/>
      <c r="AQ358" s="107"/>
      <c r="AR358" s="107"/>
      <c r="AS358" s="107"/>
      <c r="AT358" s="107"/>
      <c r="AU358" s="107"/>
      <c r="AV358" s="107"/>
      <c r="AW358" s="107"/>
      <c r="AX358" s="107"/>
      <c r="AY358" s="107"/>
      <c r="AZ358" s="107"/>
      <c r="BA358" s="107"/>
      <c r="BB358" s="107"/>
      <c r="BC358" s="115"/>
      <c r="BD358" s="107"/>
      <c r="BE358" s="107"/>
      <c r="BF358" s="107"/>
      <c r="BG358" s="107"/>
      <c r="BH358" s="107"/>
      <c r="BI358" s="107"/>
      <c r="BJ358" s="107"/>
      <c r="BK358" s="107"/>
      <c r="BL358" s="116"/>
      <c r="BM358" s="121"/>
      <c r="BN358" s="116"/>
      <c r="BO358" s="121"/>
      <c r="BP358" s="116"/>
      <c r="BQ358" s="116"/>
      <c r="BR358" s="116"/>
      <c r="BS358" s="118"/>
      <c r="BT358" s="107"/>
      <c r="BU358" s="107"/>
      <c r="BV358" s="107"/>
      <c r="BW358" s="107"/>
      <c r="BX358" s="124"/>
      <c r="BY358" s="107"/>
      <c r="BZ358" s="107"/>
      <c r="CA358" s="107"/>
      <c r="CB358" s="117"/>
      <c r="CC358" s="117"/>
      <c r="CD358" s="117"/>
      <c r="CE358" s="112"/>
      <c r="CF358" s="117"/>
      <c r="CG358" s="112"/>
      <c r="CH358" s="112"/>
      <c r="CI358" s="112"/>
      <c r="CJ358" s="112"/>
      <c r="CK358" s="112"/>
      <c r="CL358" s="112"/>
      <c r="CM358" s="112"/>
      <c r="CN358" s="112"/>
      <c r="CO358" s="112"/>
      <c r="CP358" s="112"/>
      <c r="CQ358" s="112"/>
      <c r="CR358" s="112"/>
      <c r="CS358" s="112"/>
      <c r="CT358" s="112"/>
      <c r="CU358" s="112"/>
      <c r="CV358" s="112"/>
      <c r="CW358" s="112"/>
      <c r="CX358" s="112"/>
      <c r="CY358" s="112"/>
      <c r="CZ358" s="112"/>
      <c r="DA358" s="112"/>
      <c r="DB358" s="112"/>
    </row>
    <row r="359" spans="1:106" ht="30.75" customHeight="1">
      <c r="A359" s="123" t="s">
        <v>583</v>
      </c>
      <c r="B359" s="207"/>
      <c r="C359" s="107"/>
      <c r="D359" s="107"/>
      <c r="E359" s="107"/>
      <c r="F359" s="107"/>
      <c r="G359" s="107"/>
      <c r="H359" s="107"/>
      <c r="I359" s="138"/>
      <c r="J359" s="107"/>
      <c r="K359" s="107"/>
      <c r="L359" s="107"/>
      <c r="M359" s="107"/>
      <c r="N359" s="107"/>
      <c r="O359" s="163"/>
      <c r="P359" s="113"/>
      <c r="Q359" s="107"/>
      <c r="R359" s="107"/>
      <c r="S359" s="111"/>
      <c r="T359" s="107"/>
      <c r="U359" s="107"/>
      <c r="V359" s="130"/>
      <c r="W359" s="111"/>
      <c r="X359" s="107"/>
      <c r="Y359" s="107"/>
      <c r="Z359" s="107"/>
      <c r="AA359" s="107"/>
      <c r="AB359" s="107"/>
      <c r="AC359" s="114"/>
      <c r="AD359" s="108"/>
      <c r="AE359" s="107"/>
      <c r="AF359" s="107"/>
      <c r="AG359" s="107"/>
      <c r="AH359" s="107"/>
      <c r="AI359" s="107"/>
      <c r="AJ359" s="107"/>
      <c r="AK359" s="107"/>
      <c r="AL359" s="107"/>
      <c r="AM359" s="130"/>
      <c r="AN359" s="107"/>
      <c r="AO359" s="107"/>
      <c r="AP359" s="107"/>
      <c r="AQ359" s="107"/>
      <c r="AR359" s="107"/>
      <c r="AS359" s="107"/>
      <c r="AT359" s="107"/>
      <c r="AU359" s="107"/>
      <c r="AV359" s="107"/>
      <c r="AW359" s="107"/>
      <c r="AX359" s="107"/>
      <c r="AY359" s="107"/>
      <c r="AZ359" s="107"/>
      <c r="BA359" s="107"/>
      <c r="BB359" s="107"/>
      <c r="BC359" s="115"/>
      <c r="BD359" s="107"/>
      <c r="BE359" s="107"/>
      <c r="BF359" s="107"/>
      <c r="BG359" s="107"/>
      <c r="BH359" s="107"/>
      <c r="BI359" s="107"/>
      <c r="BJ359" s="107"/>
      <c r="BK359" s="107"/>
      <c r="BL359" s="121"/>
      <c r="BM359" s="121"/>
      <c r="BN359" s="116"/>
      <c r="BO359" s="121"/>
      <c r="BP359" s="116"/>
      <c r="BQ359" s="116"/>
      <c r="BR359" s="116"/>
      <c r="BS359" s="118"/>
      <c r="BT359" s="107"/>
      <c r="BU359" s="107"/>
      <c r="BV359" s="107"/>
      <c r="BW359" s="107"/>
      <c r="BX359" s="124"/>
      <c r="BY359" s="107"/>
      <c r="BZ359" s="107"/>
      <c r="CA359" s="107"/>
      <c r="CB359" s="117"/>
      <c r="CC359" s="117"/>
      <c r="CD359" s="117"/>
      <c r="CE359" s="112"/>
      <c r="CF359" s="117"/>
      <c r="CG359" s="112"/>
      <c r="CH359" s="112"/>
      <c r="CI359" s="112"/>
      <c r="CJ359" s="112"/>
      <c r="CK359" s="112"/>
      <c r="CL359" s="112"/>
      <c r="CM359" s="112"/>
      <c r="CN359" s="112"/>
      <c r="CO359" s="112"/>
      <c r="CP359" s="112"/>
      <c r="CQ359" s="112"/>
      <c r="CR359" s="112"/>
      <c r="CS359" s="112"/>
      <c r="CT359" s="112"/>
      <c r="CU359" s="112"/>
      <c r="CV359" s="112"/>
      <c r="CW359" s="112"/>
      <c r="CX359" s="112"/>
      <c r="CY359" s="112"/>
      <c r="CZ359" s="112"/>
      <c r="DA359" s="112"/>
      <c r="DB359" s="112"/>
    </row>
    <row r="360" spans="1:106" ht="30.75" customHeight="1">
      <c r="A360" s="123" t="s">
        <v>584</v>
      </c>
      <c r="B360" s="207"/>
      <c r="C360" s="174"/>
      <c r="D360" s="107"/>
      <c r="E360" s="107"/>
      <c r="F360" s="107"/>
      <c r="G360" s="107"/>
      <c r="H360" s="107"/>
      <c r="I360" s="138"/>
      <c r="J360" s="107"/>
      <c r="K360" s="107"/>
      <c r="L360" s="107"/>
      <c r="M360" s="107"/>
      <c r="N360" s="107"/>
      <c r="O360" s="163"/>
      <c r="P360" s="113"/>
      <c r="Q360" s="107"/>
      <c r="R360" s="107"/>
      <c r="S360" s="111"/>
      <c r="T360" s="107"/>
      <c r="U360" s="107"/>
      <c r="V360" s="130"/>
      <c r="W360" s="111"/>
      <c r="X360" s="107"/>
      <c r="Y360" s="107"/>
      <c r="Z360" s="107"/>
      <c r="AA360" s="107"/>
      <c r="AB360" s="107"/>
      <c r="AC360" s="114"/>
      <c r="AD360" s="108"/>
      <c r="AE360" s="107"/>
      <c r="AF360" s="107"/>
      <c r="AG360" s="107"/>
      <c r="AH360" s="107"/>
      <c r="AI360" s="107"/>
      <c r="AJ360" s="107"/>
      <c r="AK360" s="107"/>
      <c r="AL360" s="107"/>
      <c r="AM360" s="130"/>
      <c r="AN360" s="107"/>
      <c r="AO360" s="107"/>
      <c r="AP360" s="107"/>
      <c r="AQ360" s="107"/>
      <c r="AR360" s="107"/>
      <c r="AS360" s="107"/>
      <c r="AT360" s="107"/>
      <c r="AU360" s="107"/>
      <c r="AV360" s="107"/>
      <c r="AW360" s="107"/>
      <c r="AX360" s="107"/>
      <c r="AY360" s="107"/>
      <c r="AZ360" s="107"/>
      <c r="BA360" s="107"/>
      <c r="BB360" s="107"/>
      <c r="BC360" s="115"/>
      <c r="BD360" s="107"/>
      <c r="BE360" s="107"/>
      <c r="BF360" s="107"/>
      <c r="BG360" s="107"/>
      <c r="BH360" s="107"/>
      <c r="BI360" s="107"/>
      <c r="BJ360" s="107"/>
      <c r="BK360" s="107"/>
      <c r="BL360" s="116"/>
      <c r="BM360" s="121"/>
      <c r="BN360" s="116"/>
      <c r="BO360" s="121"/>
      <c r="BP360" s="116"/>
      <c r="BQ360" s="116"/>
      <c r="BR360" s="116"/>
      <c r="BS360" s="118"/>
      <c r="BT360" s="107"/>
      <c r="BU360" s="107"/>
      <c r="BV360" s="107"/>
      <c r="BW360" s="107"/>
      <c r="BX360" s="124"/>
      <c r="BY360" s="107"/>
      <c r="BZ360" s="107"/>
      <c r="CA360" s="107"/>
      <c r="CB360" s="117"/>
      <c r="CC360" s="117"/>
      <c r="CD360" s="117"/>
      <c r="CE360" s="112"/>
      <c r="CF360" s="117"/>
      <c r="CG360" s="112"/>
      <c r="CH360" s="112"/>
      <c r="CI360" s="112"/>
      <c r="CJ360" s="112"/>
      <c r="CK360" s="112"/>
      <c r="CL360" s="112"/>
      <c r="CM360" s="112"/>
      <c r="CN360" s="112"/>
      <c r="CO360" s="112"/>
      <c r="CP360" s="112"/>
      <c r="CQ360" s="112"/>
      <c r="CR360" s="112"/>
      <c r="CS360" s="112"/>
      <c r="CT360" s="112"/>
      <c r="CU360" s="112"/>
      <c r="CV360" s="112"/>
      <c r="CW360" s="112"/>
      <c r="CX360" s="112"/>
      <c r="CY360" s="112"/>
      <c r="CZ360" s="112"/>
      <c r="DA360" s="112"/>
      <c r="DB360" s="112"/>
    </row>
    <row r="361" spans="1:106" ht="30.75" customHeight="1">
      <c r="A361" s="123" t="s">
        <v>585</v>
      </c>
      <c r="B361" s="207"/>
      <c r="C361" s="174"/>
      <c r="D361" s="107"/>
      <c r="E361" s="107"/>
      <c r="F361" s="107"/>
      <c r="G361" s="107"/>
      <c r="H361" s="107"/>
      <c r="I361" s="177"/>
      <c r="J361" s="107"/>
      <c r="K361" s="107"/>
      <c r="L361" s="107"/>
      <c r="M361" s="107"/>
      <c r="N361" s="107"/>
      <c r="O361" s="163"/>
      <c r="P361" s="113"/>
      <c r="Q361" s="107"/>
      <c r="R361" s="107"/>
      <c r="S361" s="111"/>
      <c r="T361" s="107"/>
      <c r="U361" s="107"/>
      <c r="V361" s="130"/>
      <c r="W361" s="111"/>
      <c r="X361" s="107"/>
      <c r="Y361" s="107"/>
      <c r="Z361" s="107"/>
      <c r="AA361" s="107"/>
      <c r="AB361" s="107"/>
      <c r="AC361" s="114"/>
      <c r="AD361" s="108"/>
      <c r="AE361" s="107"/>
      <c r="AF361" s="107"/>
      <c r="AG361" s="107"/>
      <c r="AH361" s="107"/>
      <c r="AI361" s="107"/>
      <c r="AJ361" s="107"/>
      <c r="AK361" s="107"/>
      <c r="AL361" s="107"/>
      <c r="AM361" s="130"/>
      <c r="AN361" s="107"/>
      <c r="AO361" s="107"/>
      <c r="AP361" s="107"/>
      <c r="AQ361" s="107"/>
      <c r="AR361" s="107"/>
      <c r="AS361" s="107"/>
      <c r="AT361" s="107"/>
      <c r="AU361" s="107"/>
      <c r="AV361" s="107"/>
      <c r="AW361" s="107"/>
      <c r="AX361" s="107"/>
      <c r="AY361" s="107"/>
      <c r="AZ361" s="107"/>
      <c r="BA361" s="107"/>
      <c r="BB361" s="107"/>
      <c r="BC361" s="115"/>
      <c r="BD361" s="107"/>
      <c r="BE361" s="107"/>
      <c r="BF361" s="107"/>
      <c r="BG361" s="107"/>
      <c r="BH361" s="107"/>
      <c r="BI361" s="107"/>
      <c r="BJ361" s="107"/>
      <c r="BK361" s="107"/>
      <c r="BL361" s="121"/>
      <c r="BM361" s="121"/>
      <c r="BN361" s="116"/>
      <c r="BO361" s="121"/>
      <c r="BP361" s="116"/>
      <c r="BQ361" s="116"/>
      <c r="BR361" s="116"/>
      <c r="BS361" s="118"/>
      <c r="BT361" s="107"/>
      <c r="BU361" s="107"/>
      <c r="BV361" s="107"/>
      <c r="BW361" s="107"/>
      <c r="BX361" s="124"/>
      <c r="BY361" s="107"/>
      <c r="BZ361" s="107"/>
      <c r="CA361" s="107"/>
      <c r="CB361" s="117"/>
      <c r="CC361" s="117"/>
      <c r="CD361" s="117"/>
      <c r="CE361" s="112"/>
      <c r="CF361" s="117"/>
      <c r="CG361" s="112"/>
      <c r="CH361" s="112"/>
      <c r="CI361" s="112"/>
      <c r="CJ361" s="112"/>
      <c r="CK361" s="112"/>
      <c r="CL361" s="112"/>
      <c r="CM361" s="112"/>
      <c r="CN361" s="112"/>
      <c r="CO361" s="112"/>
      <c r="CP361" s="112"/>
      <c r="CQ361" s="112"/>
      <c r="CR361" s="112"/>
      <c r="CS361" s="112"/>
      <c r="CT361" s="112"/>
      <c r="CU361" s="112"/>
      <c r="CV361" s="112"/>
      <c r="CW361" s="112"/>
      <c r="CX361" s="112"/>
      <c r="CY361" s="112"/>
      <c r="CZ361" s="112"/>
      <c r="DA361" s="112"/>
      <c r="DB361" s="112"/>
    </row>
    <row r="362" spans="1:106" ht="30.75" customHeight="1">
      <c r="A362" s="123" t="s">
        <v>586</v>
      </c>
      <c r="B362" s="207"/>
      <c r="C362" s="174"/>
      <c r="D362" s="107"/>
      <c r="E362" s="107"/>
      <c r="F362" s="107"/>
      <c r="G362" s="107"/>
      <c r="H362" s="107"/>
      <c r="I362" s="107"/>
      <c r="J362" s="107"/>
      <c r="K362" s="107"/>
      <c r="L362" s="107"/>
      <c r="M362" s="107"/>
      <c r="N362" s="107"/>
      <c r="O362" s="163"/>
      <c r="P362" s="113"/>
      <c r="Q362" s="107"/>
      <c r="R362" s="107"/>
      <c r="S362" s="111"/>
      <c r="T362" s="107"/>
      <c r="U362" s="107"/>
      <c r="V362" s="130"/>
      <c r="W362" s="111"/>
      <c r="X362" s="107"/>
      <c r="Y362" s="107"/>
      <c r="Z362" s="107"/>
      <c r="AA362" s="107"/>
      <c r="AB362" s="107"/>
      <c r="AC362" s="114"/>
      <c r="AD362" s="108"/>
      <c r="AE362" s="107"/>
      <c r="AF362" s="107"/>
      <c r="AG362" s="107"/>
      <c r="AH362" s="107"/>
      <c r="AI362" s="107"/>
      <c r="AJ362" s="107"/>
      <c r="AK362" s="107"/>
      <c r="AL362" s="107"/>
      <c r="AM362" s="130"/>
      <c r="AN362" s="107"/>
      <c r="AO362" s="107"/>
      <c r="AP362" s="107"/>
      <c r="AQ362" s="107"/>
      <c r="AR362" s="107"/>
      <c r="AS362" s="107"/>
      <c r="AT362" s="107"/>
      <c r="AU362" s="107"/>
      <c r="AV362" s="107"/>
      <c r="AW362" s="107"/>
      <c r="AX362" s="107"/>
      <c r="AY362" s="107"/>
      <c r="AZ362" s="107"/>
      <c r="BA362" s="107"/>
      <c r="BB362" s="107"/>
      <c r="BC362" s="115"/>
      <c r="BD362" s="107"/>
      <c r="BE362" s="107"/>
      <c r="BF362" s="107"/>
      <c r="BG362" s="107"/>
      <c r="BH362" s="107"/>
      <c r="BI362" s="107"/>
      <c r="BJ362" s="107"/>
      <c r="BK362" s="107"/>
      <c r="BL362" s="116"/>
      <c r="BM362" s="193"/>
      <c r="BN362" s="116"/>
      <c r="BO362" s="121"/>
      <c r="BP362" s="116"/>
      <c r="BQ362" s="116"/>
      <c r="BR362" s="116"/>
      <c r="BS362" s="118"/>
      <c r="BT362" s="107"/>
      <c r="BU362" s="107"/>
      <c r="BV362" s="107"/>
      <c r="BW362" s="107"/>
      <c r="BX362" s="124"/>
      <c r="BY362" s="107"/>
      <c r="BZ362" s="107"/>
      <c r="CA362" s="107"/>
      <c r="CB362" s="117"/>
      <c r="CC362" s="117"/>
      <c r="CD362" s="117"/>
      <c r="CE362" s="112"/>
      <c r="CF362" s="117"/>
      <c r="CG362" s="112"/>
      <c r="CH362" s="112"/>
      <c r="CI362" s="112"/>
      <c r="CJ362" s="112"/>
      <c r="CK362" s="112"/>
      <c r="CL362" s="112"/>
      <c r="CM362" s="112"/>
      <c r="CN362" s="112"/>
      <c r="CO362" s="112"/>
      <c r="CP362" s="112"/>
      <c r="CQ362" s="112"/>
      <c r="CR362" s="112"/>
      <c r="CS362" s="112"/>
      <c r="CT362" s="112"/>
      <c r="CU362" s="112"/>
      <c r="CV362" s="112"/>
      <c r="CW362" s="112"/>
      <c r="CX362" s="112"/>
      <c r="CY362" s="112"/>
      <c r="CZ362" s="112"/>
      <c r="DA362" s="112"/>
      <c r="DB362" s="112"/>
    </row>
    <row r="363" spans="1:106" ht="30.75" customHeight="1">
      <c r="A363" s="123" t="s">
        <v>587</v>
      </c>
      <c r="B363" s="207"/>
      <c r="C363" s="174"/>
      <c r="D363" s="107"/>
      <c r="E363" s="107"/>
      <c r="F363" s="107"/>
      <c r="G363" s="107"/>
      <c r="H363" s="107"/>
      <c r="I363" s="177"/>
      <c r="J363" s="107"/>
      <c r="K363" s="107"/>
      <c r="L363" s="107"/>
      <c r="M363" s="107"/>
      <c r="N363" s="107"/>
      <c r="O363" s="163"/>
      <c r="P363" s="113"/>
      <c r="Q363" s="107"/>
      <c r="R363" s="107"/>
      <c r="S363" s="111"/>
      <c r="T363" s="107"/>
      <c r="U363" s="107"/>
      <c r="V363" s="130"/>
      <c r="W363" s="111"/>
      <c r="X363" s="107"/>
      <c r="Y363" s="107"/>
      <c r="Z363" s="107"/>
      <c r="AA363" s="107"/>
      <c r="AB363" s="107"/>
      <c r="AC363" s="114"/>
      <c r="AD363" s="108"/>
      <c r="AE363" s="107"/>
      <c r="AF363" s="107"/>
      <c r="AG363" s="107"/>
      <c r="AH363" s="107"/>
      <c r="AI363" s="107"/>
      <c r="AJ363" s="107"/>
      <c r="AK363" s="107"/>
      <c r="AL363" s="107"/>
      <c r="AM363" s="130"/>
      <c r="AN363" s="107"/>
      <c r="AO363" s="107"/>
      <c r="AP363" s="107"/>
      <c r="AQ363" s="107"/>
      <c r="AR363" s="107"/>
      <c r="AS363" s="107"/>
      <c r="AT363" s="107"/>
      <c r="AU363" s="107"/>
      <c r="AV363" s="107"/>
      <c r="AW363" s="107"/>
      <c r="AX363" s="107"/>
      <c r="AY363" s="107"/>
      <c r="AZ363" s="107"/>
      <c r="BA363" s="107"/>
      <c r="BB363" s="107"/>
      <c r="BC363" s="115"/>
      <c r="BD363" s="107"/>
      <c r="BE363" s="107"/>
      <c r="BF363" s="107"/>
      <c r="BG363" s="107"/>
      <c r="BH363" s="107"/>
      <c r="BI363" s="107"/>
      <c r="BJ363" s="107"/>
      <c r="BK363" s="107"/>
      <c r="BL363" s="121"/>
      <c r="BM363" s="193"/>
      <c r="BN363" s="116"/>
      <c r="BO363" s="121"/>
      <c r="BP363" s="116"/>
      <c r="BQ363" s="116"/>
      <c r="BR363" s="116"/>
      <c r="BS363" s="118"/>
      <c r="BT363" s="107"/>
      <c r="BU363" s="107"/>
      <c r="BV363" s="107"/>
      <c r="BW363" s="107"/>
      <c r="BX363" s="124"/>
      <c r="BY363" s="107"/>
      <c r="BZ363" s="107"/>
      <c r="CA363" s="107"/>
      <c r="CB363" s="117"/>
      <c r="CC363" s="117"/>
      <c r="CD363" s="117"/>
      <c r="CE363" s="112"/>
      <c r="CF363" s="117"/>
      <c r="CG363" s="112"/>
      <c r="CH363" s="112"/>
      <c r="CI363" s="112"/>
      <c r="CJ363" s="112"/>
      <c r="CK363" s="112"/>
      <c r="CL363" s="112"/>
      <c r="CM363" s="112"/>
      <c r="CN363" s="112"/>
      <c r="CO363" s="112"/>
      <c r="CP363" s="112"/>
      <c r="CQ363" s="112"/>
      <c r="CR363" s="112"/>
      <c r="CS363" s="112"/>
      <c r="CT363" s="112"/>
      <c r="CU363" s="112"/>
      <c r="CV363" s="112"/>
      <c r="CW363" s="112"/>
      <c r="CX363" s="112"/>
      <c r="CY363" s="112"/>
      <c r="CZ363" s="112"/>
      <c r="DA363" s="112"/>
      <c r="DB363" s="112"/>
    </row>
    <row r="364" spans="1:106" ht="30.75" customHeight="1">
      <c r="A364" s="123" t="s">
        <v>588</v>
      </c>
      <c r="B364" s="207"/>
      <c r="C364" s="174"/>
      <c r="D364" s="107"/>
      <c r="E364" s="107"/>
      <c r="F364" s="107"/>
      <c r="G364" s="107"/>
      <c r="H364" s="107"/>
      <c r="I364" s="177"/>
      <c r="J364" s="107"/>
      <c r="K364" s="107"/>
      <c r="L364" s="107"/>
      <c r="M364" s="107"/>
      <c r="N364" s="107"/>
      <c r="O364" s="163"/>
      <c r="P364" s="113"/>
      <c r="Q364" s="107"/>
      <c r="R364" s="107"/>
      <c r="S364" s="111"/>
      <c r="T364" s="107"/>
      <c r="U364" s="107"/>
      <c r="V364" s="130"/>
      <c r="W364" s="111"/>
      <c r="X364" s="107"/>
      <c r="Y364" s="107"/>
      <c r="Z364" s="107"/>
      <c r="AA364" s="107"/>
      <c r="AB364" s="107"/>
      <c r="AC364" s="114"/>
      <c r="AD364" s="108"/>
      <c r="AE364" s="107"/>
      <c r="AF364" s="107"/>
      <c r="AG364" s="107"/>
      <c r="AH364" s="107"/>
      <c r="AI364" s="107"/>
      <c r="AJ364" s="107"/>
      <c r="AK364" s="107"/>
      <c r="AL364" s="107"/>
      <c r="AM364" s="130"/>
      <c r="AN364" s="107"/>
      <c r="AO364" s="107"/>
      <c r="AP364" s="107"/>
      <c r="AQ364" s="107"/>
      <c r="AR364" s="107"/>
      <c r="AS364" s="107"/>
      <c r="AT364" s="107"/>
      <c r="AU364" s="107"/>
      <c r="AV364" s="107"/>
      <c r="AW364" s="107"/>
      <c r="AX364" s="107"/>
      <c r="AY364" s="107"/>
      <c r="AZ364" s="107"/>
      <c r="BA364" s="107"/>
      <c r="BB364" s="107"/>
      <c r="BC364" s="115"/>
      <c r="BD364" s="107"/>
      <c r="BE364" s="107"/>
      <c r="BF364" s="107"/>
      <c r="BG364" s="107"/>
      <c r="BH364" s="107"/>
      <c r="BI364" s="107"/>
      <c r="BJ364" s="107"/>
      <c r="BK364" s="107"/>
      <c r="BL364" s="121"/>
      <c r="BM364" s="193"/>
      <c r="BN364" s="116"/>
      <c r="BO364" s="121"/>
      <c r="BP364" s="116"/>
      <c r="BQ364" s="116"/>
      <c r="BR364" s="116"/>
      <c r="BS364" s="118"/>
      <c r="BT364" s="107"/>
      <c r="BU364" s="107"/>
      <c r="BV364" s="107"/>
      <c r="BW364" s="107"/>
      <c r="BX364" s="124"/>
      <c r="BY364" s="107"/>
      <c r="BZ364" s="107"/>
      <c r="CA364" s="107"/>
      <c r="CB364" s="117"/>
      <c r="CC364" s="117"/>
      <c r="CD364" s="117"/>
      <c r="CE364" s="112"/>
      <c r="CF364" s="117"/>
      <c r="CG364" s="112"/>
      <c r="CH364" s="112"/>
      <c r="CI364" s="112"/>
      <c r="CJ364" s="112"/>
      <c r="CK364" s="112"/>
      <c r="CL364" s="112"/>
      <c r="CM364" s="112"/>
      <c r="CN364" s="112"/>
      <c r="CO364" s="112"/>
      <c r="CP364" s="112"/>
      <c r="CQ364" s="112"/>
      <c r="CR364" s="112"/>
      <c r="CS364" s="112"/>
      <c r="CT364" s="112"/>
      <c r="CU364" s="112"/>
      <c r="CV364" s="112"/>
      <c r="CW364" s="112"/>
      <c r="CX364" s="112"/>
      <c r="CY364" s="112"/>
      <c r="CZ364" s="112"/>
      <c r="DA364" s="112"/>
      <c r="DB364" s="112"/>
    </row>
    <row r="365" spans="1:106" ht="30.75" customHeight="1">
      <c r="A365" s="123" t="s">
        <v>590</v>
      </c>
      <c r="B365" s="207"/>
      <c r="C365" s="174"/>
      <c r="E365" s="107"/>
      <c r="F365" s="107"/>
      <c r="G365" s="107"/>
      <c r="H365" s="107"/>
      <c r="I365" s="210"/>
      <c r="J365" s="107"/>
      <c r="K365" s="107"/>
      <c r="L365" s="107"/>
      <c r="M365" s="107"/>
      <c r="N365" s="107"/>
      <c r="O365" s="163"/>
      <c r="P365" s="113"/>
      <c r="Q365" s="107"/>
      <c r="R365" s="107"/>
      <c r="S365" s="111"/>
      <c r="T365" s="107"/>
      <c r="U365" s="107"/>
      <c r="V365" s="130"/>
      <c r="W365" s="111"/>
      <c r="X365" s="107"/>
      <c r="Y365" s="107"/>
      <c r="Z365" s="107"/>
      <c r="AA365" s="107"/>
      <c r="AB365" s="107"/>
      <c r="AC365" s="114"/>
      <c r="AD365" s="108"/>
      <c r="AE365" s="107"/>
      <c r="AF365" s="107"/>
      <c r="AG365" s="107"/>
      <c r="AH365" s="107"/>
      <c r="AI365" s="107"/>
      <c r="AJ365" s="107"/>
      <c r="AK365" s="107"/>
      <c r="AL365" s="107"/>
      <c r="AM365" s="130"/>
      <c r="AN365" s="107"/>
      <c r="AO365" s="107"/>
      <c r="AP365" s="107"/>
      <c r="AQ365" s="107"/>
      <c r="AR365" s="107"/>
      <c r="AS365" s="107"/>
      <c r="AT365" s="107"/>
      <c r="AU365" s="107"/>
      <c r="AV365" s="107"/>
      <c r="AW365" s="107"/>
      <c r="AX365" s="107"/>
      <c r="AY365" s="107"/>
      <c r="AZ365" s="107"/>
      <c r="BA365" s="107"/>
      <c r="BB365" s="107"/>
      <c r="BC365" s="115"/>
      <c r="BD365" s="107"/>
      <c r="BE365" s="107"/>
      <c r="BF365" s="107"/>
      <c r="BG365" s="107"/>
      <c r="BH365" s="107"/>
      <c r="BI365" s="107"/>
      <c r="BJ365" s="107"/>
      <c r="BK365" s="107"/>
      <c r="BL365" s="121"/>
      <c r="BM365" s="193"/>
      <c r="BN365" s="116"/>
      <c r="BO365" s="121"/>
      <c r="BP365" s="116"/>
      <c r="BQ365" s="116"/>
      <c r="BR365" s="116"/>
      <c r="BS365" s="118"/>
      <c r="BT365" s="107"/>
      <c r="BU365" s="107"/>
      <c r="BV365" s="107"/>
      <c r="BW365" s="107"/>
      <c r="BX365" s="124"/>
      <c r="BY365" s="107"/>
      <c r="BZ365" s="107"/>
      <c r="CA365" s="107"/>
      <c r="CB365" s="117"/>
      <c r="CC365" s="117"/>
      <c r="CD365" s="117"/>
      <c r="CE365" s="112"/>
      <c r="CF365" s="117"/>
      <c r="CG365" s="112"/>
      <c r="CH365" s="112"/>
      <c r="CI365" s="112"/>
      <c r="CJ365" s="112"/>
      <c r="CK365" s="112"/>
      <c r="CL365" s="112"/>
      <c r="CM365" s="112"/>
      <c r="CN365" s="112"/>
      <c r="CO365" s="112"/>
      <c r="CP365" s="112"/>
      <c r="CQ365" s="112"/>
      <c r="CR365" s="112"/>
      <c r="CS365" s="112"/>
      <c r="CT365" s="112"/>
      <c r="CU365" s="112"/>
      <c r="CV365" s="112"/>
      <c r="CW365" s="112"/>
      <c r="CX365" s="112"/>
      <c r="CY365" s="112"/>
      <c r="CZ365" s="112"/>
      <c r="DA365" s="112"/>
      <c r="DB365" s="112"/>
    </row>
    <row r="366" spans="1:106" ht="36" customHeight="1">
      <c r="A366" s="123" t="s">
        <v>591</v>
      </c>
      <c r="B366" s="207"/>
      <c r="C366" s="174"/>
      <c r="D366" s="107"/>
      <c r="E366" s="107"/>
      <c r="F366" s="107"/>
      <c r="G366" s="107"/>
      <c r="H366" s="107"/>
      <c r="I366" s="177"/>
      <c r="J366" s="107"/>
      <c r="K366" s="107"/>
      <c r="L366" s="107"/>
      <c r="M366" s="107"/>
      <c r="N366" s="107"/>
      <c r="O366" s="163"/>
      <c r="P366" s="113"/>
      <c r="Q366" s="107"/>
      <c r="R366" s="107"/>
      <c r="S366" s="111"/>
      <c r="T366" s="107"/>
      <c r="U366" s="107"/>
      <c r="V366" s="130"/>
      <c r="W366" s="111"/>
      <c r="X366" s="107"/>
      <c r="Y366" s="107"/>
      <c r="Z366" s="107"/>
      <c r="AA366" s="107"/>
      <c r="AB366" s="107"/>
      <c r="AC366" s="114"/>
      <c r="AD366" s="108"/>
      <c r="AF366" s="107"/>
      <c r="AG366" s="107"/>
      <c r="AH366" s="107"/>
      <c r="AI366" s="107"/>
      <c r="AJ366" s="107"/>
      <c r="AK366" s="107"/>
      <c r="AL366" s="107"/>
      <c r="AM366" s="130"/>
      <c r="AN366" s="107"/>
      <c r="AO366" s="107"/>
      <c r="AP366" s="107"/>
      <c r="AQ366" s="107"/>
      <c r="AR366" s="107"/>
      <c r="AS366" s="107"/>
      <c r="AT366" s="107"/>
      <c r="AU366" s="107"/>
      <c r="AV366" s="107"/>
      <c r="AW366" s="107"/>
      <c r="AX366" s="107"/>
      <c r="AY366" s="107"/>
      <c r="AZ366" s="107"/>
      <c r="BA366" s="123"/>
      <c r="BB366" s="123"/>
      <c r="BC366" s="115"/>
      <c r="BD366" s="107"/>
      <c r="BE366" s="107"/>
      <c r="BF366" s="107"/>
      <c r="BG366" s="107"/>
      <c r="BH366" s="107"/>
      <c r="BI366" s="107"/>
      <c r="BJ366" s="107"/>
      <c r="BK366" s="107"/>
      <c r="BL366" s="121"/>
      <c r="BM366" s="193"/>
      <c r="BN366" s="116"/>
      <c r="BO366" s="181"/>
      <c r="BP366" s="116"/>
      <c r="BQ366" s="116"/>
      <c r="BR366" s="116"/>
      <c r="BS366" s="118"/>
      <c r="BT366" s="107"/>
      <c r="BU366" s="107"/>
      <c r="BV366" s="107"/>
      <c r="BW366" s="107"/>
      <c r="BX366" s="124"/>
      <c r="BY366" s="107"/>
      <c r="BZ366" s="107"/>
      <c r="CA366" s="107"/>
      <c r="CB366" s="117"/>
      <c r="CC366" s="117"/>
      <c r="CD366" s="117"/>
      <c r="CE366" s="112"/>
      <c r="CF366" s="117"/>
      <c r="CG366" s="112"/>
      <c r="CH366" s="112"/>
      <c r="CI366" s="112"/>
      <c r="CJ366" s="112"/>
      <c r="CK366" s="112"/>
      <c r="CL366" s="112"/>
      <c r="CM366" s="112"/>
      <c r="CN366" s="112"/>
      <c r="CO366" s="112"/>
      <c r="CP366" s="112"/>
      <c r="CQ366" s="112"/>
      <c r="CR366" s="112"/>
      <c r="CS366" s="112"/>
      <c r="CT366" s="112"/>
      <c r="CU366" s="112"/>
      <c r="CV366" s="112"/>
      <c r="CW366" s="112"/>
      <c r="CX366" s="112"/>
      <c r="CY366" s="112"/>
      <c r="CZ366" s="112"/>
      <c r="DA366" s="112"/>
      <c r="DB366" s="112"/>
    </row>
    <row r="367" spans="1:106" ht="30.75" customHeight="1">
      <c r="A367" s="123" t="s">
        <v>592</v>
      </c>
      <c r="B367" s="128"/>
      <c r="C367" s="107"/>
      <c r="D367" s="107"/>
      <c r="E367" s="107"/>
      <c r="F367" s="107"/>
      <c r="G367" s="107"/>
      <c r="H367" s="107"/>
      <c r="I367" s="177"/>
      <c r="J367" s="107"/>
      <c r="K367" s="107"/>
      <c r="L367" s="107"/>
      <c r="M367" s="107"/>
      <c r="N367" s="107"/>
      <c r="O367" s="117"/>
      <c r="P367" s="113"/>
      <c r="Q367" s="107"/>
      <c r="R367" s="107"/>
      <c r="S367" s="144"/>
      <c r="T367" s="107"/>
      <c r="U367" s="107"/>
      <c r="V367" s="107"/>
      <c r="W367" s="111"/>
      <c r="X367" s="107"/>
      <c r="Y367" s="107"/>
      <c r="Z367" s="107"/>
      <c r="AA367" s="107"/>
      <c r="AB367" s="107"/>
      <c r="AC367" s="114"/>
      <c r="AD367" s="108"/>
      <c r="AE367" s="107"/>
      <c r="AF367" s="107"/>
      <c r="AG367" s="107"/>
      <c r="AH367" s="107"/>
      <c r="AI367" s="107"/>
      <c r="AJ367" s="107"/>
      <c r="AK367" s="107"/>
      <c r="AL367" s="107"/>
      <c r="AM367" s="107"/>
      <c r="AN367" s="107"/>
      <c r="AO367" s="107"/>
      <c r="AP367" s="107"/>
      <c r="AQ367" s="107"/>
      <c r="AR367" s="107"/>
      <c r="AS367" s="107"/>
      <c r="AT367" s="107"/>
      <c r="AU367" s="107"/>
      <c r="AV367" s="107"/>
      <c r="AW367" s="107"/>
      <c r="AX367" s="107"/>
      <c r="AY367" s="107"/>
      <c r="AZ367" s="107"/>
      <c r="BA367" s="107"/>
      <c r="BB367" s="107"/>
      <c r="BC367" s="115"/>
      <c r="BD367" s="107"/>
      <c r="BE367" s="107"/>
      <c r="BF367" s="107"/>
      <c r="BG367" s="107"/>
      <c r="BH367" s="107"/>
      <c r="BI367" s="107"/>
      <c r="BJ367" s="107"/>
      <c r="BK367" s="107"/>
      <c r="BL367" s="121"/>
      <c r="BM367" s="193"/>
      <c r="BN367" s="116"/>
      <c r="BO367" s="116"/>
      <c r="BP367" s="116"/>
      <c r="BQ367" s="116"/>
      <c r="BR367" s="116"/>
      <c r="BS367" s="118"/>
      <c r="BT367" s="107"/>
      <c r="BU367" s="107"/>
      <c r="BV367" s="107"/>
      <c r="BW367" s="107"/>
      <c r="BX367" s="124"/>
      <c r="BY367" s="107"/>
      <c r="BZ367" s="107"/>
      <c r="CA367" s="107"/>
      <c r="CB367" s="117"/>
      <c r="CC367" s="117"/>
      <c r="CD367" s="117"/>
      <c r="CE367" s="112"/>
      <c r="CF367" s="117"/>
      <c r="CG367" s="112"/>
      <c r="CH367" s="112"/>
      <c r="CI367" s="112"/>
      <c r="CJ367" s="112"/>
      <c r="CK367" s="112"/>
      <c r="CL367" s="112"/>
      <c r="CM367" s="112"/>
      <c r="CN367" s="112"/>
      <c r="CO367" s="112"/>
      <c r="CP367" s="112"/>
      <c r="CQ367" s="112"/>
      <c r="CR367" s="112"/>
      <c r="CS367" s="112"/>
      <c r="CT367" s="112"/>
      <c r="CU367" s="112"/>
      <c r="CV367" s="112"/>
      <c r="CW367" s="112"/>
      <c r="CX367" s="112"/>
      <c r="CY367" s="112"/>
      <c r="CZ367" s="112"/>
      <c r="DA367" s="112"/>
      <c r="DB367" s="112"/>
    </row>
    <row r="368" spans="1:106" ht="30.75" customHeight="1">
      <c r="A368" s="123" t="s">
        <v>593</v>
      </c>
      <c r="B368" s="207"/>
      <c r="C368" s="174"/>
      <c r="D368" s="123"/>
      <c r="E368" s="123"/>
      <c r="F368" s="123"/>
      <c r="G368" s="123"/>
      <c r="H368" s="123"/>
      <c r="I368" s="209"/>
      <c r="J368" s="123"/>
      <c r="K368" s="123"/>
      <c r="L368" s="123"/>
      <c r="M368" s="123"/>
      <c r="N368" s="123"/>
      <c r="O368" s="163"/>
      <c r="P368" s="113"/>
      <c r="Q368" s="107"/>
      <c r="R368" s="107"/>
      <c r="S368" s="144"/>
      <c r="T368" s="107"/>
      <c r="U368" s="107"/>
      <c r="V368" s="106"/>
      <c r="W368" s="111"/>
      <c r="X368" s="107"/>
      <c r="Y368" s="107"/>
      <c r="Z368" s="107"/>
      <c r="AA368" s="107"/>
      <c r="AB368" s="107"/>
      <c r="AC368" s="114"/>
      <c r="AD368" s="108"/>
      <c r="AF368" s="107"/>
      <c r="AG368" s="107"/>
      <c r="AH368" s="107"/>
      <c r="AI368" s="107"/>
      <c r="AJ368" s="107"/>
      <c r="AK368" s="107"/>
      <c r="AL368" s="107"/>
      <c r="AM368" s="123"/>
      <c r="AN368" s="107"/>
      <c r="AO368" s="107"/>
      <c r="AP368" s="107"/>
      <c r="AQ368" s="107"/>
      <c r="AR368" s="107"/>
      <c r="AS368" s="107"/>
      <c r="AT368" s="107"/>
      <c r="AU368" s="107"/>
      <c r="AV368" s="107"/>
      <c r="AW368" s="107"/>
      <c r="AX368" s="107"/>
      <c r="AY368" s="107"/>
      <c r="AZ368" s="107"/>
      <c r="BA368" s="123"/>
      <c r="BB368" s="123"/>
      <c r="BC368" s="115"/>
      <c r="BD368" s="107"/>
      <c r="BE368" s="107"/>
      <c r="BF368" s="107"/>
      <c r="BG368" s="107"/>
      <c r="BH368" s="107"/>
      <c r="BI368" s="107"/>
      <c r="BJ368" s="107"/>
      <c r="BK368" s="107"/>
      <c r="BL368" s="121"/>
      <c r="BM368" s="193"/>
      <c r="BN368" s="116"/>
      <c r="BO368" s="181"/>
      <c r="BP368" s="116"/>
      <c r="BQ368" s="116"/>
      <c r="BR368" s="116"/>
      <c r="BS368" s="118"/>
      <c r="BT368" s="107"/>
      <c r="BU368" s="107"/>
      <c r="BV368" s="107"/>
      <c r="BW368" s="107"/>
      <c r="BX368" s="124"/>
      <c r="BY368" s="107"/>
      <c r="BZ368" s="123"/>
      <c r="CA368" s="123"/>
      <c r="CB368" s="128"/>
      <c r="CC368" s="128"/>
      <c r="CD368" s="128"/>
      <c r="CE368" s="135"/>
      <c r="CF368" s="128"/>
      <c r="CG368" s="135"/>
      <c r="CH368" s="135"/>
      <c r="CI368" s="135"/>
      <c r="CJ368" s="135"/>
      <c r="CK368" s="135"/>
      <c r="CL368" s="135"/>
      <c r="CM368" s="135"/>
      <c r="CN368" s="135"/>
      <c r="CO368" s="135"/>
      <c r="CP368" s="135"/>
      <c r="CQ368" s="135"/>
      <c r="CR368" s="135"/>
      <c r="CS368" s="112"/>
      <c r="CT368" s="112"/>
      <c r="CU368" s="112"/>
      <c r="CV368" s="112"/>
      <c r="CW368" s="112"/>
      <c r="CX368" s="112"/>
      <c r="CY368" s="112"/>
      <c r="CZ368" s="112"/>
      <c r="DA368" s="112"/>
      <c r="DB368" s="112"/>
    </row>
    <row r="369" spans="1:106" ht="30.75" customHeight="1">
      <c r="A369" s="123" t="s">
        <v>1088</v>
      </c>
      <c r="B369" s="207"/>
      <c r="C369" s="107"/>
      <c r="D369" s="123"/>
      <c r="E369" s="107"/>
      <c r="F369" s="107"/>
      <c r="G369" s="107"/>
      <c r="H369" s="107"/>
      <c r="I369" s="138"/>
      <c r="J369" s="107"/>
      <c r="K369" s="107"/>
      <c r="L369" s="107"/>
      <c r="M369" s="107"/>
      <c r="N369" s="107"/>
      <c r="O369" s="163"/>
      <c r="P369" s="113"/>
      <c r="Q369" s="107"/>
      <c r="R369" s="107"/>
      <c r="S369" s="144"/>
      <c r="T369" s="107"/>
      <c r="U369" s="107"/>
      <c r="V369" s="130"/>
      <c r="W369" s="111"/>
      <c r="X369" s="107"/>
      <c r="Y369" s="107"/>
      <c r="Z369" s="107"/>
      <c r="AA369" s="107"/>
      <c r="AB369" s="107"/>
      <c r="AC369" s="114"/>
      <c r="AD369" s="108"/>
      <c r="AE369" s="107"/>
      <c r="AF369" s="107"/>
      <c r="AG369" s="107"/>
      <c r="AH369" s="107"/>
      <c r="AI369" s="107"/>
      <c r="AJ369" s="107"/>
      <c r="AK369" s="107"/>
      <c r="AL369" s="107"/>
      <c r="AM369" s="130"/>
      <c r="AN369" s="107"/>
      <c r="AO369" s="107"/>
      <c r="AP369" s="107"/>
      <c r="AQ369" s="107"/>
      <c r="AR369" s="107"/>
      <c r="AS369" s="107"/>
      <c r="AT369" s="107"/>
      <c r="AU369" s="107"/>
      <c r="AV369" s="107"/>
      <c r="AW369" s="107"/>
      <c r="AX369" s="107"/>
      <c r="AY369" s="107"/>
      <c r="AZ369" s="107"/>
      <c r="BA369" s="107"/>
      <c r="BB369" s="107"/>
      <c r="BC369" s="115"/>
      <c r="BD369" s="107"/>
      <c r="BE369" s="107"/>
      <c r="BF369" s="107"/>
      <c r="BG369" s="107"/>
      <c r="BH369" s="107"/>
      <c r="BI369" s="107"/>
      <c r="BJ369" s="107"/>
      <c r="BK369" s="107"/>
      <c r="BL369" s="121"/>
      <c r="BM369" s="193"/>
      <c r="BN369" s="116"/>
      <c r="BO369" s="121"/>
      <c r="BP369" s="116"/>
      <c r="BQ369" s="116"/>
      <c r="BR369" s="116"/>
      <c r="BS369" s="118"/>
      <c r="BT369" s="107"/>
      <c r="BU369" s="107"/>
      <c r="BV369" s="107"/>
      <c r="BW369" s="107"/>
      <c r="BX369" s="124"/>
      <c r="BY369" s="107"/>
      <c r="BZ369" s="107"/>
      <c r="CA369" s="107"/>
      <c r="CB369" s="117"/>
      <c r="CC369" s="117"/>
      <c r="CD369" s="117"/>
      <c r="CE369" s="112"/>
      <c r="CF369" s="117"/>
      <c r="CG369" s="112"/>
      <c r="CH369" s="112"/>
      <c r="CI369" s="112"/>
      <c r="CJ369" s="112"/>
      <c r="CK369" s="112"/>
      <c r="CL369" s="112"/>
      <c r="CM369" s="112"/>
      <c r="CN369" s="112"/>
      <c r="CO369" s="112"/>
      <c r="CP369" s="112"/>
      <c r="CQ369" s="112"/>
      <c r="CR369" s="112"/>
      <c r="CS369" s="112"/>
      <c r="CT369" s="112"/>
      <c r="CU369" s="112"/>
      <c r="CV369" s="112"/>
      <c r="CW369" s="112"/>
      <c r="CX369" s="112"/>
      <c r="CY369" s="112"/>
      <c r="CZ369" s="112"/>
      <c r="DA369" s="112"/>
      <c r="DB369" s="112"/>
    </row>
    <row r="370" spans="1:106" ht="30.75" customHeight="1">
      <c r="A370" s="123" t="s">
        <v>1089</v>
      </c>
      <c r="B370" s="207"/>
      <c r="C370" s="174"/>
      <c r="D370" s="123"/>
      <c r="E370" s="107"/>
      <c r="F370" s="107"/>
      <c r="G370" s="107"/>
      <c r="H370" s="107"/>
      <c r="I370" s="177"/>
      <c r="J370" s="107"/>
      <c r="K370" s="107"/>
      <c r="L370" s="107"/>
      <c r="M370" s="107"/>
      <c r="N370" s="107"/>
      <c r="O370" s="163"/>
      <c r="P370" s="113"/>
      <c r="Q370" s="107"/>
      <c r="R370" s="107"/>
      <c r="S370" s="144"/>
      <c r="T370" s="107"/>
      <c r="U370" s="107"/>
      <c r="V370" s="130"/>
      <c r="W370" s="111"/>
      <c r="X370" s="107"/>
      <c r="Y370" s="107"/>
      <c r="Z370" s="107"/>
      <c r="AA370" s="107"/>
      <c r="AB370" s="107"/>
      <c r="AC370" s="114"/>
      <c r="AD370" s="108"/>
      <c r="AE370" s="107"/>
      <c r="AF370" s="107"/>
      <c r="AG370" s="107"/>
      <c r="AH370" s="107"/>
      <c r="AI370" s="107"/>
      <c r="AJ370" s="107"/>
      <c r="AK370" s="107"/>
      <c r="AL370" s="107"/>
      <c r="AM370" s="130"/>
      <c r="AN370" s="107"/>
      <c r="AO370" s="107"/>
      <c r="AP370" s="107"/>
      <c r="AQ370" s="107"/>
      <c r="AR370" s="107"/>
      <c r="AS370" s="107"/>
      <c r="AT370" s="107"/>
      <c r="AU370" s="107"/>
      <c r="AV370" s="107"/>
      <c r="AW370" s="107"/>
      <c r="AX370" s="107"/>
      <c r="AY370" s="107"/>
      <c r="AZ370" s="107"/>
      <c r="BA370" s="107"/>
      <c r="BB370" s="107"/>
      <c r="BC370" s="115"/>
      <c r="BD370" s="107"/>
      <c r="BE370" s="107"/>
      <c r="BF370" s="107"/>
      <c r="BG370" s="107"/>
      <c r="BH370" s="107"/>
      <c r="BI370" s="107"/>
      <c r="BJ370" s="107"/>
      <c r="BK370" s="107"/>
      <c r="BL370" s="116"/>
      <c r="BM370" s="193"/>
      <c r="BN370" s="116"/>
      <c r="BO370" s="121"/>
      <c r="BP370" s="116"/>
      <c r="BQ370" s="116"/>
      <c r="BR370" s="116"/>
      <c r="BS370" s="118"/>
      <c r="BT370" s="107"/>
      <c r="BU370" s="107"/>
      <c r="BV370" s="107"/>
      <c r="BW370" s="107"/>
      <c r="BX370" s="124"/>
      <c r="BY370" s="107"/>
      <c r="BZ370" s="107"/>
      <c r="CA370" s="107"/>
      <c r="CB370" s="112"/>
      <c r="CC370" s="112"/>
      <c r="CD370" s="112"/>
      <c r="CE370" s="112"/>
      <c r="CF370" s="117"/>
      <c r="CG370" s="112"/>
      <c r="CH370" s="112"/>
      <c r="CI370" s="112"/>
      <c r="CJ370" s="112"/>
      <c r="CK370" s="112"/>
      <c r="CL370" s="112"/>
      <c r="CM370" s="112"/>
      <c r="CN370" s="112"/>
      <c r="CO370" s="112"/>
      <c r="CP370" s="112"/>
      <c r="CQ370" s="112"/>
      <c r="CR370" s="112"/>
      <c r="CS370" s="112"/>
      <c r="CT370" s="112"/>
      <c r="CU370" s="112"/>
      <c r="CV370" s="112"/>
      <c r="CW370" s="112"/>
      <c r="CX370" s="112"/>
      <c r="CY370" s="112"/>
      <c r="CZ370" s="112"/>
      <c r="DA370" s="112"/>
      <c r="DB370" s="112"/>
    </row>
    <row r="371" spans="1:106" ht="30.75" customHeight="1">
      <c r="A371" s="123" t="s">
        <v>1090</v>
      </c>
      <c r="B371" s="207"/>
      <c r="C371" s="107"/>
      <c r="D371" s="123"/>
      <c r="E371" s="107"/>
      <c r="F371" s="107"/>
      <c r="G371" s="107"/>
      <c r="H371" s="107"/>
      <c r="I371" s="138"/>
      <c r="J371" s="107"/>
      <c r="K371" s="107"/>
      <c r="L371" s="107"/>
      <c r="M371" s="107"/>
      <c r="N371" s="107"/>
      <c r="O371" s="163"/>
      <c r="P371" s="113"/>
      <c r="Q371" s="107"/>
      <c r="R371" s="107"/>
      <c r="S371" s="144"/>
      <c r="T371" s="107"/>
      <c r="U371" s="107"/>
      <c r="V371" s="130"/>
      <c r="W371" s="111"/>
      <c r="X371" s="107"/>
      <c r="Y371" s="107"/>
      <c r="Z371" s="107"/>
      <c r="AA371" s="107"/>
      <c r="AB371" s="107"/>
      <c r="AC371" s="114"/>
      <c r="AD371" s="108"/>
      <c r="AE371" s="107"/>
      <c r="AF371" s="107"/>
      <c r="AG371" s="107"/>
      <c r="AH371" s="107"/>
      <c r="AI371" s="107"/>
      <c r="AJ371" s="107"/>
      <c r="AK371" s="107"/>
      <c r="AL371" s="107"/>
      <c r="AM371" s="130"/>
      <c r="AN371" s="107"/>
      <c r="AO371" s="107"/>
      <c r="AP371" s="107"/>
      <c r="AQ371" s="107"/>
      <c r="AR371" s="107"/>
      <c r="AS371" s="107"/>
      <c r="AT371" s="107"/>
      <c r="AU371" s="107"/>
      <c r="AV371" s="107"/>
      <c r="AW371" s="107"/>
      <c r="AX371" s="107"/>
      <c r="AY371" s="107"/>
      <c r="AZ371" s="107"/>
      <c r="BA371" s="107"/>
      <c r="BB371" s="107"/>
      <c r="BC371" s="115"/>
      <c r="BD371" s="107"/>
      <c r="BE371" s="107"/>
      <c r="BF371" s="107"/>
      <c r="BG371" s="107"/>
      <c r="BH371" s="107"/>
      <c r="BI371" s="107"/>
      <c r="BJ371" s="107"/>
      <c r="BK371" s="107"/>
      <c r="BL371" s="121"/>
      <c r="BM371" s="193"/>
      <c r="BN371" s="116"/>
      <c r="BO371" s="121"/>
      <c r="BP371" s="116"/>
      <c r="BQ371" s="116"/>
      <c r="BR371" s="116"/>
      <c r="BS371" s="118"/>
      <c r="BT371" s="107"/>
      <c r="BU371" s="107"/>
      <c r="BV371" s="107"/>
      <c r="BW371" s="107"/>
      <c r="BX371" s="124"/>
      <c r="BY371" s="107"/>
      <c r="BZ371" s="107"/>
      <c r="CA371" s="107"/>
      <c r="CB371" s="112"/>
      <c r="CC371" s="112"/>
      <c r="CD371" s="112"/>
      <c r="CE371" s="112"/>
      <c r="CF371" s="117"/>
      <c r="CG371" s="112"/>
      <c r="CH371" s="112"/>
      <c r="CI371" s="112"/>
      <c r="CJ371" s="112"/>
      <c r="CK371" s="112"/>
      <c r="CL371" s="112"/>
      <c r="CM371" s="112"/>
      <c r="CN371" s="112"/>
      <c r="CO371" s="112"/>
      <c r="CP371" s="112"/>
      <c r="CQ371" s="112"/>
      <c r="CR371" s="112"/>
      <c r="CS371" s="112"/>
      <c r="CT371" s="112"/>
      <c r="CU371" s="112"/>
      <c r="CV371" s="112"/>
      <c r="CW371" s="112"/>
      <c r="CX371" s="112"/>
      <c r="CY371" s="112"/>
      <c r="CZ371" s="112"/>
      <c r="DA371" s="112"/>
      <c r="DB371" s="112"/>
    </row>
    <row r="372" spans="1:106" ht="30.75" customHeight="1">
      <c r="A372" s="123" t="s">
        <v>1092</v>
      </c>
      <c r="B372" s="128"/>
      <c r="C372" s="107"/>
      <c r="D372" s="107"/>
      <c r="E372" s="107"/>
      <c r="F372" s="107"/>
      <c r="G372" s="107"/>
      <c r="H372" s="107"/>
      <c r="I372" s="107"/>
      <c r="J372" s="107"/>
      <c r="K372" s="107"/>
      <c r="L372" s="107"/>
      <c r="M372" s="107"/>
      <c r="N372" s="107"/>
      <c r="O372" s="117"/>
      <c r="P372" s="113"/>
      <c r="Q372" s="107"/>
      <c r="R372" s="107"/>
      <c r="S372" s="144"/>
      <c r="T372" s="107"/>
      <c r="U372" s="107"/>
      <c r="V372" s="106"/>
      <c r="W372" s="111"/>
      <c r="X372" s="107"/>
      <c r="Y372" s="107"/>
      <c r="Z372" s="107"/>
      <c r="AA372" s="107"/>
      <c r="AB372" s="107"/>
      <c r="AC372" s="114"/>
      <c r="AD372" s="108"/>
      <c r="AE372" s="107"/>
      <c r="AF372" s="107"/>
      <c r="AG372" s="107"/>
      <c r="AH372" s="107"/>
      <c r="AI372" s="107"/>
      <c r="AJ372" s="107"/>
      <c r="AK372" s="107"/>
      <c r="AL372" s="107"/>
      <c r="AM372" s="107"/>
      <c r="AN372" s="107"/>
      <c r="AO372" s="107"/>
      <c r="AP372" s="107"/>
      <c r="AQ372" s="107"/>
      <c r="AR372" s="107"/>
      <c r="AS372" s="107"/>
      <c r="AT372" s="107"/>
      <c r="AU372" s="107"/>
      <c r="AV372" s="107"/>
      <c r="AW372" s="107"/>
      <c r="AX372" s="107"/>
      <c r="AY372" s="107"/>
      <c r="AZ372" s="107"/>
      <c r="BA372" s="107"/>
      <c r="BB372" s="107"/>
      <c r="BC372" s="115"/>
      <c r="BD372" s="107"/>
      <c r="BE372" s="107"/>
      <c r="BF372" s="107"/>
      <c r="BG372" s="107"/>
      <c r="BH372" s="107"/>
      <c r="BI372" s="107"/>
      <c r="BJ372" s="107"/>
      <c r="BK372" s="107"/>
      <c r="BL372" s="121"/>
      <c r="BM372" s="193"/>
      <c r="BN372" s="116"/>
      <c r="BO372" s="116"/>
      <c r="BP372" s="116"/>
      <c r="BQ372" s="116"/>
      <c r="BR372" s="116"/>
      <c r="BS372" s="118"/>
      <c r="BT372" s="107"/>
      <c r="BU372" s="107"/>
      <c r="BV372" s="107"/>
      <c r="BW372" s="107"/>
      <c r="BX372" s="124"/>
      <c r="BY372" s="107"/>
      <c r="BZ372" s="107"/>
      <c r="CA372" s="107"/>
      <c r="CB372" s="117"/>
      <c r="CC372" s="117"/>
      <c r="CD372" s="117"/>
      <c r="CE372" s="112"/>
      <c r="CF372" s="117"/>
      <c r="CG372" s="112"/>
      <c r="CH372" s="112"/>
      <c r="CI372" s="112"/>
      <c r="CJ372" s="112"/>
      <c r="CK372" s="112"/>
      <c r="CL372" s="112"/>
      <c r="CM372" s="112"/>
      <c r="CN372" s="112"/>
      <c r="CO372" s="112"/>
      <c r="CP372" s="112"/>
      <c r="CQ372" s="112"/>
      <c r="CR372" s="112"/>
      <c r="CS372" s="112"/>
      <c r="CT372" s="112"/>
      <c r="CU372" s="112"/>
      <c r="CV372" s="112"/>
      <c r="CW372" s="112"/>
      <c r="CX372" s="112"/>
      <c r="CY372" s="112"/>
      <c r="CZ372" s="112"/>
      <c r="DA372" s="112"/>
      <c r="DB372" s="112"/>
    </row>
    <row r="373" spans="1:106" ht="30.75" customHeight="1">
      <c r="A373" s="123" t="s">
        <v>1093</v>
      </c>
      <c r="B373" s="128"/>
      <c r="C373" s="174"/>
      <c r="D373" s="107"/>
      <c r="E373" s="107"/>
      <c r="F373" s="107"/>
      <c r="G373" s="107"/>
      <c r="H373" s="107"/>
      <c r="I373" s="107"/>
      <c r="J373" s="107"/>
      <c r="K373" s="107"/>
      <c r="L373" s="107"/>
      <c r="M373" s="107"/>
      <c r="N373" s="107"/>
      <c r="O373" s="117"/>
      <c r="P373" s="113"/>
      <c r="Q373" s="107"/>
      <c r="R373" s="107"/>
      <c r="S373" s="144"/>
      <c r="T373" s="107"/>
      <c r="U373" s="107"/>
      <c r="V373" s="107"/>
      <c r="W373" s="111"/>
      <c r="X373" s="107"/>
      <c r="Y373" s="107"/>
      <c r="Z373" s="107"/>
      <c r="AA373" s="107"/>
      <c r="AB373" s="107"/>
      <c r="AC373" s="114"/>
      <c r="AD373" s="108"/>
      <c r="AE373" s="107"/>
      <c r="AF373" s="107"/>
      <c r="AG373" s="107"/>
      <c r="AH373" s="107"/>
      <c r="AI373" s="107"/>
      <c r="AJ373" s="107"/>
      <c r="AK373" s="107"/>
      <c r="AL373" s="107"/>
      <c r="AM373" s="107"/>
      <c r="AN373" s="107"/>
      <c r="AO373" s="107"/>
      <c r="AP373" s="107"/>
      <c r="AQ373" s="107"/>
      <c r="AR373" s="107"/>
      <c r="AS373" s="107"/>
      <c r="AT373" s="107"/>
      <c r="AU373" s="107"/>
      <c r="AV373" s="107"/>
      <c r="AW373" s="107"/>
      <c r="AX373" s="107"/>
      <c r="AY373" s="107"/>
      <c r="AZ373" s="107"/>
      <c r="BA373" s="107"/>
      <c r="BB373" s="107"/>
      <c r="BC373" s="115"/>
      <c r="BD373" s="107"/>
      <c r="BE373" s="107"/>
      <c r="BF373" s="107"/>
      <c r="BG373" s="107"/>
      <c r="BH373" s="107"/>
      <c r="BI373" s="107"/>
      <c r="BJ373" s="107"/>
      <c r="BK373" s="107"/>
      <c r="BL373" s="116"/>
      <c r="BM373" s="193"/>
      <c r="BN373" s="116"/>
      <c r="BO373" s="116"/>
      <c r="BP373" s="116"/>
      <c r="BQ373" s="116"/>
      <c r="BR373" s="116"/>
      <c r="BS373" s="118"/>
      <c r="BT373" s="107"/>
      <c r="BU373" s="107"/>
      <c r="BV373" s="107"/>
      <c r="BW373" s="107"/>
      <c r="BX373" s="124"/>
      <c r="BY373" s="107"/>
      <c r="BZ373" s="107"/>
      <c r="CA373" s="107"/>
      <c r="CB373" s="117"/>
      <c r="CC373" s="117"/>
      <c r="CD373" s="117"/>
      <c r="CE373" s="112"/>
      <c r="CF373" s="117"/>
      <c r="CG373" s="112"/>
      <c r="CH373" s="112"/>
      <c r="CI373" s="112"/>
      <c r="CJ373" s="112"/>
      <c r="CK373" s="112"/>
      <c r="CL373" s="112"/>
      <c r="CM373" s="112"/>
      <c r="CN373" s="112"/>
      <c r="CO373" s="112"/>
      <c r="CP373" s="112"/>
      <c r="CQ373" s="112"/>
      <c r="CR373" s="112"/>
      <c r="CS373" s="112"/>
      <c r="CT373" s="112"/>
      <c r="CU373" s="112"/>
      <c r="CV373" s="112"/>
      <c r="CW373" s="112"/>
      <c r="CX373" s="112"/>
      <c r="CY373" s="112"/>
      <c r="CZ373" s="112"/>
      <c r="DA373" s="112"/>
      <c r="DB373" s="112"/>
    </row>
    <row r="374" spans="1:106" ht="30.75" customHeight="1">
      <c r="A374" s="123" t="s">
        <v>1094</v>
      </c>
      <c r="B374" s="128"/>
      <c r="C374" s="174"/>
      <c r="D374" s="107"/>
      <c r="E374" s="107"/>
      <c r="F374" s="107"/>
      <c r="G374" s="107"/>
      <c r="H374" s="107"/>
      <c r="I374" s="107"/>
      <c r="J374" s="107"/>
      <c r="K374" s="107"/>
      <c r="L374" s="107"/>
      <c r="M374" s="107"/>
      <c r="N374" s="107"/>
      <c r="O374" s="117"/>
      <c r="P374" s="113"/>
      <c r="Q374" s="107"/>
      <c r="R374" s="107"/>
      <c r="S374" s="144"/>
      <c r="T374" s="107"/>
      <c r="U374" s="107"/>
      <c r="V374" s="107"/>
      <c r="W374" s="111"/>
      <c r="X374" s="107"/>
      <c r="Y374" s="107"/>
      <c r="Z374" s="107"/>
      <c r="AA374" s="107"/>
      <c r="AB374" s="107"/>
      <c r="AC374" s="114"/>
      <c r="AD374" s="108"/>
      <c r="AE374" s="107"/>
      <c r="AF374" s="107"/>
      <c r="AG374" s="107"/>
      <c r="AH374" s="107"/>
      <c r="AI374" s="107"/>
      <c r="AJ374" s="107"/>
      <c r="AK374" s="107"/>
      <c r="AL374" s="107"/>
      <c r="AM374" s="107"/>
      <c r="AN374" s="107"/>
      <c r="AO374" s="107"/>
      <c r="AP374" s="107"/>
      <c r="AQ374" s="107"/>
      <c r="AR374" s="107"/>
      <c r="AS374" s="107"/>
      <c r="AT374" s="107"/>
      <c r="AU374" s="107"/>
      <c r="AV374" s="107"/>
      <c r="AW374" s="107"/>
      <c r="AX374" s="107"/>
      <c r="AY374" s="107"/>
      <c r="AZ374" s="107"/>
      <c r="BA374" s="107"/>
      <c r="BB374" s="107"/>
      <c r="BC374" s="115"/>
      <c r="BD374" s="107"/>
      <c r="BE374" s="107"/>
      <c r="BF374" s="107"/>
      <c r="BG374" s="107"/>
      <c r="BH374" s="107"/>
      <c r="BI374" s="107"/>
      <c r="BJ374" s="107"/>
      <c r="BK374" s="107"/>
      <c r="BL374" s="116"/>
      <c r="BM374" s="193"/>
      <c r="BN374" s="116"/>
      <c r="BO374" s="116"/>
      <c r="BP374" s="116"/>
      <c r="BQ374" s="116"/>
      <c r="BR374" s="116"/>
      <c r="BS374" s="118"/>
      <c r="BT374" s="107"/>
      <c r="BU374" s="107"/>
      <c r="BV374" s="107"/>
      <c r="BW374" s="107"/>
      <c r="BX374" s="124"/>
      <c r="BY374" s="107"/>
      <c r="BZ374" s="107"/>
      <c r="CA374" s="107"/>
      <c r="CB374" s="117"/>
      <c r="CC374" s="117"/>
      <c r="CD374" s="117"/>
      <c r="CE374" s="112"/>
      <c r="CF374" s="117"/>
      <c r="CG374" s="112"/>
      <c r="CH374" s="112"/>
      <c r="CI374" s="112"/>
      <c r="CJ374" s="112"/>
      <c r="CK374" s="112"/>
      <c r="CL374" s="112"/>
      <c r="CM374" s="112"/>
      <c r="CN374" s="112"/>
      <c r="CO374" s="112"/>
      <c r="CP374" s="112"/>
      <c r="CQ374" s="112"/>
      <c r="CR374" s="112"/>
      <c r="CS374" s="112"/>
      <c r="CT374" s="112"/>
      <c r="CU374" s="112"/>
      <c r="CV374" s="112"/>
      <c r="CW374" s="112"/>
      <c r="CX374" s="112"/>
      <c r="CY374" s="112"/>
      <c r="CZ374" s="112"/>
      <c r="DA374" s="112"/>
      <c r="DB374" s="112"/>
    </row>
    <row r="375" spans="1:106" ht="30.75" customHeight="1">
      <c r="A375" s="123" t="s">
        <v>1095</v>
      </c>
      <c r="B375" s="128"/>
      <c r="C375" s="174"/>
      <c r="D375" s="107"/>
      <c r="E375" s="107"/>
      <c r="F375" s="107"/>
      <c r="G375" s="107"/>
      <c r="H375" s="107"/>
      <c r="I375" s="177"/>
      <c r="J375" s="107"/>
      <c r="K375" s="107"/>
      <c r="L375" s="107"/>
      <c r="M375" s="107"/>
      <c r="N375" s="107"/>
      <c r="O375" s="117"/>
      <c r="P375" s="113"/>
      <c r="Q375" s="107"/>
      <c r="R375" s="107"/>
      <c r="S375" s="144"/>
      <c r="T375" s="107"/>
      <c r="U375" s="107"/>
      <c r="V375" s="107"/>
      <c r="W375" s="111"/>
      <c r="X375" s="107"/>
      <c r="Y375" s="107"/>
      <c r="Z375" s="107"/>
      <c r="AA375" s="107"/>
      <c r="AB375" s="107"/>
      <c r="AC375" s="114"/>
      <c r="AD375" s="108"/>
      <c r="AE375" s="107"/>
      <c r="AF375" s="107"/>
      <c r="AG375" s="107"/>
      <c r="AH375" s="107"/>
      <c r="AI375" s="107"/>
      <c r="AJ375" s="107"/>
      <c r="AK375" s="107"/>
      <c r="AL375" s="107"/>
      <c r="AM375" s="107"/>
      <c r="AN375" s="107"/>
      <c r="AO375" s="107"/>
      <c r="AP375" s="107"/>
      <c r="AQ375" s="107"/>
      <c r="AR375" s="107"/>
      <c r="AS375" s="107"/>
      <c r="AT375" s="107"/>
      <c r="AU375" s="107"/>
      <c r="AV375" s="107"/>
      <c r="AW375" s="107"/>
      <c r="AX375" s="107"/>
      <c r="AY375" s="107"/>
      <c r="AZ375" s="107"/>
      <c r="BA375" s="107"/>
      <c r="BB375" s="107"/>
      <c r="BC375" s="115"/>
      <c r="BD375" s="107"/>
      <c r="BE375" s="107"/>
      <c r="BF375" s="107"/>
      <c r="BG375" s="107"/>
      <c r="BH375" s="107"/>
      <c r="BI375" s="107"/>
      <c r="BJ375" s="107"/>
      <c r="BK375" s="107"/>
      <c r="BL375" s="121"/>
      <c r="BM375" s="193"/>
      <c r="BN375" s="116"/>
      <c r="BO375" s="116"/>
      <c r="BP375" s="116"/>
      <c r="BQ375" s="116"/>
      <c r="BR375" s="116"/>
      <c r="BS375" s="118"/>
      <c r="BT375" s="107"/>
      <c r="BU375" s="107"/>
      <c r="BV375" s="107"/>
      <c r="BW375" s="107"/>
      <c r="BX375" s="124"/>
      <c r="BY375" s="107"/>
      <c r="BZ375" s="107"/>
      <c r="CA375" s="107"/>
      <c r="CB375" s="117"/>
      <c r="CC375" s="117"/>
      <c r="CD375" s="117"/>
      <c r="CE375" s="112"/>
      <c r="CF375" s="117"/>
      <c r="CG375" s="112"/>
      <c r="CH375" s="112"/>
      <c r="CI375" s="112"/>
      <c r="CJ375" s="112"/>
      <c r="CK375" s="112"/>
      <c r="CL375" s="112"/>
      <c r="CM375" s="112"/>
      <c r="CN375" s="112"/>
      <c r="CO375" s="112"/>
      <c r="CP375" s="112"/>
      <c r="CQ375" s="112"/>
      <c r="CR375" s="112"/>
      <c r="CS375" s="112"/>
      <c r="CT375" s="112"/>
      <c r="CU375" s="112"/>
      <c r="CV375" s="112"/>
      <c r="CW375" s="112"/>
      <c r="CX375" s="112"/>
      <c r="CY375" s="112"/>
      <c r="CZ375" s="112"/>
      <c r="DA375" s="112"/>
      <c r="DB375" s="112"/>
    </row>
    <row r="376" spans="1:106" ht="30.75" customHeight="1">
      <c r="A376" s="123" t="s">
        <v>1097</v>
      </c>
      <c r="B376" s="128"/>
      <c r="C376" s="173"/>
      <c r="D376" s="123"/>
      <c r="E376" s="123"/>
      <c r="F376" s="123"/>
      <c r="G376" s="123"/>
      <c r="H376" s="123"/>
      <c r="I376" s="123"/>
      <c r="J376" s="123"/>
      <c r="K376" s="123"/>
      <c r="L376" s="123"/>
      <c r="M376" s="123"/>
      <c r="N376" s="123"/>
      <c r="O376" s="128"/>
      <c r="P376" s="113"/>
      <c r="Q376" s="123"/>
      <c r="R376" s="123"/>
      <c r="S376" s="144"/>
      <c r="T376" s="123"/>
      <c r="U376" s="123"/>
      <c r="V376" s="123"/>
      <c r="W376" s="111"/>
      <c r="X376" s="123"/>
      <c r="Y376" s="123"/>
      <c r="Z376" s="123"/>
      <c r="AA376" s="123"/>
      <c r="AB376" s="123"/>
      <c r="AC376" s="131"/>
      <c r="AD376" s="108"/>
      <c r="AE376" s="123"/>
      <c r="AF376" s="123"/>
      <c r="AG376" s="123"/>
      <c r="AH376" s="123"/>
      <c r="AI376" s="123"/>
      <c r="AJ376" s="123"/>
      <c r="AK376" s="123"/>
      <c r="AL376" s="123"/>
      <c r="AM376" s="123"/>
      <c r="AN376" s="123"/>
      <c r="AO376" s="123"/>
      <c r="AP376" s="123"/>
      <c r="AQ376" s="123"/>
      <c r="AR376" s="123"/>
      <c r="AS376" s="123"/>
      <c r="AT376" s="123"/>
      <c r="AU376" s="123"/>
      <c r="AV376" s="123"/>
      <c r="AW376" s="123"/>
      <c r="AX376" s="123"/>
      <c r="AY376" s="123"/>
      <c r="AZ376" s="123"/>
      <c r="BA376" s="107"/>
      <c r="BB376" s="107"/>
      <c r="BC376" s="133"/>
      <c r="BD376" s="123"/>
      <c r="BE376" s="123"/>
      <c r="BF376" s="123"/>
      <c r="BG376" s="123"/>
      <c r="BH376" s="123"/>
      <c r="BI376" s="123"/>
      <c r="BJ376" s="123"/>
      <c r="BK376" s="123"/>
      <c r="BL376" s="134"/>
      <c r="BM376" s="193"/>
      <c r="BN376" s="134"/>
      <c r="BO376" s="134"/>
      <c r="BP376" s="134"/>
      <c r="BQ376" s="134"/>
      <c r="BR376" s="134"/>
      <c r="BS376" s="145"/>
      <c r="BT376" s="123"/>
      <c r="BU376" s="123"/>
      <c r="BV376" s="123"/>
      <c r="BW376" s="123"/>
      <c r="BX376" s="123"/>
      <c r="BY376" s="123"/>
      <c r="BZ376" s="123"/>
      <c r="CA376" s="123"/>
      <c r="CB376" s="128"/>
      <c r="CC376" s="128"/>
      <c r="CD376" s="128"/>
      <c r="CE376" s="135"/>
      <c r="CF376" s="128"/>
      <c r="CG376" s="135"/>
      <c r="CH376" s="135"/>
      <c r="CI376" s="135"/>
      <c r="CJ376" s="135"/>
      <c r="CK376" s="135"/>
      <c r="CL376" s="135"/>
      <c r="CM376" s="135"/>
      <c r="CN376" s="135"/>
      <c r="CO376" s="135"/>
      <c r="CP376" s="135"/>
      <c r="CQ376" s="135"/>
      <c r="CR376" s="135"/>
      <c r="CS376" s="112"/>
      <c r="CT376" s="112"/>
      <c r="CU376" s="112"/>
      <c r="CV376" s="112"/>
      <c r="CW376" s="112"/>
      <c r="CX376" s="112"/>
      <c r="CY376" s="112"/>
      <c r="CZ376" s="112"/>
      <c r="DA376" s="112"/>
      <c r="DB376" s="112"/>
    </row>
    <row r="377" spans="1:106" ht="30.75" customHeight="1">
      <c r="A377" s="123" t="s">
        <v>1100</v>
      </c>
      <c r="B377" s="128"/>
      <c r="C377" s="126"/>
      <c r="D377" s="107"/>
      <c r="E377" s="107"/>
      <c r="F377" s="107"/>
      <c r="G377" s="107"/>
      <c r="H377" s="107"/>
      <c r="I377" s="107"/>
      <c r="J377" s="107"/>
      <c r="K377" s="107"/>
      <c r="L377" s="107"/>
      <c r="M377" s="107"/>
      <c r="N377" s="107"/>
      <c r="O377" s="117"/>
      <c r="P377" s="113"/>
      <c r="Q377" s="123"/>
      <c r="R377" s="107"/>
      <c r="S377" s="144"/>
      <c r="T377" s="107"/>
      <c r="U377" s="107"/>
      <c r="V377" s="106"/>
      <c r="W377" s="111"/>
      <c r="X377" s="107"/>
      <c r="Y377" s="107"/>
      <c r="Z377" s="107"/>
      <c r="AA377" s="107"/>
      <c r="AB377" s="107"/>
      <c r="AC377" s="114"/>
      <c r="AD377" s="108"/>
      <c r="AE377" s="107"/>
      <c r="AF377" s="107"/>
      <c r="AG377" s="107"/>
      <c r="AH377" s="107"/>
      <c r="AI377" s="107"/>
      <c r="AJ377" s="107"/>
      <c r="AK377" s="107"/>
      <c r="AL377" s="107"/>
      <c r="AM377" s="107"/>
      <c r="AN377" s="107"/>
      <c r="AO377" s="107"/>
      <c r="AP377" s="107"/>
      <c r="AQ377" s="107"/>
      <c r="AR377" s="107"/>
      <c r="AS377" s="107"/>
      <c r="AT377" s="107"/>
      <c r="AU377" s="107"/>
      <c r="AV377" s="107"/>
      <c r="AW377" s="107"/>
      <c r="AX377" s="107"/>
      <c r="AY377" s="107"/>
      <c r="AZ377" s="107"/>
      <c r="BA377" s="107"/>
      <c r="BB377" s="107"/>
      <c r="BC377" s="115"/>
      <c r="BD377" s="107"/>
      <c r="BE377" s="107"/>
      <c r="BF377" s="107"/>
      <c r="BG377" s="107"/>
      <c r="BH377" s="107"/>
      <c r="BI377" s="107"/>
      <c r="BJ377" s="107"/>
      <c r="BK377" s="107"/>
      <c r="BL377" s="116"/>
      <c r="BM377" s="193"/>
      <c r="BN377" s="116"/>
      <c r="BO377" s="116"/>
      <c r="BP377" s="116"/>
      <c r="BQ377" s="116"/>
      <c r="BR377" s="116"/>
      <c r="BS377" s="118"/>
      <c r="BT377" s="107"/>
      <c r="BU377" s="107"/>
      <c r="BV377" s="107"/>
      <c r="BW377" s="107"/>
      <c r="BX377" s="107"/>
      <c r="BY377" s="107"/>
      <c r="BZ377" s="107"/>
      <c r="CA377" s="107"/>
      <c r="CB377" s="117"/>
      <c r="CC377" s="117"/>
      <c r="CD377" s="117"/>
      <c r="CE377" s="112"/>
      <c r="CF377" s="117"/>
      <c r="CG377" s="112"/>
      <c r="CH377" s="112"/>
      <c r="CI377" s="112"/>
      <c r="CJ377" s="112"/>
      <c r="CK377" s="112"/>
      <c r="CL377" s="112"/>
      <c r="CM377" s="112"/>
      <c r="CN377" s="112"/>
      <c r="CO377" s="112"/>
      <c r="CP377" s="112"/>
      <c r="CQ377" s="112"/>
      <c r="CR377" s="112"/>
      <c r="CS377" s="112"/>
      <c r="CT377" s="112"/>
      <c r="CU377" s="112"/>
      <c r="CV377" s="112"/>
      <c r="CW377" s="112"/>
      <c r="CX377" s="112"/>
      <c r="CY377" s="112"/>
      <c r="CZ377" s="112"/>
      <c r="DA377" s="112"/>
      <c r="DB377" s="112"/>
    </row>
    <row r="378" spans="1:106" ht="30.75" customHeight="1">
      <c r="A378" s="123" t="s">
        <v>1102</v>
      </c>
      <c r="B378" s="128"/>
      <c r="C378" s="107"/>
      <c r="D378" s="107"/>
      <c r="E378" s="107"/>
      <c r="F378" s="107"/>
      <c r="G378" s="107"/>
      <c r="H378" s="107"/>
      <c r="I378" s="177"/>
      <c r="J378" s="107"/>
      <c r="K378" s="107"/>
      <c r="L378" s="107"/>
      <c r="M378" s="107"/>
      <c r="N378" s="107"/>
      <c r="O378" s="117"/>
      <c r="P378" s="113"/>
      <c r="Q378" s="107"/>
      <c r="R378" s="107"/>
      <c r="S378" s="144"/>
      <c r="T378" s="107"/>
      <c r="U378" s="107"/>
      <c r="V378" s="107"/>
      <c r="W378" s="111"/>
      <c r="X378" s="107"/>
      <c r="Y378" s="107"/>
      <c r="Z378" s="107"/>
      <c r="AA378" s="107"/>
      <c r="AB378" s="107"/>
      <c r="AC378" s="114"/>
      <c r="AD378" s="108"/>
      <c r="AE378" s="107"/>
      <c r="AF378" s="107"/>
      <c r="AG378" s="107"/>
      <c r="AH378" s="107"/>
      <c r="AI378" s="107"/>
      <c r="AJ378" s="107"/>
      <c r="AK378" s="107"/>
      <c r="AL378" s="107"/>
      <c r="AM378" s="107"/>
      <c r="AN378" s="107"/>
      <c r="AO378" s="107"/>
      <c r="AP378" s="107"/>
      <c r="AQ378" s="107"/>
      <c r="AR378" s="107"/>
      <c r="AS378" s="107"/>
      <c r="AT378" s="107"/>
      <c r="AU378" s="107"/>
      <c r="AV378" s="107"/>
      <c r="AW378" s="107"/>
      <c r="AX378" s="107"/>
      <c r="AY378" s="107"/>
      <c r="AZ378" s="107"/>
      <c r="BA378" s="107"/>
      <c r="BB378" s="107"/>
      <c r="BC378" s="115"/>
      <c r="BD378" s="107"/>
      <c r="BE378" s="107"/>
      <c r="BF378" s="107"/>
      <c r="BG378" s="107"/>
      <c r="BH378" s="107"/>
      <c r="BI378" s="107"/>
      <c r="BJ378" s="107"/>
      <c r="BK378" s="107"/>
      <c r="BL378" s="121"/>
      <c r="BM378" s="193"/>
      <c r="BN378" s="116"/>
      <c r="BO378" s="116"/>
      <c r="BP378" s="116"/>
      <c r="BQ378" s="116"/>
      <c r="BR378" s="116"/>
      <c r="BS378" s="118"/>
      <c r="BT378" s="107"/>
      <c r="BU378" s="107"/>
      <c r="BV378" s="107"/>
      <c r="BW378" s="107"/>
      <c r="BX378" s="107"/>
      <c r="BY378" s="107"/>
      <c r="BZ378" s="107"/>
      <c r="CA378" s="107"/>
      <c r="CB378" s="117"/>
      <c r="CC378" s="117"/>
      <c r="CD378" s="117"/>
      <c r="CE378" s="112"/>
      <c r="CF378" s="117"/>
      <c r="CG378" s="112"/>
      <c r="CH378" s="112"/>
      <c r="CI378" s="112"/>
      <c r="CJ378" s="112"/>
      <c r="CK378" s="112"/>
      <c r="CL378" s="112"/>
      <c r="CM378" s="112"/>
      <c r="CN378" s="112"/>
      <c r="CO378" s="112"/>
      <c r="CP378" s="112"/>
      <c r="CQ378" s="112"/>
      <c r="CR378" s="112"/>
      <c r="CS378" s="112"/>
      <c r="CT378" s="112"/>
      <c r="CU378" s="112"/>
      <c r="CV378" s="112"/>
      <c r="CW378" s="112"/>
      <c r="CX378" s="112"/>
      <c r="CY378" s="112"/>
      <c r="CZ378" s="112"/>
      <c r="DA378" s="112"/>
      <c r="DB378" s="112"/>
    </row>
    <row r="379" spans="1:106" ht="30.75" customHeight="1">
      <c r="A379" s="123" t="s">
        <v>1103</v>
      </c>
      <c r="B379" s="128"/>
      <c r="C379" s="140"/>
      <c r="D379" s="107"/>
      <c r="E379" s="107"/>
      <c r="F379" s="107"/>
      <c r="G379" s="107"/>
      <c r="H379" s="107"/>
      <c r="I379" s="177"/>
      <c r="J379" s="107"/>
      <c r="K379" s="107"/>
      <c r="L379" s="107"/>
      <c r="M379" s="107"/>
      <c r="N379" s="107"/>
      <c r="O379" s="117"/>
      <c r="P379" s="113"/>
      <c r="Q379" s="107"/>
      <c r="R379" s="107"/>
      <c r="S379" s="144"/>
      <c r="T379" s="107"/>
      <c r="U379" s="107"/>
      <c r="V379" s="107"/>
      <c r="W379" s="111"/>
      <c r="X379" s="107"/>
      <c r="Y379" s="107"/>
      <c r="Z379" s="107"/>
      <c r="AA379" s="107"/>
      <c r="AB379" s="107"/>
      <c r="AC379" s="114"/>
      <c r="AD379" s="108"/>
      <c r="AE379" s="123"/>
      <c r="AF379" s="123"/>
      <c r="AG379" s="123"/>
      <c r="AH379" s="123"/>
      <c r="AI379" s="123"/>
      <c r="AJ379" s="107"/>
      <c r="AK379" s="107"/>
      <c r="AL379" s="107"/>
      <c r="AM379" s="107"/>
      <c r="AN379" s="107"/>
      <c r="AO379" s="107"/>
      <c r="AP379" s="107"/>
      <c r="AQ379" s="107"/>
      <c r="AR379" s="107"/>
      <c r="AS379" s="107"/>
      <c r="AT379" s="107"/>
      <c r="AU379" s="107"/>
      <c r="AV379" s="107"/>
      <c r="AW379" s="107"/>
      <c r="AX379" s="107"/>
      <c r="AY379" s="107"/>
      <c r="AZ379" s="107"/>
      <c r="BA379" s="107"/>
      <c r="BB379" s="107"/>
      <c r="BC379" s="115"/>
      <c r="BD379" s="107"/>
      <c r="BE379" s="107"/>
      <c r="BF379" s="107"/>
      <c r="BG379" s="107"/>
      <c r="BH379" s="107"/>
      <c r="BI379" s="107"/>
      <c r="BJ379" s="107"/>
      <c r="BK379" s="107"/>
      <c r="BL379" s="116"/>
      <c r="BM379" s="193"/>
      <c r="BN379" s="116"/>
      <c r="BO379" s="116"/>
      <c r="BP379" s="116"/>
      <c r="BQ379" s="116"/>
      <c r="BR379" s="116"/>
      <c r="BS379" s="118"/>
      <c r="BT379" s="107"/>
      <c r="BU379" s="107"/>
      <c r="BV379" s="107"/>
      <c r="BW379" s="107"/>
      <c r="BX379" s="107"/>
      <c r="BY379" s="107"/>
      <c r="BZ379" s="107"/>
      <c r="CA379" s="107"/>
      <c r="CB379" s="117"/>
      <c r="CC379" s="117"/>
      <c r="CD379" s="117"/>
      <c r="CE379" s="112"/>
      <c r="CF379" s="117"/>
      <c r="CG379" s="112"/>
      <c r="CH379" s="112"/>
      <c r="CI379" s="112"/>
      <c r="CJ379" s="112"/>
      <c r="CK379" s="112"/>
      <c r="CL379" s="112"/>
      <c r="CM379" s="112"/>
      <c r="CN379" s="112"/>
      <c r="CO379" s="112"/>
      <c r="CP379" s="112"/>
      <c r="CQ379" s="112"/>
      <c r="CR379" s="112"/>
      <c r="CS379" s="112"/>
      <c r="CT379" s="112"/>
      <c r="CU379" s="112"/>
      <c r="CV379" s="112"/>
      <c r="CW379" s="112"/>
      <c r="CX379" s="112"/>
      <c r="CY379" s="258"/>
      <c r="CZ379" s="112"/>
      <c r="DA379" s="112"/>
      <c r="DB379" s="112"/>
    </row>
    <row r="380" spans="1:106" ht="30.75" customHeight="1">
      <c r="A380" s="123" t="s">
        <v>1106</v>
      </c>
      <c r="B380" s="128"/>
      <c r="C380" s="132"/>
      <c r="D380" s="107"/>
      <c r="E380" s="107"/>
      <c r="F380" s="107"/>
      <c r="G380" s="107"/>
      <c r="H380" s="107"/>
      <c r="I380" s="177"/>
      <c r="J380" s="107"/>
      <c r="K380" s="107"/>
      <c r="L380" s="107"/>
      <c r="M380" s="107"/>
      <c r="N380" s="107"/>
      <c r="O380" s="117"/>
      <c r="P380" s="113"/>
      <c r="Q380" s="107"/>
      <c r="R380" s="107"/>
      <c r="S380" s="144"/>
      <c r="T380" s="107"/>
      <c r="U380" s="107"/>
      <c r="V380" s="107"/>
      <c r="W380" s="111"/>
      <c r="X380" s="107"/>
      <c r="Y380" s="107"/>
      <c r="Z380" s="107"/>
      <c r="AA380" s="107"/>
      <c r="AB380" s="107"/>
      <c r="AC380" s="114"/>
      <c r="AD380" s="108"/>
      <c r="AE380" s="107"/>
      <c r="AF380" s="107"/>
      <c r="AG380" s="107"/>
      <c r="AH380" s="107"/>
      <c r="AI380" s="107"/>
      <c r="AJ380" s="107"/>
      <c r="AK380" s="107"/>
      <c r="AL380" s="107"/>
      <c r="AM380" s="107"/>
      <c r="AN380" s="107"/>
      <c r="AO380" s="107"/>
      <c r="AP380" s="107"/>
      <c r="AQ380" s="107"/>
      <c r="AR380" s="107"/>
      <c r="AS380" s="107"/>
      <c r="AT380" s="107"/>
      <c r="AU380" s="107"/>
      <c r="AV380" s="107"/>
      <c r="AW380" s="107"/>
      <c r="AX380" s="107"/>
      <c r="AY380" s="107"/>
      <c r="AZ380" s="107"/>
      <c r="BA380" s="107"/>
      <c r="BB380" s="107"/>
      <c r="BC380" s="115"/>
      <c r="BD380" s="107"/>
      <c r="BE380" s="107"/>
      <c r="BF380" s="107"/>
      <c r="BG380" s="107"/>
      <c r="BH380" s="107"/>
      <c r="BI380" s="107"/>
      <c r="BJ380" s="107"/>
      <c r="BK380" s="107"/>
      <c r="BL380" s="121"/>
      <c r="BM380" s="193"/>
      <c r="BN380" s="116"/>
      <c r="BO380" s="116"/>
      <c r="BP380" s="116"/>
      <c r="BQ380" s="116"/>
      <c r="BR380" s="116"/>
      <c r="BS380" s="118"/>
      <c r="BT380" s="107"/>
      <c r="BU380" s="107"/>
      <c r="BV380" s="107"/>
      <c r="BW380" s="107"/>
      <c r="BX380" s="107"/>
      <c r="BY380" s="107"/>
      <c r="BZ380" s="107"/>
      <c r="CA380" s="107"/>
      <c r="CB380" s="117"/>
      <c r="CC380" s="117"/>
      <c r="CD380" s="117"/>
      <c r="CE380" s="112"/>
      <c r="CF380" s="117"/>
      <c r="CG380" s="112"/>
      <c r="CH380" s="112"/>
      <c r="CI380" s="112"/>
      <c r="CJ380" s="112"/>
      <c r="CK380" s="112"/>
      <c r="CL380" s="112"/>
      <c r="CM380" s="112"/>
      <c r="CN380" s="112"/>
      <c r="CO380" s="112"/>
      <c r="CP380" s="112"/>
      <c r="CQ380" s="112"/>
      <c r="CR380" s="112"/>
      <c r="CS380" s="112"/>
      <c r="CT380" s="112"/>
      <c r="CU380" s="112"/>
      <c r="CV380" s="112"/>
      <c r="CW380" s="112"/>
      <c r="CX380" s="112"/>
      <c r="CY380" s="112"/>
      <c r="CZ380" s="112"/>
      <c r="DA380" s="112"/>
      <c r="DB380" s="112"/>
    </row>
    <row r="381" spans="1:106" ht="30.75" customHeight="1">
      <c r="A381" s="123" t="s">
        <v>1108</v>
      </c>
      <c r="B381" s="128"/>
      <c r="C381" s="132"/>
      <c r="D381" s="107"/>
      <c r="E381" s="107"/>
      <c r="F381" s="107"/>
      <c r="G381" s="107"/>
      <c r="H381" s="107"/>
      <c r="I381" s="177"/>
      <c r="J381" s="107"/>
      <c r="K381" s="107"/>
      <c r="L381" s="107"/>
      <c r="M381" s="107"/>
      <c r="N381" s="107"/>
      <c r="O381" s="117"/>
      <c r="P381" s="113"/>
      <c r="Q381" s="107"/>
      <c r="R381" s="107"/>
      <c r="S381" s="144"/>
      <c r="T381" s="107"/>
      <c r="U381" s="107"/>
      <c r="V381" s="107"/>
      <c r="W381" s="111"/>
      <c r="X381" s="107"/>
      <c r="Y381" s="107"/>
      <c r="Z381" s="107"/>
      <c r="AA381" s="107"/>
      <c r="AB381" s="107"/>
      <c r="AC381" s="114"/>
      <c r="AD381" s="108"/>
      <c r="AE381" s="107"/>
      <c r="AF381" s="107"/>
      <c r="AG381" s="107"/>
      <c r="AH381" s="107"/>
      <c r="AI381" s="107"/>
      <c r="AJ381" s="107"/>
      <c r="AK381" s="107"/>
      <c r="AL381" s="107"/>
      <c r="AM381" s="107"/>
      <c r="AN381" s="107"/>
      <c r="AO381" s="107"/>
      <c r="AP381" s="107"/>
      <c r="AQ381" s="107"/>
      <c r="AR381" s="107"/>
      <c r="AS381" s="107"/>
      <c r="AT381" s="107"/>
      <c r="AU381" s="107"/>
      <c r="AV381" s="107"/>
      <c r="AW381" s="107"/>
      <c r="AX381" s="107"/>
      <c r="AY381" s="107"/>
      <c r="AZ381" s="107"/>
      <c r="BA381" s="107"/>
      <c r="BB381" s="107"/>
      <c r="BC381" s="115"/>
      <c r="BD381" s="107"/>
      <c r="BE381" s="107"/>
      <c r="BF381" s="107"/>
      <c r="BG381" s="107"/>
      <c r="BH381" s="107"/>
      <c r="BI381" s="107"/>
      <c r="BJ381" s="107"/>
      <c r="BK381" s="107"/>
      <c r="BL381" s="116"/>
      <c r="BM381" s="193"/>
      <c r="BN381" s="116"/>
      <c r="BO381" s="116"/>
      <c r="BP381" s="116"/>
      <c r="BQ381" s="116"/>
      <c r="BR381" s="116"/>
      <c r="BS381" s="118"/>
      <c r="BT381" s="107"/>
      <c r="BU381" s="107"/>
      <c r="BV381" s="107"/>
      <c r="BW381" s="107"/>
      <c r="BX381" s="107"/>
      <c r="BY381" s="107"/>
      <c r="BZ381" s="107"/>
      <c r="CA381" s="107"/>
      <c r="CB381" s="117"/>
      <c r="CC381" s="117"/>
      <c r="CD381" s="117"/>
      <c r="CE381" s="112"/>
      <c r="CF381" s="117"/>
      <c r="CG381" s="112"/>
      <c r="CH381" s="112"/>
      <c r="CI381" s="112"/>
      <c r="CJ381" s="112"/>
      <c r="CK381" s="112"/>
      <c r="CL381" s="112"/>
      <c r="CM381" s="112"/>
      <c r="CN381" s="112"/>
      <c r="CO381" s="112"/>
      <c r="CP381" s="112"/>
      <c r="CQ381" s="112"/>
      <c r="CR381" s="112"/>
      <c r="CS381" s="112"/>
      <c r="CT381" s="112"/>
      <c r="CU381" s="112"/>
      <c r="CV381" s="112"/>
      <c r="CW381" s="112"/>
      <c r="CX381" s="112"/>
      <c r="CY381" s="112"/>
      <c r="CZ381" s="112"/>
      <c r="DA381" s="112"/>
      <c r="DB381" s="112"/>
    </row>
    <row r="382" spans="1:106" ht="30.75" customHeight="1">
      <c r="A382" s="123" t="s">
        <v>1110</v>
      </c>
      <c r="B382" s="128"/>
      <c r="C382" s="132"/>
      <c r="D382" s="107"/>
      <c r="E382" s="107"/>
      <c r="F382" s="107"/>
      <c r="G382" s="107"/>
      <c r="H382" s="107"/>
      <c r="I382" s="177"/>
      <c r="J382" s="107"/>
      <c r="K382" s="107"/>
      <c r="L382" s="107"/>
      <c r="M382" s="107"/>
      <c r="N382" s="107"/>
      <c r="O382" s="117"/>
      <c r="P382" s="113"/>
      <c r="Q382" s="107"/>
      <c r="R382" s="107"/>
      <c r="S382" s="144"/>
      <c r="T382" s="107"/>
      <c r="U382" s="107"/>
      <c r="V382" s="107"/>
      <c r="W382" s="111"/>
      <c r="X382" s="107"/>
      <c r="Y382" s="107"/>
      <c r="Z382" s="107"/>
      <c r="AA382" s="107"/>
      <c r="AB382" s="107"/>
      <c r="AC382" s="114"/>
      <c r="AD382" s="108"/>
      <c r="AE382" s="107"/>
      <c r="AF382" s="107"/>
      <c r="AG382" s="107"/>
      <c r="AH382" s="107"/>
      <c r="AI382" s="107"/>
      <c r="AJ382" s="107"/>
      <c r="AK382" s="107"/>
      <c r="AL382" s="107"/>
      <c r="AM382" s="107"/>
      <c r="AN382" s="107"/>
      <c r="AO382" s="107"/>
      <c r="AP382" s="107"/>
      <c r="AQ382" s="107"/>
      <c r="AR382" s="107"/>
      <c r="AS382" s="107"/>
      <c r="AT382" s="107"/>
      <c r="AU382" s="107"/>
      <c r="AV382" s="107"/>
      <c r="AW382" s="107"/>
      <c r="AX382" s="107"/>
      <c r="AY382" s="107"/>
      <c r="AZ382" s="107"/>
      <c r="BA382" s="107"/>
      <c r="BB382" s="107"/>
      <c r="BC382" s="115"/>
      <c r="BD382" s="107"/>
      <c r="BE382" s="107"/>
      <c r="BF382" s="107"/>
      <c r="BG382" s="107"/>
      <c r="BH382" s="107"/>
      <c r="BI382" s="107"/>
      <c r="BJ382" s="107"/>
      <c r="BK382" s="107"/>
      <c r="BL382" s="121"/>
      <c r="BM382" s="193"/>
      <c r="BN382" s="116"/>
      <c r="BO382" s="116"/>
      <c r="BP382" s="116"/>
      <c r="BQ382" s="116"/>
      <c r="BR382" s="116"/>
      <c r="BS382" s="118"/>
      <c r="BT382" s="107"/>
      <c r="BU382" s="107"/>
      <c r="BV382" s="107"/>
      <c r="BW382" s="107"/>
      <c r="BX382" s="107"/>
      <c r="BY382" s="107"/>
      <c r="BZ382" s="107"/>
      <c r="CA382" s="107"/>
      <c r="CB382" s="117"/>
      <c r="CC382" s="117"/>
      <c r="CD382" s="117"/>
      <c r="CE382" s="112"/>
      <c r="CF382" s="117"/>
      <c r="CG382" s="112"/>
      <c r="CH382" s="112"/>
      <c r="CI382" s="112"/>
      <c r="CJ382" s="112"/>
      <c r="CK382" s="112"/>
      <c r="CL382" s="112"/>
      <c r="CM382" s="112"/>
      <c r="CN382" s="112"/>
      <c r="CO382" s="112"/>
      <c r="CP382" s="112"/>
      <c r="CQ382" s="112"/>
      <c r="CR382" s="112"/>
      <c r="CS382" s="112"/>
      <c r="CT382" s="112"/>
      <c r="CU382" s="112"/>
      <c r="CV382" s="112"/>
      <c r="CW382" s="112"/>
      <c r="CX382" s="112"/>
      <c r="CY382" s="112"/>
      <c r="CZ382" s="112"/>
      <c r="DA382" s="112"/>
      <c r="DB382" s="112"/>
    </row>
    <row r="383" spans="1:106" ht="30.75" customHeight="1">
      <c r="A383" s="123" t="s">
        <v>1112</v>
      </c>
      <c r="B383" s="128"/>
      <c r="C383" s="132"/>
      <c r="D383" s="107"/>
      <c r="E383" s="107"/>
      <c r="F383" s="107"/>
      <c r="G383" s="107"/>
      <c r="H383" s="107"/>
      <c r="I383" s="177"/>
      <c r="J383" s="107"/>
      <c r="K383" s="107"/>
      <c r="L383" s="107"/>
      <c r="M383" s="107"/>
      <c r="N383" s="107"/>
      <c r="O383" s="117"/>
      <c r="P383" s="113"/>
      <c r="Q383" s="107"/>
      <c r="R383" s="107"/>
      <c r="S383" s="144"/>
      <c r="T383" s="107"/>
      <c r="U383" s="107"/>
      <c r="V383" s="107"/>
      <c r="W383" s="111"/>
      <c r="X383" s="107"/>
      <c r="Y383" s="107"/>
      <c r="Z383" s="107"/>
      <c r="AA383" s="107"/>
      <c r="AB383" s="107"/>
      <c r="AC383" s="114"/>
      <c r="AD383" s="108"/>
      <c r="AE383" s="107"/>
      <c r="AF383" s="107"/>
      <c r="AG383" s="107"/>
      <c r="AH383" s="107"/>
      <c r="AI383" s="107"/>
      <c r="AJ383" s="107"/>
      <c r="AK383" s="107"/>
      <c r="AL383" s="107"/>
      <c r="AM383" s="107"/>
      <c r="AN383" s="107"/>
      <c r="AO383" s="107"/>
      <c r="AP383" s="107"/>
      <c r="AQ383" s="107"/>
      <c r="AR383" s="107"/>
      <c r="AS383" s="107"/>
      <c r="AT383" s="107"/>
      <c r="AU383" s="107"/>
      <c r="AV383" s="107"/>
      <c r="AW383" s="107"/>
      <c r="AX383" s="107"/>
      <c r="AY383" s="107"/>
      <c r="AZ383" s="107"/>
      <c r="BA383" s="107"/>
      <c r="BB383" s="107"/>
      <c r="BC383" s="115"/>
      <c r="BD383" s="107"/>
      <c r="BE383" s="107"/>
      <c r="BF383" s="107"/>
      <c r="BG383" s="107"/>
      <c r="BH383" s="107"/>
      <c r="BI383" s="107"/>
      <c r="BJ383" s="107"/>
      <c r="BK383" s="107"/>
      <c r="BL383" s="121"/>
      <c r="BM383" s="193"/>
      <c r="BN383" s="116"/>
      <c r="BO383" s="116"/>
      <c r="BP383" s="116"/>
      <c r="BQ383" s="116"/>
      <c r="BR383" s="116"/>
      <c r="BS383" s="118"/>
      <c r="BT383" s="107"/>
      <c r="BU383" s="107"/>
      <c r="BV383" s="107"/>
      <c r="BW383" s="107"/>
      <c r="BX383" s="107"/>
      <c r="BY383" s="107"/>
      <c r="BZ383" s="107"/>
      <c r="CA383" s="107"/>
      <c r="CB383" s="117"/>
      <c r="CC383" s="117"/>
      <c r="CD383" s="117"/>
      <c r="CE383" s="112"/>
      <c r="CF383" s="117"/>
      <c r="CG383" s="112"/>
      <c r="CH383" s="112"/>
      <c r="CI383" s="112"/>
      <c r="CJ383" s="112"/>
      <c r="CK383" s="112"/>
      <c r="CL383" s="112"/>
      <c r="CM383" s="112"/>
      <c r="CN383" s="112"/>
      <c r="CO383" s="112"/>
      <c r="CP383" s="112"/>
      <c r="CQ383" s="112"/>
      <c r="CR383" s="112"/>
      <c r="CS383" s="112"/>
      <c r="CT383" s="112"/>
      <c r="CU383" s="112"/>
      <c r="CV383" s="112"/>
      <c r="CW383" s="112"/>
      <c r="CX383" s="112"/>
      <c r="CY383" s="112"/>
      <c r="CZ383" s="112"/>
      <c r="DA383" s="112"/>
      <c r="DB383" s="112"/>
    </row>
    <row r="384" spans="1:106" ht="30.75" customHeight="1">
      <c r="A384" s="123" t="s">
        <v>1114</v>
      </c>
      <c r="B384" s="128"/>
      <c r="C384" s="132"/>
      <c r="D384" s="107"/>
      <c r="E384" s="107"/>
      <c r="F384" s="107"/>
      <c r="G384" s="107"/>
      <c r="H384" s="107"/>
      <c r="I384" s="177"/>
      <c r="J384" s="107"/>
      <c r="K384" s="107"/>
      <c r="L384" s="107"/>
      <c r="M384" s="107"/>
      <c r="N384" s="107"/>
      <c r="O384" s="117"/>
      <c r="P384" s="113"/>
      <c r="Q384" s="107"/>
      <c r="R384" s="107"/>
      <c r="S384" s="144"/>
      <c r="T384" s="107"/>
      <c r="U384" s="107"/>
      <c r="V384" s="107"/>
      <c r="W384" s="111"/>
      <c r="X384" s="107"/>
      <c r="Y384" s="107"/>
      <c r="Z384" s="107"/>
      <c r="AA384" s="107"/>
      <c r="AB384" s="107"/>
      <c r="AC384" s="114"/>
      <c r="AD384" s="108"/>
      <c r="AE384" s="107"/>
      <c r="AF384" s="107"/>
      <c r="AG384" s="107"/>
      <c r="AH384" s="107"/>
      <c r="AI384" s="107"/>
      <c r="AJ384" s="107"/>
      <c r="AK384" s="107"/>
      <c r="AL384" s="107"/>
      <c r="AM384" s="107"/>
      <c r="AN384" s="107"/>
      <c r="AO384" s="107"/>
      <c r="AP384" s="107"/>
      <c r="AQ384" s="107"/>
      <c r="AR384" s="107"/>
      <c r="AS384" s="107"/>
      <c r="AT384" s="107"/>
      <c r="AU384" s="107"/>
      <c r="AV384" s="107"/>
      <c r="AW384" s="107"/>
      <c r="AX384" s="107"/>
      <c r="AY384" s="107"/>
      <c r="AZ384" s="107"/>
      <c r="BA384" s="107"/>
      <c r="BB384" s="107"/>
      <c r="BC384" s="115"/>
      <c r="BD384" s="107"/>
      <c r="BE384" s="107"/>
      <c r="BF384" s="107"/>
      <c r="BG384" s="107"/>
      <c r="BH384" s="107"/>
      <c r="BI384" s="107"/>
      <c r="BJ384" s="107"/>
      <c r="BK384" s="107"/>
      <c r="BL384" s="121"/>
      <c r="BM384" s="193"/>
      <c r="BN384" s="116"/>
      <c r="BO384" s="116"/>
      <c r="BP384" s="116"/>
      <c r="BQ384" s="116"/>
      <c r="BR384" s="116"/>
      <c r="BS384" s="118"/>
      <c r="BT384" s="107"/>
      <c r="BU384" s="107"/>
      <c r="BV384" s="107"/>
      <c r="BW384" s="107"/>
      <c r="BX384" s="107"/>
      <c r="BY384" s="107"/>
      <c r="BZ384" s="107"/>
      <c r="CA384" s="107"/>
      <c r="CB384" s="117"/>
      <c r="CC384" s="117"/>
      <c r="CD384" s="117"/>
      <c r="CE384" s="112"/>
      <c r="CF384" s="117"/>
      <c r="CG384" s="112"/>
      <c r="CH384" s="112"/>
      <c r="CI384" s="112"/>
      <c r="CJ384" s="112"/>
      <c r="CK384" s="112"/>
      <c r="CL384" s="112"/>
      <c r="CM384" s="112"/>
      <c r="CN384" s="112"/>
      <c r="CO384" s="112"/>
      <c r="CP384" s="112"/>
      <c r="CQ384" s="112"/>
      <c r="CR384" s="112"/>
      <c r="CS384" s="112"/>
      <c r="CT384" s="112"/>
      <c r="CU384" s="112"/>
      <c r="CV384" s="112"/>
      <c r="CW384" s="112"/>
      <c r="CX384" s="112"/>
      <c r="CY384" s="112"/>
      <c r="CZ384" s="112"/>
      <c r="DA384" s="112"/>
      <c r="DB384" s="112"/>
    </row>
    <row r="385" spans="1:106" ht="30.75" customHeight="1">
      <c r="A385" s="123" t="s">
        <v>1116</v>
      </c>
      <c r="B385" s="128"/>
      <c r="C385" s="107"/>
      <c r="D385" s="107"/>
      <c r="E385" s="107"/>
      <c r="F385" s="107"/>
      <c r="G385" s="107"/>
      <c r="H385" s="107"/>
      <c r="I385" s="107"/>
      <c r="J385" s="107"/>
      <c r="K385" s="107"/>
      <c r="L385" s="107"/>
      <c r="M385" s="107"/>
      <c r="N385" s="107"/>
      <c r="O385" s="117"/>
      <c r="P385" s="113"/>
      <c r="Q385" s="107"/>
      <c r="R385" s="107"/>
      <c r="S385" s="144"/>
      <c r="T385" s="107"/>
      <c r="U385" s="107"/>
      <c r="V385" s="107"/>
      <c r="W385" s="111"/>
      <c r="X385" s="107"/>
      <c r="Y385" s="107"/>
      <c r="Z385" s="107"/>
      <c r="AA385" s="107"/>
      <c r="AB385" s="107"/>
      <c r="AC385" s="114"/>
      <c r="AD385" s="108"/>
      <c r="AE385" s="107"/>
      <c r="AF385" s="107"/>
      <c r="AG385" s="107"/>
      <c r="AH385" s="107"/>
      <c r="AI385" s="107"/>
      <c r="AJ385" s="107"/>
      <c r="AK385" s="107"/>
      <c r="AL385" s="107"/>
      <c r="AM385" s="107"/>
      <c r="AN385" s="107"/>
      <c r="AO385" s="107"/>
      <c r="AP385" s="107"/>
      <c r="AQ385" s="107"/>
      <c r="AR385" s="107"/>
      <c r="AS385" s="107"/>
      <c r="AT385" s="107"/>
      <c r="AU385" s="107"/>
      <c r="AV385" s="107"/>
      <c r="AW385" s="107"/>
      <c r="AX385" s="107"/>
      <c r="AY385" s="107"/>
      <c r="AZ385" s="107"/>
      <c r="BA385" s="107"/>
      <c r="BB385" s="107"/>
      <c r="BC385" s="115"/>
      <c r="BD385" s="107"/>
      <c r="BE385" s="107"/>
      <c r="BF385" s="107"/>
      <c r="BG385" s="107"/>
      <c r="BH385" s="107"/>
      <c r="BI385" s="107"/>
      <c r="BJ385" s="107"/>
      <c r="BK385" s="107"/>
      <c r="BL385" s="121"/>
      <c r="BM385" s="193"/>
      <c r="BN385" s="116"/>
      <c r="BO385" s="116"/>
      <c r="BP385" s="116"/>
      <c r="BQ385" s="116"/>
      <c r="BR385" s="116"/>
      <c r="BS385" s="118"/>
      <c r="BT385" s="107"/>
      <c r="BU385" s="107"/>
      <c r="BV385" s="107"/>
      <c r="BW385" s="107"/>
      <c r="BX385" s="107"/>
      <c r="BY385" s="107"/>
      <c r="BZ385" s="107"/>
      <c r="CA385" s="107"/>
      <c r="CB385" s="117"/>
      <c r="CC385" s="117"/>
      <c r="CD385" s="117"/>
      <c r="CE385" s="112"/>
      <c r="CF385" s="117"/>
      <c r="CG385" s="112"/>
      <c r="CH385" s="112"/>
      <c r="CI385" s="112"/>
      <c r="CJ385" s="112"/>
      <c r="CK385" s="112"/>
      <c r="CL385" s="112"/>
      <c r="CM385" s="112"/>
      <c r="CN385" s="112"/>
      <c r="CO385" s="112"/>
      <c r="CP385" s="112"/>
      <c r="CQ385" s="112"/>
      <c r="CR385" s="112"/>
      <c r="CS385" s="112"/>
      <c r="CT385" s="112"/>
      <c r="CU385" s="112"/>
      <c r="CV385" s="112"/>
      <c r="CW385" s="112"/>
      <c r="CX385" s="112"/>
      <c r="CY385" s="112"/>
      <c r="CZ385" s="112"/>
      <c r="DA385" s="112"/>
      <c r="DB385" s="112"/>
    </row>
    <row r="386" spans="1:106" ht="30.75" customHeight="1">
      <c r="A386" s="123" t="s">
        <v>1117</v>
      </c>
      <c r="B386" s="128"/>
      <c r="C386" s="107"/>
      <c r="D386" s="107"/>
      <c r="E386" s="107"/>
      <c r="F386" s="107"/>
      <c r="G386" s="107"/>
      <c r="H386" s="107"/>
      <c r="I386" s="107"/>
      <c r="J386" s="107"/>
      <c r="K386" s="107"/>
      <c r="L386" s="107"/>
      <c r="M386" s="107"/>
      <c r="N386" s="107"/>
      <c r="O386" s="117"/>
      <c r="P386" s="113"/>
      <c r="Q386" s="107"/>
      <c r="R386" s="107"/>
      <c r="S386" s="144"/>
      <c r="T386" s="107"/>
      <c r="U386" s="107"/>
      <c r="V386" s="107"/>
      <c r="W386" s="111"/>
      <c r="X386" s="107"/>
      <c r="Y386" s="107"/>
      <c r="Z386" s="107"/>
      <c r="AA386" s="107"/>
      <c r="AB386" s="107"/>
      <c r="AC386" s="114"/>
      <c r="AD386" s="108"/>
      <c r="AE386" s="107"/>
      <c r="AF386" s="107"/>
      <c r="AG386" s="107"/>
      <c r="AH386" s="107"/>
      <c r="AI386" s="107"/>
      <c r="AJ386" s="107"/>
      <c r="AK386" s="107"/>
      <c r="AL386" s="107"/>
      <c r="AM386" s="107"/>
      <c r="AN386" s="107"/>
      <c r="AO386" s="107"/>
      <c r="AP386" s="107"/>
      <c r="AQ386" s="107"/>
      <c r="AR386" s="107"/>
      <c r="AS386" s="107"/>
      <c r="AT386" s="107"/>
      <c r="AU386" s="107"/>
      <c r="AV386" s="107"/>
      <c r="AW386" s="107"/>
      <c r="AX386" s="107"/>
      <c r="AY386" s="107"/>
      <c r="AZ386" s="107"/>
      <c r="BA386" s="107"/>
      <c r="BB386" s="107"/>
      <c r="BC386" s="115"/>
      <c r="BD386" s="107"/>
      <c r="BE386" s="107"/>
      <c r="BF386" s="107"/>
      <c r="BG386" s="107"/>
      <c r="BH386" s="107"/>
      <c r="BI386" s="107"/>
      <c r="BJ386" s="107"/>
      <c r="BK386" s="107"/>
      <c r="BL386" s="121"/>
      <c r="BM386" s="193"/>
      <c r="BN386" s="116"/>
      <c r="BO386" s="116"/>
      <c r="BP386" s="116"/>
      <c r="BQ386" s="116"/>
      <c r="BR386" s="116"/>
      <c r="BS386" s="118"/>
      <c r="BT386" s="107"/>
      <c r="BU386" s="107"/>
      <c r="BV386" s="107"/>
      <c r="BW386" s="107"/>
      <c r="BX386" s="107"/>
      <c r="BY386" s="107"/>
      <c r="BZ386" s="107"/>
      <c r="CA386" s="107"/>
      <c r="CB386" s="117"/>
      <c r="CC386" s="117"/>
      <c r="CD386" s="117"/>
      <c r="CE386" s="112"/>
      <c r="CF386" s="117"/>
      <c r="CG386" s="112"/>
      <c r="CH386" s="112"/>
      <c r="CI386" s="112"/>
      <c r="CJ386" s="112"/>
      <c r="CK386" s="112"/>
      <c r="CL386" s="112"/>
      <c r="CM386" s="112"/>
      <c r="CN386" s="112"/>
      <c r="CO386" s="112"/>
      <c r="CP386" s="112"/>
      <c r="CQ386" s="112"/>
      <c r="CR386" s="112"/>
      <c r="CS386" s="112"/>
      <c r="CT386" s="112"/>
      <c r="CU386" s="112"/>
      <c r="CV386" s="112"/>
      <c r="CW386" s="112"/>
      <c r="CX386" s="112"/>
      <c r="CY386" s="112"/>
      <c r="CZ386" s="112"/>
      <c r="DA386" s="112"/>
      <c r="DB386" s="112"/>
    </row>
    <row r="387" spans="1:106" ht="30.75" customHeight="1">
      <c r="A387" s="123" t="s">
        <v>1118</v>
      </c>
      <c r="B387" s="128"/>
      <c r="C387" s="107"/>
      <c r="D387" s="107"/>
      <c r="E387" s="107"/>
      <c r="F387" s="107"/>
      <c r="G387" s="107"/>
      <c r="H387" s="107"/>
      <c r="I387" s="107"/>
      <c r="J387" s="107"/>
      <c r="K387" s="107"/>
      <c r="L387" s="107"/>
      <c r="M387" s="107"/>
      <c r="N387" s="107"/>
      <c r="O387" s="117"/>
      <c r="P387" s="113"/>
      <c r="Q387" s="107"/>
      <c r="R387" s="107"/>
      <c r="S387" s="144"/>
      <c r="T387" s="107"/>
      <c r="U387" s="107"/>
      <c r="V387" s="107"/>
      <c r="W387" s="111"/>
      <c r="X387" s="107"/>
      <c r="Y387" s="107"/>
      <c r="Z387" s="107"/>
      <c r="AA387" s="107"/>
      <c r="AB387" s="107"/>
      <c r="AC387" s="114"/>
      <c r="AD387" s="108"/>
      <c r="AE387" s="107"/>
      <c r="AF387" s="107"/>
      <c r="AG387" s="107"/>
      <c r="AH387" s="107"/>
      <c r="AI387" s="107"/>
      <c r="AJ387" s="107"/>
      <c r="AK387" s="107"/>
      <c r="AL387" s="107"/>
      <c r="AM387" s="107"/>
      <c r="AN387" s="107"/>
      <c r="AO387" s="107"/>
      <c r="AP387" s="107"/>
      <c r="AQ387" s="107"/>
      <c r="AR387" s="107"/>
      <c r="AS387" s="107"/>
      <c r="AT387" s="107"/>
      <c r="AU387" s="107"/>
      <c r="AV387" s="107"/>
      <c r="AW387" s="107"/>
      <c r="AX387" s="107"/>
      <c r="AY387" s="107"/>
      <c r="AZ387" s="107"/>
      <c r="BA387" s="107"/>
      <c r="BB387" s="107"/>
      <c r="BC387" s="115"/>
      <c r="BD387" s="107"/>
      <c r="BE387" s="107"/>
      <c r="BF387" s="107"/>
      <c r="BG387" s="107"/>
      <c r="BH387" s="107"/>
      <c r="BI387" s="107"/>
      <c r="BJ387" s="107"/>
      <c r="BK387" s="107"/>
      <c r="BL387" s="121"/>
      <c r="BM387" s="193"/>
      <c r="BN387" s="116"/>
      <c r="BO387" s="116"/>
      <c r="BP387" s="116"/>
      <c r="BQ387" s="116"/>
      <c r="BR387" s="116"/>
      <c r="BS387" s="118"/>
      <c r="BT387" s="107"/>
      <c r="BU387" s="107"/>
      <c r="BV387" s="107"/>
      <c r="BW387" s="107"/>
      <c r="BX387" s="107"/>
      <c r="BY387" s="107"/>
      <c r="BZ387" s="107"/>
      <c r="CA387" s="107"/>
      <c r="CB387" s="117"/>
      <c r="CC387" s="117"/>
      <c r="CD387" s="117"/>
      <c r="CE387" s="112"/>
      <c r="CF387" s="117"/>
      <c r="CG387" s="112"/>
      <c r="CH387" s="112"/>
      <c r="CI387" s="112"/>
      <c r="CJ387" s="112"/>
      <c r="CK387" s="112"/>
      <c r="CL387" s="112"/>
      <c r="CM387" s="112"/>
      <c r="CN387" s="112"/>
      <c r="CO387" s="112"/>
      <c r="CP387" s="112"/>
      <c r="CQ387" s="112"/>
      <c r="CR387" s="112"/>
      <c r="CS387" s="112"/>
      <c r="CT387" s="112"/>
      <c r="CU387" s="112"/>
      <c r="CV387" s="112"/>
      <c r="CW387" s="112"/>
      <c r="CX387" s="112"/>
      <c r="CY387" s="112"/>
      <c r="CZ387" s="112"/>
      <c r="DA387" s="112"/>
      <c r="DB387" s="112"/>
    </row>
    <row r="388" spans="1:106" ht="30.75" customHeight="1">
      <c r="A388" s="123" t="s">
        <v>1119</v>
      </c>
      <c r="B388" s="128"/>
      <c r="C388" s="107"/>
      <c r="D388" s="107"/>
      <c r="E388" s="107"/>
      <c r="F388" s="107"/>
      <c r="G388" s="107"/>
      <c r="H388" s="107"/>
      <c r="I388" s="107"/>
      <c r="J388" s="107"/>
      <c r="K388" s="107"/>
      <c r="L388" s="107"/>
      <c r="M388" s="107"/>
      <c r="N388" s="107"/>
      <c r="O388" s="117"/>
      <c r="P388" s="113"/>
      <c r="Q388" s="107"/>
      <c r="R388" s="107"/>
      <c r="S388" s="144"/>
      <c r="T388" s="107"/>
      <c r="U388" s="107"/>
      <c r="V388" s="107"/>
      <c r="W388" s="111"/>
      <c r="X388" s="107"/>
      <c r="Y388" s="107"/>
      <c r="Z388" s="107"/>
      <c r="AA388" s="107"/>
      <c r="AB388" s="107"/>
      <c r="AC388" s="114"/>
      <c r="AD388" s="108"/>
      <c r="AE388" s="107"/>
      <c r="AF388" s="107"/>
      <c r="AG388" s="107"/>
      <c r="AH388" s="107"/>
      <c r="AI388" s="107"/>
      <c r="AJ388" s="107"/>
      <c r="AK388" s="107"/>
      <c r="AL388" s="107"/>
      <c r="AM388" s="107"/>
      <c r="AN388" s="107"/>
      <c r="AO388" s="107"/>
      <c r="AP388" s="107"/>
      <c r="AQ388" s="107"/>
      <c r="AR388" s="107"/>
      <c r="AS388" s="107"/>
      <c r="AT388" s="107"/>
      <c r="AU388" s="107"/>
      <c r="AV388" s="107"/>
      <c r="AW388" s="107"/>
      <c r="AX388" s="107"/>
      <c r="AY388" s="107"/>
      <c r="AZ388" s="107"/>
      <c r="BA388" s="107"/>
      <c r="BB388" s="107"/>
      <c r="BC388" s="115"/>
      <c r="BD388" s="107"/>
      <c r="BE388" s="107"/>
      <c r="BF388" s="107"/>
      <c r="BG388" s="107"/>
      <c r="BH388" s="107"/>
      <c r="BI388" s="107"/>
      <c r="BJ388" s="107"/>
      <c r="BK388" s="107"/>
      <c r="BL388" s="121"/>
      <c r="BM388" s="193"/>
      <c r="BN388" s="116"/>
      <c r="BO388" s="116"/>
      <c r="BP388" s="116"/>
      <c r="BQ388" s="116"/>
      <c r="BR388" s="116"/>
      <c r="BS388" s="118"/>
      <c r="BT388" s="107"/>
      <c r="BU388" s="107"/>
      <c r="BV388" s="107"/>
      <c r="BW388" s="107"/>
      <c r="BX388" s="107"/>
      <c r="BY388" s="107"/>
      <c r="BZ388" s="107"/>
      <c r="CA388" s="107"/>
      <c r="CB388" s="117"/>
      <c r="CC388" s="117"/>
      <c r="CD388" s="117"/>
      <c r="CE388" s="112"/>
      <c r="CF388" s="117"/>
      <c r="CG388" s="112"/>
      <c r="CH388" s="112"/>
      <c r="CI388" s="112"/>
      <c r="CJ388" s="112"/>
      <c r="CK388" s="112"/>
      <c r="CL388" s="112"/>
      <c r="CM388" s="112"/>
      <c r="CN388" s="112"/>
      <c r="CO388" s="112"/>
      <c r="CP388" s="112"/>
      <c r="CQ388" s="112"/>
      <c r="CR388" s="112"/>
      <c r="CS388" s="112"/>
      <c r="CT388" s="112"/>
      <c r="CU388" s="112"/>
      <c r="CV388" s="112"/>
      <c r="CW388" s="112"/>
      <c r="CX388" s="112"/>
      <c r="CY388" s="112"/>
      <c r="CZ388" s="112"/>
      <c r="DA388" s="112"/>
      <c r="DB388" s="112"/>
    </row>
    <row r="389" spans="1:106" ht="30.75" customHeight="1">
      <c r="A389" s="123" t="s">
        <v>1120</v>
      </c>
      <c r="B389" s="128"/>
      <c r="C389" s="107"/>
      <c r="D389" s="107"/>
      <c r="E389" s="107"/>
      <c r="F389" s="107"/>
      <c r="G389" s="107"/>
      <c r="H389" s="107"/>
      <c r="I389" s="107"/>
      <c r="J389" s="107"/>
      <c r="K389" s="107"/>
      <c r="L389" s="107"/>
      <c r="M389" s="107"/>
      <c r="N389" s="107"/>
      <c r="O389" s="117"/>
      <c r="P389" s="113"/>
      <c r="Q389" s="107"/>
      <c r="R389" s="107"/>
      <c r="S389" s="144"/>
      <c r="T389" s="107"/>
      <c r="U389" s="107"/>
      <c r="V389" s="107"/>
      <c r="W389" s="111"/>
      <c r="X389" s="107"/>
      <c r="Y389" s="107"/>
      <c r="Z389" s="107"/>
      <c r="AA389" s="107"/>
      <c r="AB389" s="107"/>
      <c r="AC389" s="114"/>
      <c r="AD389" s="108"/>
      <c r="AE389" s="107"/>
      <c r="AF389" s="107"/>
      <c r="AG389" s="107"/>
      <c r="AH389" s="107"/>
      <c r="AI389" s="107"/>
      <c r="AJ389" s="107"/>
      <c r="AK389" s="107"/>
      <c r="AL389" s="107"/>
      <c r="AM389" s="107"/>
      <c r="AN389" s="107"/>
      <c r="AO389" s="107"/>
      <c r="AP389" s="107"/>
      <c r="AQ389" s="107"/>
      <c r="AR389" s="107"/>
      <c r="AS389" s="107"/>
      <c r="AT389" s="107"/>
      <c r="AU389" s="107"/>
      <c r="AV389" s="107"/>
      <c r="AW389" s="107"/>
      <c r="AX389" s="107"/>
      <c r="AY389" s="107"/>
      <c r="AZ389" s="107"/>
      <c r="BA389" s="107"/>
      <c r="BB389" s="107"/>
      <c r="BC389" s="115"/>
      <c r="BD389" s="107"/>
      <c r="BE389" s="107"/>
      <c r="BF389" s="107"/>
      <c r="BG389" s="107"/>
      <c r="BH389" s="107"/>
      <c r="BI389" s="107"/>
      <c r="BJ389" s="107"/>
      <c r="BK389" s="107"/>
      <c r="BL389" s="121"/>
      <c r="BM389" s="193"/>
      <c r="BN389" s="116"/>
      <c r="BO389" s="116"/>
      <c r="BP389" s="116"/>
      <c r="BQ389" s="116"/>
      <c r="BR389" s="116"/>
      <c r="BS389" s="118"/>
      <c r="BT389" s="107"/>
      <c r="BU389" s="107"/>
      <c r="BV389" s="107"/>
      <c r="BW389" s="107"/>
      <c r="BX389" s="107"/>
      <c r="BY389" s="107"/>
      <c r="BZ389" s="107"/>
      <c r="CA389" s="107"/>
      <c r="CB389" s="117"/>
      <c r="CC389" s="117"/>
      <c r="CD389" s="117"/>
      <c r="CE389" s="112"/>
      <c r="CF389" s="117"/>
      <c r="CG389" s="112"/>
      <c r="CH389" s="112"/>
      <c r="CI389" s="112"/>
      <c r="CJ389" s="112"/>
      <c r="CK389" s="112"/>
      <c r="CL389" s="112"/>
      <c r="CM389" s="112"/>
      <c r="CN389" s="112"/>
      <c r="CO389" s="112"/>
      <c r="CP389" s="112"/>
      <c r="CQ389" s="112"/>
      <c r="CR389" s="112"/>
      <c r="CS389" s="112"/>
      <c r="CT389" s="112"/>
      <c r="CU389" s="112"/>
      <c r="CV389" s="112"/>
      <c r="CW389" s="112"/>
      <c r="CX389" s="112"/>
      <c r="CY389" s="112"/>
      <c r="CZ389" s="112"/>
      <c r="DA389" s="112"/>
      <c r="DB389" s="112"/>
    </row>
    <row r="390" spans="1:106" ht="30.75" customHeight="1">
      <c r="A390" s="123" t="s">
        <v>1121</v>
      </c>
      <c r="B390" s="128"/>
      <c r="C390" s="107"/>
      <c r="D390" s="107"/>
      <c r="E390" s="107"/>
      <c r="F390" s="107"/>
      <c r="G390" s="107"/>
      <c r="H390" s="107"/>
      <c r="I390" s="107"/>
      <c r="J390" s="107"/>
      <c r="K390" s="107"/>
      <c r="L390" s="107"/>
      <c r="M390" s="107"/>
      <c r="N390" s="107"/>
      <c r="O390" s="117"/>
      <c r="P390" s="113"/>
      <c r="Q390" s="107"/>
      <c r="R390" s="107"/>
      <c r="S390" s="144"/>
      <c r="T390" s="107"/>
      <c r="U390" s="107"/>
      <c r="V390" s="107"/>
      <c r="W390" s="111"/>
      <c r="X390" s="107"/>
      <c r="Y390" s="107"/>
      <c r="Z390" s="107"/>
      <c r="AA390" s="107"/>
      <c r="AB390" s="107"/>
      <c r="AC390" s="114"/>
      <c r="AD390" s="108"/>
      <c r="AE390" s="107"/>
      <c r="AF390" s="107"/>
      <c r="AG390" s="107"/>
      <c r="AH390" s="107"/>
      <c r="AI390" s="107"/>
      <c r="AJ390" s="107"/>
      <c r="AK390" s="107"/>
      <c r="AL390" s="107"/>
      <c r="AM390" s="107"/>
      <c r="AN390" s="107"/>
      <c r="AO390" s="107"/>
      <c r="AP390" s="107"/>
      <c r="AQ390" s="107"/>
      <c r="AR390" s="107"/>
      <c r="AS390" s="107"/>
      <c r="AT390" s="107"/>
      <c r="AU390" s="107"/>
      <c r="AV390" s="107"/>
      <c r="AW390" s="107"/>
      <c r="AX390" s="107"/>
      <c r="AY390" s="107"/>
      <c r="AZ390" s="107"/>
      <c r="BA390" s="107"/>
      <c r="BB390" s="107"/>
      <c r="BC390" s="115"/>
      <c r="BD390" s="107"/>
      <c r="BE390" s="107"/>
      <c r="BF390" s="107"/>
      <c r="BG390" s="107"/>
      <c r="BH390" s="107"/>
      <c r="BI390" s="107"/>
      <c r="BJ390" s="107"/>
      <c r="BK390" s="107"/>
      <c r="BL390" s="121"/>
      <c r="BM390" s="193"/>
      <c r="BN390" s="116"/>
      <c r="BO390" s="116"/>
      <c r="BP390" s="116"/>
      <c r="BQ390" s="116"/>
      <c r="BR390" s="116"/>
      <c r="BS390" s="118"/>
      <c r="BT390" s="107"/>
      <c r="BU390" s="107"/>
      <c r="BV390" s="107"/>
      <c r="BW390" s="107"/>
      <c r="BX390" s="107"/>
      <c r="BY390" s="107"/>
      <c r="BZ390" s="107"/>
      <c r="CA390" s="107"/>
      <c r="CB390" s="117"/>
      <c r="CC390" s="117"/>
      <c r="CD390" s="117"/>
      <c r="CE390" s="112"/>
      <c r="CF390" s="117"/>
      <c r="CG390" s="112"/>
      <c r="CH390" s="112"/>
      <c r="CI390" s="112"/>
      <c r="CJ390" s="112"/>
      <c r="CK390" s="112"/>
      <c r="CL390" s="112"/>
      <c r="CM390" s="112"/>
      <c r="CN390" s="112"/>
      <c r="CO390" s="112"/>
      <c r="CP390" s="112"/>
      <c r="CQ390" s="112"/>
      <c r="CR390" s="112"/>
      <c r="CS390" s="112"/>
      <c r="CT390" s="112"/>
      <c r="CU390" s="112"/>
      <c r="CV390" s="112"/>
      <c r="CW390" s="112"/>
      <c r="CX390" s="112"/>
      <c r="CY390" s="112"/>
      <c r="CZ390" s="112"/>
      <c r="DA390" s="112"/>
      <c r="DB390" s="112"/>
    </row>
    <row r="391" spans="1:106" ht="30.75" customHeight="1">
      <c r="A391" s="123" t="s">
        <v>1122</v>
      </c>
      <c r="B391" s="128"/>
      <c r="C391" s="107"/>
      <c r="D391" s="107"/>
      <c r="E391" s="107"/>
      <c r="F391" s="107"/>
      <c r="G391" s="107"/>
      <c r="H391" s="107"/>
      <c r="I391" s="107"/>
      <c r="J391" s="107"/>
      <c r="K391" s="107"/>
      <c r="L391" s="107"/>
      <c r="M391" s="107"/>
      <c r="N391" s="107"/>
      <c r="O391" s="117"/>
      <c r="P391" s="113"/>
      <c r="Q391" s="107"/>
      <c r="R391" s="107"/>
      <c r="S391" s="144"/>
      <c r="T391" s="107"/>
      <c r="U391" s="107"/>
      <c r="V391" s="107"/>
      <c r="W391" s="111"/>
      <c r="X391" s="107"/>
      <c r="Y391" s="107"/>
      <c r="Z391" s="107"/>
      <c r="AA391" s="107"/>
      <c r="AB391" s="107"/>
      <c r="AC391" s="114"/>
      <c r="AD391" s="108"/>
      <c r="AE391" s="107"/>
      <c r="AF391" s="107"/>
      <c r="AG391" s="107"/>
      <c r="AH391" s="107"/>
      <c r="AI391" s="107"/>
      <c r="AJ391" s="107"/>
      <c r="AK391" s="107"/>
      <c r="AL391" s="107"/>
      <c r="AM391" s="107"/>
      <c r="AN391" s="107"/>
      <c r="AO391" s="107"/>
      <c r="AP391" s="107"/>
      <c r="AQ391" s="107"/>
      <c r="AR391" s="107"/>
      <c r="AS391" s="107"/>
      <c r="AT391" s="107"/>
      <c r="AU391" s="107"/>
      <c r="AV391" s="107"/>
      <c r="AW391" s="107"/>
      <c r="AX391" s="107"/>
      <c r="AY391" s="107"/>
      <c r="AZ391" s="107"/>
      <c r="BA391" s="107"/>
      <c r="BB391" s="107"/>
      <c r="BC391" s="115"/>
      <c r="BD391" s="107"/>
      <c r="BE391" s="107"/>
      <c r="BF391" s="107"/>
      <c r="BG391" s="107"/>
      <c r="BH391" s="107"/>
      <c r="BI391" s="107"/>
      <c r="BJ391" s="107"/>
      <c r="BK391" s="107"/>
      <c r="BL391" s="121"/>
      <c r="BM391" s="193"/>
      <c r="BN391" s="116"/>
      <c r="BO391" s="116"/>
      <c r="BP391" s="116"/>
      <c r="BQ391" s="116"/>
      <c r="BR391" s="116"/>
      <c r="BS391" s="118"/>
      <c r="BT391" s="107"/>
      <c r="BU391" s="107"/>
      <c r="BV391" s="107"/>
      <c r="BW391" s="107"/>
      <c r="BX391" s="107"/>
      <c r="BY391" s="107"/>
      <c r="BZ391" s="107"/>
      <c r="CA391" s="107"/>
      <c r="CB391" s="117"/>
      <c r="CC391" s="117"/>
      <c r="CD391" s="117"/>
      <c r="CE391" s="112"/>
      <c r="CF391" s="117"/>
      <c r="CG391" s="112"/>
      <c r="CH391" s="112"/>
      <c r="CI391" s="112"/>
      <c r="CJ391" s="112"/>
      <c r="CK391" s="112"/>
      <c r="CL391" s="112"/>
      <c r="CM391" s="112"/>
      <c r="CN391" s="112"/>
      <c r="CO391" s="112"/>
      <c r="CP391" s="112"/>
      <c r="CQ391" s="112"/>
      <c r="CR391" s="112"/>
      <c r="CS391" s="112"/>
      <c r="CT391" s="112"/>
      <c r="CU391" s="112"/>
      <c r="CV391" s="112"/>
      <c r="CW391" s="112"/>
      <c r="CX391" s="112"/>
      <c r="CY391" s="112"/>
      <c r="CZ391" s="112"/>
      <c r="DA391" s="112"/>
      <c r="DB391" s="112"/>
    </row>
    <row r="392" spans="1:106" ht="30.75" customHeight="1">
      <c r="A392" s="123" t="s">
        <v>1123</v>
      </c>
      <c r="B392" s="128"/>
      <c r="C392" s="107"/>
      <c r="D392" s="107"/>
      <c r="E392" s="107"/>
      <c r="F392" s="107"/>
      <c r="G392" s="107"/>
      <c r="H392" s="107"/>
      <c r="I392" s="107"/>
      <c r="J392" s="107"/>
      <c r="K392" s="107"/>
      <c r="L392" s="107"/>
      <c r="M392" s="107"/>
      <c r="N392" s="107"/>
      <c r="O392" s="117"/>
      <c r="P392" s="113"/>
      <c r="Q392" s="107"/>
      <c r="R392" s="107"/>
      <c r="S392" s="144"/>
      <c r="T392" s="107"/>
      <c r="U392" s="107"/>
      <c r="V392" s="107"/>
      <c r="W392" s="111"/>
      <c r="X392" s="107"/>
      <c r="Y392" s="107"/>
      <c r="Z392" s="107"/>
      <c r="AA392" s="107"/>
      <c r="AB392" s="107"/>
      <c r="AC392" s="114"/>
      <c r="AD392" s="108"/>
      <c r="AE392" s="107"/>
      <c r="AF392" s="107"/>
      <c r="AG392" s="107"/>
      <c r="AH392" s="107"/>
      <c r="AI392" s="107"/>
      <c r="AJ392" s="107"/>
      <c r="AK392" s="107"/>
      <c r="AL392" s="107"/>
      <c r="AM392" s="107"/>
      <c r="AN392" s="107"/>
      <c r="AO392" s="107"/>
      <c r="AP392" s="107"/>
      <c r="AQ392" s="107"/>
      <c r="AR392" s="107"/>
      <c r="AS392" s="107"/>
      <c r="AT392" s="107"/>
      <c r="AU392" s="107"/>
      <c r="AV392" s="107"/>
      <c r="AW392" s="107"/>
      <c r="AX392" s="107"/>
      <c r="AY392" s="107"/>
      <c r="AZ392" s="107"/>
      <c r="BA392" s="107"/>
      <c r="BB392" s="107"/>
      <c r="BC392" s="115"/>
      <c r="BD392" s="107"/>
      <c r="BE392" s="107"/>
      <c r="BF392" s="107"/>
      <c r="BG392" s="107"/>
      <c r="BH392" s="107"/>
      <c r="BI392" s="107"/>
      <c r="BJ392" s="107"/>
      <c r="BK392" s="107"/>
      <c r="BL392" s="121"/>
      <c r="BM392" s="193"/>
      <c r="BN392" s="116"/>
      <c r="BO392" s="116"/>
      <c r="BP392" s="116"/>
      <c r="BQ392" s="116"/>
      <c r="BR392" s="116"/>
      <c r="BS392" s="118"/>
      <c r="BT392" s="107"/>
      <c r="BU392" s="107"/>
      <c r="BV392" s="107"/>
      <c r="BW392" s="107"/>
      <c r="BX392" s="107"/>
      <c r="BY392" s="107"/>
      <c r="BZ392" s="107"/>
      <c r="CA392" s="107"/>
      <c r="CB392" s="117"/>
      <c r="CC392" s="117"/>
      <c r="CD392" s="117"/>
      <c r="CE392" s="112"/>
      <c r="CF392" s="117"/>
      <c r="CG392" s="112"/>
      <c r="CH392" s="112"/>
      <c r="CI392" s="112"/>
      <c r="CJ392" s="112"/>
      <c r="CK392" s="112"/>
      <c r="CL392" s="112"/>
      <c r="CM392" s="112"/>
      <c r="CN392" s="112"/>
      <c r="CO392" s="112"/>
      <c r="CP392" s="112"/>
      <c r="CQ392" s="112"/>
      <c r="CR392" s="112"/>
      <c r="CS392" s="112"/>
      <c r="CT392" s="112"/>
      <c r="CU392" s="112"/>
      <c r="CV392" s="112"/>
      <c r="CW392" s="112"/>
      <c r="CX392" s="112"/>
      <c r="CY392" s="112"/>
      <c r="CZ392" s="112"/>
      <c r="DA392" s="112"/>
      <c r="DB392" s="112"/>
    </row>
    <row r="393" spans="1:106" ht="30.75" customHeight="1">
      <c r="A393" s="123" t="s">
        <v>1124</v>
      </c>
      <c r="B393" s="128"/>
      <c r="C393" s="107"/>
      <c r="D393" s="107"/>
      <c r="E393" s="107"/>
      <c r="F393" s="107"/>
      <c r="G393" s="107"/>
      <c r="H393" s="107"/>
      <c r="I393" s="107"/>
      <c r="J393" s="107"/>
      <c r="K393" s="107"/>
      <c r="L393" s="107"/>
      <c r="M393" s="107"/>
      <c r="N393" s="107"/>
      <c r="O393" s="117"/>
      <c r="P393" s="113"/>
      <c r="Q393" s="107"/>
      <c r="R393" s="107"/>
      <c r="S393" s="144"/>
      <c r="T393" s="107"/>
      <c r="U393" s="107"/>
      <c r="V393" s="107"/>
      <c r="W393" s="111"/>
      <c r="X393" s="107"/>
      <c r="Y393" s="107"/>
      <c r="Z393" s="107"/>
      <c r="AA393" s="107"/>
      <c r="AB393" s="107"/>
      <c r="AC393" s="114"/>
      <c r="AD393" s="108"/>
      <c r="AE393" s="107"/>
      <c r="AF393" s="107"/>
      <c r="AG393" s="107"/>
      <c r="AH393" s="107"/>
      <c r="AI393" s="107"/>
      <c r="AJ393" s="107"/>
      <c r="AK393" s="107"/>
      <c r="AL393" s="107"/>
      <c r="AM393" s="107"/>
      <c r="AN393" s="107"/>
      <c r="AO393" s="107"/>
      <c r="AP393" s="107"/>
      <c r="AQ393" s="107"/>
      <c r="AR393" s="107"/>
      <c r="AS393" s="107"/>
      <c r="AT393" s="107"/>
      <c r="AU393" s="107"/>
      <c r="AV393" s="107"/>
      <c r="AW393" s="107"/>
      <c r="AX393" s="107"/>
      <c r="AY393" s="107"/>
      <c r="AZ393" s="107"/>
      <c r="BA393" s="107"/>
      <c r="BB393" s="107"/>
      <c r="BC393" s="115"/>
      <c r="BD393" s="107"/>
      <c r="BE393" s="107"/>
      <c r="BF393" s="107"/>
      <c r="BG393" s="107"/>
      <c r="BH393" s="107"/>
      <c r="BI393" s="107"/>
      <c r="BJ393" s="107"/>
      <c r="BK393" s="107"/>
      <c r="BL393" s="121"/>
      <c r="BM393" s="193"/>
      <c r="BN393" s="116"/>
      <c r="BO393" s="116"/>
      <c r="BP393" s="116"/>
      <c r="BQ393" s="116"/>
      <c r="BR393" s="116"/>
      <c r="BS393" s="118"/>
      <c r="BT393" s="107"/>
      <c r="BU393" s="107"/>
      <c r="BV393" s="107"/>
      <c r="BW393" s="107"/>
      <c r="BX393" s="107"/>
      <c r="BY393" s="107"/>
      <c r="BZ393" s="107"/>
      <c r="CA393" s="107"/>
      <c r="CB393" s="117"/>
      <c r="CC393" s="117"/>
      <c r="CD393" s="117"/>
      <c r="CE393" s="112"/>
      <c r="CF393" s="117"/>
      <c r="CG393" s="112"/>
      <c r="CH393" s="112"/>
      <c r="CI393" s="112"/>
      <c r="CJ393" s="112"/>
      <c r="CK393" s="112"/>
      <c r="CL393" s="112"/>
      <c r="CM393" s="112"/>
      <c r="CN393" s="112"/>
      <c r="CO393" s="112"/>
      <c r="CP393" s="112"/>
      <c r="CQ393" s="112"/>
      <c r="CR393" s="112"/>
      <c r="CS393" s="112"/>
      <c r="CT393" s="112"/>
      <c r="CU393" s="112"/>
      <c r="CV393" s="112"/>
      <c r="CW393" s="112"/>
      <c r="CX393" s="112"/>
      <c r="CY393" s="112"/>
      <c r="CZ393" s="112"/>
      <c r="DA393" s="112"/>
      <c r="DB393" s="112"/>
    </row>
    <row r="394" spans="1:106" ht="30.75" customHeight="1">
      <c r="A394" s="123" t="s">
        <v>1125</v>
      </c>
      <c r="B394" s="128"/>
      <c r="C394" s="107"/>
      <c r="D394" s="107"/>
      <c r="E394" s="107"/>
      <c r="F394" s="107"/>
      <c r="G394" s="107"/>
      <c r="H394" s="107"/>
      <c r="I394" s="107"/>
      <c r="J394" s="107"/>
      <c r="K394" s="107"/>
      <c r="L394" s="107"/>
      <c r="M394" s="107"/>
      <c r="N394" s="107"/>
      <c r="O394" s="117"/>
      <c r="P394" s="113"/>
      <c r="Q394" s="107"/>
      <c r="R394" s="107"/>
      <c r="S394" s="144"/>
      <c r="T394" s="107"/>
      <c r="U394" s="107"/>
      <c r="V394" s="107"/>
      <c r="W394" s="111"/>
      <c r="X394" s="107"/>
      <c r="Y394" s="107"/>
      <c r="Z394" s="107"/>
      <c r="AA394" s="107"/>
      <c r="AB394" s="107"/>
      <c r="AC394" s="114"/>
      <c r="AD394" s="108"/>
      <c r="AE394" s="107"/>
      <c r="AF394" s="107"/>
      <c r="AG394" s="107"/>
      <c r="AH394" s="107"/>
      <c r="AI394" s="107"/>
      <c r="AJ394" s="107"/>
      <c r="AK394" s="107"/>
      <c r="AL394" s="107"/>
      <c r="AM394" s="107"/>
      <c r="AN394" s="107"/>
      <c r="AO394" s="107"/>
      <c r="AP394" s="107"/>
      <c r="AQ394" s="107"/>
      <c r="AR394" s="107"/>
      <c r="AS394" s="107"/>
      <c r="AT394" s="107"/>
      <c r="AU394" s="107"/>
      <c r="AV394" s="107"/>
      <c r="AW394" s="107"/>
      <c r="AX394" s="107"/>
      <c r="AY394" s="107"/>
      <c r="AZ394" s="107"/>
      <c r="BA394" s="107"/>
      <c r="BB394" s="107"/>
      <c r="BC394" s="115"/>
      <c r="BD394" s="107"/>
      <c r="BE394" s="107"/>
      <c r="BF394" s="107"/>
      <c r="BG394" s="107"/>
      <c r="BH394" s="107"/>
      <c r="BI394" s="107"/>
      <c r="BJ394" s="107"/>
      <c r="BK394" s="107"/>
      <c r="BL394" s="121"/>
      <c r="BM394" s="193"/>
      <c r="BN394" s="116"/>
      <c r="BO394" s="116"/>
      <c r="BP394" s="116"/>
      <c r="BQ394" s="116"/>
      <c r="BR394" s="116"/>
      <c r="BS394" s="118"/>
      <c r="BT394" s="107"/>
      <c r="BU394" s="107"/>
      <c r="BV394" s="107"/>
      <c r="BW394" s="107"/>
      <c r="BX394" s="107"/>
      <c r="BY394" s="107"/>
      <c r="BZ394" s="107"/>
      <c r="CA394" s="107"/>
      <c r="CB394" s="117"/>
      <c r="CC394" s="117"/>
      <c r="CD394" s="117"/>
      <c r="CE394" s="112"/>
      <c r="CF394" s="117"/>
      <c r="CG394" s="112"/>
      <c r="CH394" s="112"/>
      <c r="CI394" s="112"/>
      <c r="CJ394" s="112"/>
      <c r="CK394" s="112"/>
      <c r="CL394" s="112"/>
      <c r="CM394" s="112"/>
      <c r="CN394" s="112"/>
      <c r="CO394" s="112"/>
      <c r="CP394" s="112"/>
      <c r="CQ394" s="112"/>
      <c r="CR394" s="112"/>
      <c r="CS394" s="112"/>
      <c r="CT394" s="112"/>
      <c r="CU394" s="112"/>
      <c r="CV394" s="112"/>
      <c r="CW394" s="112"/>
      <c r="CX394" s="112"/>
      <c r="CY394" s="112"/>
      <c r="CZ394" s="112"/>
      <c r="DA394" s="112"/>
      <c r="DB394" s="112"/>
    </row>
    <row r="395" spans="1:106" ht="30.75" customHeight="1">
      <c r="A395" s="123" t="s">
        <v>1126</v>
      </c>
      <c r="B395" s="128"/>
      <c r="C395" s="107"/>
      <c r="D395" s="107"/>
      <c r="E395" s="107"/>
      <c r="F395" s="107"/>
      <c r="G395" s="107"/>
      <c r="H395" s="107"/>
      <c r="I395" s="107"/>
      <c r="J395" s="107"/>
      <c r="K395" s="107"/>
      <c r="L395" s="107"/>
      <c r="M395" s="107"/>
      <c r="N395" s="107"/>
      <c r="O395" s="117"/>
      <c r="P395" s="113"/>
      <c r="Q395" s="107"/>
      <c r="R395" s="107"/>
      <c r="S395" s="144"/>
      <c r="T395" s="107"/>
      <c r="U395" s="107"/>
      <c r="V395" s="107"/>
      <c r="W395" s="111"/>
      <c r="X395" s="107"/>
      <c r="Y395" s="107"/>
      <c r="Z395" s="107"/>
      <c r="AA395" s="107"/>
      <c r="AB395" s="107"/>
      <c r="AC395" s="114"/>
      <c r="AD395" s="108"/>
      <c r="AE395" s="107"/>
      <c r="AF395" s="107"/>
      <c r="AG395" s="107"/>
      <c r="AH395" s="107"/>
      <c r="AI395" s="107"/>
      <c r="AJ395" s="107"/>
      <c r="AK395" s="107"/>
      <c r="AL395" s="107"/>
      <c r="AM395" s="107"/>
      <c r="AN395" s="107"/>
      <c r="AO395" s="107"/>
      <c r="AP395" s="107"/>
      <c r="AQ395" s="107"/>
      <c r="AR395" s="107"/>
      <c r="AS395" s="107"/>
      <c r="AT395" s="107"/>
      <c r="AU395" s="107"/>
      <c r="AV395" s="107"/>
      <c r="AW395" s="107"/>
      <c r="AX395" s="107"/>
      <c r="AY395" s="107"/>
      <c r="AZ395" s="107"/>
      <c r="BA395" s="107"/>
      <c r="BB395" s="107"/>
      <c r="BC395" s="115"/>
      <c r="BD395" s="107"/>
      <c r="BE395" s="107"/>
      <c r="BF395" s="107"/>
      <c r="BG395" s="107"/>
      <c r="BH395" s="107"/>
      <c r="BI395" s="107"/>
      <c r="BJ395" s="107"/>
      <c r="BK395" s="107"/>
      <c r="BL395" s="121"/>
      <c r="BM395" s="193"/>
      <c r="BN395" s="116"/>
      <c r="BO395" s="116"/>
      <c r="BP395" s="116"/>
      <c r="BQ395" s="116"/>
      <c r="BR395" s="116"/>
      <c r="BS395" s="118"/>
      <c r="BT395" s="107"/>
      <c r="BU395" s="107"/>
      <c r="BV395" s="107"/>
      <c r="BW395" s="107"/>
      <c r="BX395" s="107"/>
      <c r="BY395" s="107"/>
      <c r="BZ395" s="107"/>
      <c r="CA395" s="107"/>
      <c r="CB395" s="117"/>
      <c r="CC395" s="117"/>
      <c r="CD395" s="117"/>
      <c r="CE395" s="112"/>
      <c r="CF395" s="117"/>
      <c r="CG395" s="112"/>
      <c r="CH395" s="112"/>
      <c r="CI395" s="112"/>
      <c r="CJ395" s="112"/>
      <c r="CK395" s="112"/>
      <c r="CL395" s="112"/>
      <c r="CM395" s="112"/>
      <c r="CN395" s="112"/>
      <c r="CO395" s="112"/>
      <c r="CP395" s="112"/>
      <c r="CQ395" s="112"/>
      <c r="CR395" s="112"/>
      <c r="CS395" s="112"/>
      <c r="CT395" s="112"/>
      <c r="CU395" s="112"/>
      <c r="CV395" s="112"/>
      <c r="CW395" s="112"/>
      <c r="CX395" s="112"/>
      <c r="CY395" s="112"/>
      <c r="CZ395" s="112"/>
      <c r="DA395" s="112"/>
      <c r="DB395" s="112"/>
    </row>
    <row r="396" spans="1:106" ht="30.75" customHeight="1">
      <c r="A396" s="123" t="s">
        <v>1127</v>
      </c>
      <c r="B396" s="128"/>
      <c r="C396" s="107"/>
      <c r="D396" s="107"/>
      <c r="E396" s="107"/>
      <c r="F396" s="107"/>
      <c r="G396" s="107"/>
      <c r="H396" s="107"/>
      <c r="I396" s="107"/>
      <c r="J396" s="107"/>
      <c r="K396" s="107"/>
      <c r="L396" s="107"/>
      <c r="M396" s="107"/>
      <c r="N396" s="107"/>
      <c r="O396" s="117"/>
      <c r="P396" s="113"/>
      <c r="Q396" s="107"/>
      <c r="R396" s="107"/>
      <c r="S396" s="144"/>
      <c r="T396" s="107"/>
      <c r="U396" s="107"/>
      <c r="V396" s="107"/>
      <c r="W396" s="111"/>
      <c r="X396" s="107"/>
      <c r="Y396" s="107"/>
      <c r="Z396" s="107"/>
      <c r="AA396" s="107"/>
      <c r="AB396" s="107"/>
      <c r="AC396" s="114"/>
      <c r="AD396" s="108"/>
      <c r="AE396" s="107"/>
      <c r="AF396" s="107"/>
      <c r="AG396" s="107"/>
      <c r="AH396" s="107"/>
      <c r="AI396" s="107"/>
      <c r="AJ396" s="107"/>
      <c r="AK396" s="107"/>
      <c r="AL396" s="107"/>
      <c r="AM396" s="107"/>
      <c r="AN396" s="107"/>
      <c r="AO396" s="107"/>
      <c r="AP396" s="107"/>
      <c r="AQ396" s="107"/>
      <c r="AR396" s="107"/>
      <c r="AS396" s="107"/>
      <c r="AT396" s="107"/>
      <c r="AU396" s="107"/>
      <c r="AV396" s="107"/>
      <c r="AW396" s="107"/>
      <c r="AX396" s="107"/>
      <c r="AY396" s="107"/>
      <c r="AZ396" s="107"/>
      <c r="BA396" s="107"/>
      <c r="BB396" s="107"/>
      <c r="BC396" s="115"/>
      <c r="BD396" s="107"/>
      <c r="BE396" s="107"/>
      <c r="BF396" s="107"/>
      <c r="BG396" s="107"/>
      <c r="BH396" s="107"/>
      <c r="BI396" s="107"/>
      <c r="BJ396" s="107"/>
      <c r="BK396" s="107"/>
      <c r="BL396" s="121"/>
      <c r="BM396" s="193"/>
      <c r="BN396" s="116"/>
      <c r="BO396" s="116"/>
      <c r="BP396" s="116"/>
      <c r="BQ396" s="116"/>
      <c r="BR396" s="116"/>
      <c r="BS396" s="118"/>
      <c r="BT396" s="107"/>
      <c r="BU396" s="107"/>
      <c r="BV396" s="107"/>
      <c r="BW396" s="107"/>
      <c r="BX396" s="107"/>
      <c r="BY396" s="107"/>
      <c r="BZ396" s="107"/>
      <c r="CA396" s="107"/>
      <c r="CB396" s="117"/>
      <c r="CC396" s="117"/>
      <c r="CD396" s="117"/>
      <c r="CE396" s="112"/>
      <c r="CF396" s="117"/>
      <c r="CG396" s="112"/>
      <c r="CH396" s="112"/>
      <c r="CI396" s="112"/>
      <c r="CJ396" s="112"/>
      <c r="CK396" s="112"/>
      <c r="CL396" s="112"/>
      <c r="CM396" s="112"/>
      <c r="CN396" s="112"/>
      <c r="CO396" s="112"/>
      <c r="CP396" s="112"/>
      <c r="CQ396" s="112"/>
      <c r="CR396" s="112"/>
      <c r="CS396" s="112"/>
      <c r="CT396" s="112"/>
      <c r="CU396" s="112"/>
      <c r="CV396" s="112"/>
      <c r="CW396" s="112"/>
      <c r="CX396" s="112"/>
      <c r="CY396" s="112"/>
      <c r="CZ396" s="112"/>
      <c r="DA396" s="112"/>
      <c r="DB396" s="112"/>
    </row>
    <row r="397" spans="1:106" ht="30.75" customHeight="1">
      <c r="A397" s="123" t="s">
        <v>1128</v>
      </c>
      <c r="B397" s="128"/>
      <c r="C397" s="107"/>
      <c r="D397" s="107"/>
      <c r="E397" s="107"/>
      <c r="F397" s="107"/>
      <c r="G397" s="107"/>
      <c r="H397" s="107"/>
      <c r="I397" s="107"/>
      <c r="J397" s="107"/>
      <c r="K397" s="107"/>
      <c r="L397" s="107"/>
      <c r="M397" s="107"/>
      <c r="N397" s="107"/>
      <c r="O397" s="117"/>
      <c r="P397" s="113"/>
      <c r="Q397" s="107"/>
      <c r="R397" s="107"/>
      <c r="S397" s="144"/>
      <c r="T397" s="107"/>
      <c r="U397" s="107"/>
      <c r="V397" s="107"/>
      <c r="W397" s="111"/>
      <c r="X397" s="107"/>
      <c r="Y397" s="107"/>
      <c r="Z397" s="107"/>
      <c r="AA397" s="107"/>
      <c r="AB397" s="107"/>
      <c r="AC397" s="114"/>
      <c r="AD397" s="108"/>
      <c r="AE397" s="107"/>
      <c r="AF397" s="107"/>
      <c r="AG397" s="107"/>
      <c r="AH397" s="107"/>
      <c r="AI397" s="107"/>
      <c r="AJ397" s="107"/>
      <c r="AK397" s="107"/>
      <c r="AL397" s="107"/>
      <c r="AM397" s="107"/>
      <c r="AN397" s="107"/>
      <c r="AO397" s="107"/>
      <c r="AP397" s="107"/>
      <c r="AQ397" s="107"/>
      <c r="AR397" s="107"/>
      <c r="AS397" s="107"/>
      <c r="AT397" s="107"/>
      <c r="AU397" s="107"/>
      <c r="AV397" s="107"/>
      <c r="AW397" s="107"/>
      <c r="AX397" s="107"/>
      <c r="AY397" s="107"/>
      <c r="AZ397" s="107"/>
      <c r="BA397" s="107"/>
      <c r="BB397" s="107"/>
      <c r="BC397" s="115"/>
      <c r="BD397" s="107"/>
      <c r="BE397" s="107"/>
      <c r="BF397" s="107"/>
      <c r="BG397" s="107"/>
      <c r="BH397" s="107"/>
      <c r="BI397" s="107"/>
      <c r="BJ397" s="107"/>
      <c r="BK397" s="107"/>
      <c r="BL397" s="121"/>
      <c r="BM397" s="193"/>
      <c r="BN397" s="116"/>
      <c r="BO397" s="116"/>
      <c r="BP397" s="116"/>
      <c r="BQ397" s="116"/>
      <c r="BR397" s="116"/>
      <c r="BS397" s="118"/>
      <c r="BT397" s="107"/>
      <c r="BU397" s="107"/>
      <c r="BV397" s="107"/>
      <c r="BW397" s="107"/>
      <c r="BX397" s="107"/>
      <c r="BY397" s="107"/>
      <c r="BZ397" s="107"/>
      <c r="CA397" s="107"/>
      <c r="CB397" s="117"/>
      <c r="CC397" s="117"/>
      <c r="CD397" s="117"/>
      <c r="CE397" s="112"/>
      <c r="CF397" s="117"/>
      <c r="CG397" s="112"/>
      <c r="CH397" s="112"/>
      <c r="CI397" s="112"/>
      <c r="CJ397" s="112"/>
      <c r="CK397" s="112"/>
      <c r="CL397" s="112"/>
      <c r="CM397" s="112"/>
      <c r="CN397" s="112"/>
      <c r="CO397" s="112"/>
      <c r="CP397" s="112"/>
      <c r="CQ397" s="112"/>
      <c r="CR397" s="112"/>
      <c r="CS397" s="112"/>
      <c r="CT397" s="112"/>
      <c r="CU397" s="112"/>
      <c r="CV397" s="112"/>
      <c r="CW397" s="112"/>
      <c r="CX397" s="112"/>
      <c r="CY397" s="112"/>
      <c r="CZ397" s="112"/>
      <c r="DA397" s="112"/>
      <c r="DB397" s="112"/>
    </row>
    <row r="398" spans="1:106" ht="30.75" customHeight="1">
      <c r="A398" s="123" t="s">
        <v>1129</v>
      </c>
      <c r="B398" s="128"/>
      <c r="C398" s="123"/>
      <c r="D398" s="107"/>
      <c r="E398" s="107"/>
      <c r="F398" s="107"/>
      <c r="G398" s="107"/>
      <c r="H398" s="107"/>
      <c r="I398" s="107"/>
      <c r="J398" s="107"/>
      <c r="K398" s="107"/>
      <c r="L398" s="107"/>
      <c r="M398" s="107"/>
      <c r="N398" s="107"/>
      <c r="O398" s="117"/>
      <c r="P398" s="113"/>
      <c r="Q398" s="107"/>
      <c r="R398" s="107"/>
      <c r="S398" s="144"/>
      <c r="T398" s="107"/>
      <c r="U398" s="107"/>
      <c r="V398" s="107"/>
      <c r="W398" s="111"/>
      <c r="X398" s="107"/>
      <c r="Y398" s="107"/>
      <c r="Z398" s="107"/>
      <c r="AA398" s="107"/>
      <c r="AB398" s="107"/>
      <c r="AC398" s="114"/>
      <c r="AD398" s="108"/>
      <c r="AE398" s="107"/>
      <c r="AF398" s="107"/>
      <c r="AG398" s="107"/>
      <c r="AH398" s="107"/>
      <c r="AI398" s="107"/>
      <c r="AJ398" s="107"/>
      <c r="AK398" s="107"/>
      <c r="AL398" s="107"/>
      <c r="AM398" s="107"/>
      <c r="AN398" s="107"/>
      <c r="AO398" s="107"/>
      <c r="AP398" s="107"/>
      <c r="AQ398" s="107"/>
      <c r="AR398" s="107"/>
      <c r="AS398" s="107"/>
      <c r="AT398" s="107"/>
      <c r="AU398" s="107"/>
      <c r="AV398" s="107"/>
      <c r="AW398" s="107"/>
      <c r="AX398" s="107"/>
      <c r="AY398" s="107"/>
      <c r="AZ398" s="107"/>
      <c r="BA398" s="107"/>
      <c r="BB398" s="107"/>
      <c r="BC398" s="115"/>
      <c r="BD398" s="107"/>
      <c r="BE398" s="107"/>
      <c r="BF398" s="107"/>
      <c r="BG398" s="107"/>
      <c r="BH398" s="107"/>
      <c r="BI398" s="107"/>
      <c r="BJ398" s="107"/>
      <c r="BK398" s="107"/>
      <c r="BL398" s="121"/>
      <c r="BM398" s="193"/>
      <c r="BN398" s="116"/>
      <c r="BO398" s="116"/>
      <c r="BP398" s="116"/>
      <c r="BQ398" s="116"/>
      <c r="BR398" s="116"/>
      <c r="BS398" s="118"/>
      <c r="BT398" s="107"/>
      <c r="BU398" s="107"/>
      <c r="BV398" s="107"/>
      <c r="BW398" s="107"/>
      <c r="BX398" s="107"/>
      <c r="BY398" s="107"/>
      <c r="BZ398" s="107"/>
      <c r="CA398" s="107"/>
      <c r="CB398" s="117"/>
      <c r="CC398" s="117"/>
      <c r="CD398" s="117"/>
      <c r="CE398" s="112"/>
      <c r="CF398" s="117"/>
      <c r="CG398" s="112"/>
      <c r="CH398" s="112"/>
      <c r="CI398" s="112"/>
      <c r="CJ398" s="112"/>
      <c r="CK398" s="112"/>
      <c r="CL398" s="112"/>
      <c r="CM398" s="112"/>
      <c r="CN398" s="112"/>
      <c r="CO398" s="112"/>
      <c r="CP398" s="112"/>
      <c r="CQ398" s="112"/>
      <c r="CR398" s="112"/>
      <c r="CS398" s="112"/>
      <c r="CT398" s="112"/>
      <c r="CU398" s="112"/>
      <c r="CV398" s="112"/>
      <c r="CW398" s="112"/>
      <c r="CX398" s="112"/>
      <c r="CY398" s="112"/>
      <c r="CZ398" s="112"/>
      <c r="DA398" s="112"/>
      <c r="DB398" s="112"/>
    </row>
    <row r="399" spans="1:106" ht="30.75" customHeight="1">
      <c r="A399" s="123" t="s">
        <v>1130</v>
      </c>
      <c r="B399" s="128"/>
      <c r="C399" s="107"/>
      <c r="D399" s="107"/>
      <c r="E399" s="107"/>
      <c r="F399" s="107"/>
      <c r="G399" s="107"/>
      <c r="H399" s="107"/>
      <c r="I399" s="107"/>
      <c r="J399" s="107"/>
      <c r="K399" s="107"/>
      <c r="L399" s="107"/>
      <c r="M399" s="107"/>
      <c r="N399" s="107"/>
      <c r="O399" s="117"/>
      <c r="P399" s="113"/>
      <c r="Q399" s="107"/>
      <c r="R399" s="107"/>
      <c r="S399" s="144"/>
      <c r="T399" s="107"/>
      <c r="U399" s="107"/>
      <c r="V399" s="107"/>
      <c r="W399" s="111"/>
      <c r="X399" s="107"/>
      <c r="Y399" s="107"/>
      <c r="Z399" s="107"/>
      <c r="AA399" s="107"/>
      <c r="AB399" s="107"/>
      <c r="AC399" s="114"/>
      <c r="AD399" s="108"/>
      <c r="AE399" s="107"/>
      <c r="AF399" s="107"/>
      <c r="AG399" s="107"/>
      <c r="AH399" s="107"/>
      <c r="AI399" s="107"/>
      <c r="AJ399" s="107"/>
      <c r="AK399" s="107"/>
      <c r="AL399" s="107"/>
      <c r="AM399" s="107"/>
      <c r="AN399" s="107"/>
      <c r="AO399" s="107"/>
      <c r="AP399" s="107"/>
      <c r="AQ399" s="107"/>
      <c r="AR399" s="107"/>
      <c r="AS399" s="107"/>
      <c r="AT399" s="107"/>
      <c r="AU399" s="107"/>
      <c r="AV399" s="107"/>
      <c r="AW399" s="107"/>
      <c r="AX399" s="107"/>
      <c r="AY399" s="107"/>
      <c r="AZ399" s="107"/>
      <c r="BA399" s="107"/>
      <c r="BB399" s="107"/>
      <c r="BC399" s="115"/>
      <c r="BD399" s="107"/>
      <c r="BE399" s="107"/>
      <c r="BF399" s="107"/>
      <c r="BG399" s="107"/>
      <c r="BH399" s="107"/>
      <c r="BI399" s="107"/>
      <c r="BJ399" s="107"/>
      <c r="BK399" s="107"/>
      <c r="BL399" s="121"/>
      <c r="BM399" s="193"/>
      <c r="BN399" s="116"/>
      <c r="BO399" s="116"/>
      <c r="BP399" s="116"/>
      <c r="BQ399" s="116"/>
      <c r="BR399" s="116"/>
      <c r="BS399" s="118"/>
      <c r="BT399" s="107"/>
      <c r="BU399" s="107"/>
      <c r="BV399" s="107"/>
      <c r="BW399" s="107"/>
      <c r="BX399" s="107"/>
      <c r="BY399" s="107"/>
      <c r="BZ399" s="107"/>
      <c r="CA399" s="107"/>
      <c r="CB399" s="117"/>
      <c r="CC399" s="117"/>
      <c r="CD399" s="117"/>
      <c r="CE399" s="112"/>
      <c r="CF399" s="117"/>
      <c r="CG399" s="112"/>
      <c r="CH399" s="112"/>
      <c r="CI399" s="112"/>
      <c r="CJ399" s="112"/>
      <c r="CK399" s="112"/>
      <c r="CL399" s="112"/>
      <c r="CM399" s="112"/>
      <c r="CN399" s="112"/>
      <c r="CO399" s="112"/>
      <c r="CP399" s="112"/>
      <c r="CQ399" s="112"/>
      <c r="CR399" s="112"/>
      <c r="CS399" s="112"/>
      <c r="CT399" s="112"/>
      <c r="CU399" s="112"/>
      <c r="CV399" s="112"/>
      <c r="CW399" s="112"/>
      <c r="CX399" s="112"/>
      <c r="CY399" s="112"/>
      <c r="CZ399" s="112"/>
      <c r="DA399" s="112"/>
      <c r="DB399" s="112"/>
    </row>
    <row r="400" spans="1:106" ht="30.75" customHeight="1">
      <c r="A400" s="123" t="s">
        <v>1131</v>
      </c>
      <c r="B400" s="128"/>
      <c r="C400" s="107"/>
      <c r="D400" s="107"/>
      <c r="E400" s="107"/>
      <c r="F400" s="107"/>
      <c r="G400" s="107"/>
      <c r="H400" s="107"/>
      <c r="I400" s="107"/>
      <c r="J400" s="107"/>
      <c r="K400" s="107"/>
      <c r="L400" s="107"/>
      <c r="M400" s="107"/>
      <c r="N400" s="107"/>
      <c r="O400" s="117"/>
      <c r="P400" s="113"/>
      <c r="Q400" s="107"/>
      <c r="R400" s="107"/>
      <c r="S400" s="144"/>
      <c r="T400" s="107"/>
      <c r="U400" s="107"/>
      <c r="V400" s="107"/>
      <c r="W400" s="111"/>
      <c r="X400" s="107"/>
      <c r="Y400" s="107"/>
      <c r="Z400" s="107"/>
      <c r="AA400" s="107"/>
      <c r="AB400" s="107"/>
      <c r="AC400" s="114"/>
      <c r="AD400" s="108"/>
      <c r="AE400" s="107"/>
      <c r="AF400" s="107"/>
      <c r="AG400" s="107"/>
      <c r="AH400" s="107"/>
      <c r="AI400" s="107"/>
      <c r="AJ400" s="107"/>
      <c r="AK400" s="107"/>
      <c r="AL400" s="107"/>
      <c r="AM400" s="107"/>
      <c r="AN400" s="107"/>
      <c r="AO400" s="107"/>
      <c r="AP400" s="107"/>
      <c r="AQ400" s="107"/>
      <c r="AR400" s="107"/>
      <c r="AS400" s="107"/>
      <c r="AT400" s="107"/>
      <c r="AU400" s="107"/>
      <c r="AV400" s="107"/>
      <c r="AW400" s="107"/>
      <c r="AX400" s="107"/>
      <c r="AY400" s="107"/>
      <c r="AZ400" s="107"/>
      <c r="BA400" s="107"/>
      <c r="BB400" s="107"/>
      <c r="BC400" s="115"/>
      <c r="BD400" s="107"/>
      <c r="BE400" s="107"/>
      <c r="BF400" s="107"/>
      <c r="BG400" s="107"/>
      <c r="BH400" s="107"/>
      <c r="BI400" s="107"/>
      <c r="BJ400" s="107"/>
      <c r="BK400" s="107"/>
      <c r="BL400" s="121"/>
      <c r="BM400" s="193"/>
      <c r="BN400" s="116"/>
      <c r="BO400" s="116"/>
      <c r="BP400" s="116"/>
      <c r="BQ400" s="116"/>
      <c r="BR400" s="116"/>
      <c r="BS400" s="118"/>
      <c r="BT400" s="107"/>
      <c r="BU400" s="107"/>
      <c r="BV400" s="107"/>
      <c r="BW400" s="107"/>
      <c r="BX400" s="107"/>
      <c r="BY400" s="107"/>
      <c r="BZ400" s="107"/>
      <c r="CA400" s="107"/>
      <c r="CB400" s="117"/>
      <c r="CC400" s="117"/>
      <c r="CD400" s="117"/>
      <c r="CE400" s="112"/>
      <c r="CF400" s="117"/>
      <c r="CG400" s="112"/>
      <c r="CH400" s="112"/>
      <c r="CI400" s="112"/>
      <c r="CJ400" s="112"/>
      <c r="CK400" s="112"/>
      <c r="CL400" s="112"/>
      <c r="CM400" s="112"/>
      <c r="CN400" s="112"/>
      <c r="CO400" s="112"/>
      <c r="CP400" s="112"/>
      <c r="CQ400" s="112"/>
      <c r="CR400" s="112"/>
      <c r="CS400" s="112"/>
      <c r="CT400" s="112"/>
      <c r="CU400" s="112"/>
      <c r="CV400" s="112"/>
      <c r="CW400" s="112"/>
      <c r="CX400" s="112"/>
      <c r="CY400" s="112"/>
      <c r="CZ400" s="112"/>
      <c r="DA400" s="112"/>
      <c r="DB400" s="112"/>
    </row>
    <row r="401" spans="1:106" ht="30.75" customHeight="1">
      <c r="A401" s="123" t="s">
        <v>1132</v>
      </c>
      <c r="B401" s="128"/>
      <c r="C401" s="107"/>
      <c r="D401" s="107"/>
      <c r="E401" s="107"/>
      <c r="F401" s="107"/>
      <c r="G401" s="107"/>
      <c r="H401" s="107"/>
      <c r="I401" s="107"/>
      <c r="J401" s="107"/>
      <c r="K401" s="107"/>
      <c r="L401" s="107"/>
      <c r="M401" s="107"/>
      <c r="N401" s="107"/>
      <c r="O401" s="117"/>
      <c r="P401" s="113"/>
      <c r="Q401" s="107"/>
      <c r="R401" s="107"/>
      <c r="S401" s="144"/>
      <c r="T401" s="107"/>
      <c r="U401" s="107"/>
      <c r="V401" s="107"/>
      <c r="W401" s="111"/>
      <c r="X401" s="107"/>
      <c r="Y401" s="107"/>
      <c r="Z401" s="107"/>
      <c r="AA401" s="107"/>
      <c r="AB401" s="107"/>
      <c r="AC401" s="114"/>
      <c r="AD401" s="108"/>
      <c r="AE401" s="107"/>
      <c r="AF401" s="107"/>
      <c r="AG401" s="107"/>
      <c r="AH401" s="107"/>
      <c r="AI401" s="107"/>
      <c r="AJ401" s="107"/>
      <c r="AK401" s="107"/>
      <c r="AL401" s="107"/>
      <c r="AM401" s="107"/>
      <c r="AN401" s="107"/>
      <c r="AO401" s="107"/>
      <c r="AP401" s="107"/>
      <c r="AQ401" s="107"/>
      <c r="AR401" s="107"/>
      <c r="AS401" s="107"/>
      <c r="AT401" s="107"/>
      <c r="AU401" s="107"/>
      <c r="AV401" s="107"/>
      <c r="AW401" s="107"/>
      <c r="AX401" s="107"/>
      <c r="AY401" s="107"/>
      <c r="AZ401" s="107"/>
      <c r="BA401" s="107"/>
      <c r="BB401" s="107"/>
      <c r="BC401" s="115"/>
      <c r="BD401" s="107"/>
      <c r="BE401" s="107"/>
      <c r="BF401" s="107"/>
      <c r="BG401" s="107"/>
      <c r="BH401" s="107"/>
      <c r="BI401" s="107"/>
      <c r="BJ401" s="107"/>
      <c r="BK401" s="107"/>
      <c r="BL401" s="121"/>
      <c r="BM401" s="193"/>
      <c r="BN401" s="116"/>
      <c r="BO401" s="116"/>
      <c r="BP401" s="116"/>
      <c r="BQ401" s="116"/>
      <c r="BR401" s="116"/>
      <c r="BS401" s="118"/>
      <c r="BT401" s="107"/>
      <c r="BU401" s="107"/>
      <c r="BV401" s="107"/>
      <c r="BW401" s="107"/>
      <c r="BX401" s="107"/>
      <c r="BY401" s="107"/>
      <c r="BZ401" s="107"/>
      <c r="CA401" s="107"/>
      <c r="CB401" s="117"/>
      <c r="CC401" s="117"/>
      <c r="CD401" s="117"/>
      <c r="CE401" s="112"/>
      <c r="CF401" s="117"/>
      <c r="CG401" s="112"/>
      <c r="CH401" s="112"/>
      <c r="CI401" s="112"/>
      <c r="CJ401" s="112"/>
      <c r="CK401" s="112"/>
      <c r="CL401" s="112"/>
      <c r="CM401" s="112"/>
      <c r="CN401" s="112"/>
      <c r="CO401" s="112"/>
      <c r="CP401" s="112"/>
      <c r="CQ401" s="112"/>
      <c r="CR401" s="112"/>
      <c r="CS401" s="112"/>
      <c r="CT401" s="112"/>
      <c r="CU401" s="112"/>
      <c r="CV401" s="112"/>
      <c r="CW401" s="112"/>
      <c r="CX401" s="112"/>
      <c r="CY401" s="112"/>
      <c r="CZ401" s="112"/>
      <c r="DA401" s="112"/>
      <c r="DB401" s="112"/>
    </row>
    <row r="402" spans="1:106" ht="30.75" customHeight="1">
      <c r="A402" s="123" t="s">
        <v>1133</v>
      </c>
      <c r="B402" s="128"/>
      <c r="C402" s="107"/>
      <c r="D402" s="107"/>
      <c r="E402" s="107"/>
      <c r="F402" s="107"/>
      <c r="G402" s="107"/>
      <c r="H402" s="107"/>
      <c r="I402" s="107"/>
      <c r="J402" s="107"/>
      <c r="K402" s="107"/>
      <c r="L402" s="107"/>
      <c r="M402" s="107"/>
      <c r="N402" s="107"/>
      <c r="O402" s="117"/>
      <c r="P402" s="113"/>
      <c r="Q402" s="107"/>
      <c r="R402" s="107"/>
      <c r="S402" s="144"/>
      <c r="T402" s="107"/>
      <c r="U402" s="107"/>
      <c r="V402" s="107"/>
      <c r="W402" s="111"/>
      <c r="X402" s="107"/>
      <c r="Y402" s="107"/>
      <c r="Z402" s="107"/>
      <c r="AA402" s="107"/>
      <c r="AB402" s="107"/>
      <c r="AC402" s="114"/>
      <c r="AD402" s="108"/>
      <c r="AE402" s="107"/>
      <c r="AF402" s="107"/>
      <c r="AG402" s="107"/>
      <c r="AH402" s="107"/>
      <c r="AI402" s="107"/>
      <c r="AJ402" s="107"/>
      <c r="AK402" s="107"/>
      <c r="AL402" s="107"/>
      <c r="AM402" s="107"/>
      <c r="AN402" s="107"/>
      <c r="AO402" s="107"/>
      <c r="AP402" s="107"/>
      <c r="AQ402" s="107"/>
      <c r="AR402" s="107"/>
      <c r="AS402" s="107"/>
      <c r="AT402" s="107"/>
      <c r="AU402" s="107"/>
      <c r="AV402" s="107"/>
      <c r="AW402" s="107"/>
      <c r="AX402" s="107"/>
      <c r="AY402" s="107"/>
      <c r="AZ402" s="107"/>
      <c r="BA402" s="107"/>
      <c r="BB402" s="107"/>
      <c r="BC402" s="115"/>
      <c r="BD402" s="107"/>
      <c r="BE402" s="107"/>
      <c r="BF402" s="107"/>
      <c r="BG402" s="107"/>
      <c r="BH402" s="107"/>
      <c r="BI402" s="107"/>
      <c r="BJ402" s="107"/>
      <c r="BK402" s="107"/>
      <c r="BL402" s="121"/>
      <c r="BM402" s="193"/>
      <c r="BN402" s="116"/>
      <c r="BO402" s="116"/>
      <c r="BP402" s="116"/>
      <c r="BQ402" s="116"/>
      <c r="BR402" s="116"/>
      <c r="BS402" s="118"/>
      <c r="BT402" s="107"/>
      <c r="BU402" s="107"/>
      <c r="BV402" s="107"/>
      <c r="BW402" s="107"/>
      <c r="BX402" s="107"/>
      <c r="BY402" s="107"/>
      <c r="BZ402" s="107"/>
      <c r="CA402" s="107"/>
      <c r="CB402" s="117"/>
      <c r="CC402" s="117"/>
      <c r="CD402" s="117"/>
      <c r="CE402" s="112"/>
      <c r="CF402" s="117"/>
      <c r="CG402" s="112"/>
      <c r="CH402" s="112"/>
      <c r="CI402" s="112"/>
      <c r="CJ402" s="112"/>
      <c r="CK402" s="112"/>
      <c r="CL402" s="112"/>
      <c r="CM402" s="112"/>
      <c r="CN402" s="112"/>
      <c r="CO402" s="112"/>
      <c r="CP402" s="112"/>
      <c r="CQ402" s="112"/>
      <c r="CR402" s="112"/>
      <c r="CS402" s="112"/>
      <c r="CT402" s="112"/>
      <c r="CU402" s="112"/>
      <c r="CV402" s="112"/>
      <c r="CW402" s="112"/>
      <c r="CX402" s="112"/>
      <c r="CY402" s="112"/>
      <c r="CZ402" s="112"/>
      <c r="DA402" s="112"/>
      <c r="DB402" s="112"/>
    </row>
    <row r="403" spans="1:106" ht="30.75" customHeight="1">
      <c r="A403" s="123" t="s">
        <v>1134</v>
      </c>
      <c r="B403" s="128"/>
      <c r="C403" s="107"/>
      <c r="D403" s="107"/>
      <c r="E403" s="107"/>
      <c r="F403" s="107"/>
      <c r="G403" s="107"/>
      <c r="H403" s="107"/>
      <c r="I403" s="107"/>
      <c r="J403" s="107"/>
      <c r="K403" s="107"/>
      <c r="L403" s="107"/>
      <c r="M403" s="107"/>
      <c r="N403" s="107"/>
      <c r="O403" s="117"/>
      <c r="P403" s="113"/>
      <c r="Q403" s="107"/>
      <c r="R403" s="107"/>
      <c r="S403" s="144"/>
      <c r="T403" s="107"/>
      <c r="U403" s="107"/>
      <c r="V403" s="107"/>
      <c r="W403" s="111"/>
      <c r="X403" s="107"/>
      <c r="Y403" s="107"/>
      <c r="Z403" s="107"/>
      <c r="AA403" s="107"/>
      <c r="AB403" s="107"/>
      <c r="AC403" s="114"/>
      <c r="AD403" s="108"/>
      <c r="AE403" s="107"/>
      <c r="AF403" s="107"/>
      <c r="AG403" s="107"/>
      <c r="AH403" s="107"/>
      <c r="AI403" s="107"/>
      <c r="AJ403" s="107"/>
      <c r="AK403" s="107"/>
      <c r="AL403" s="107"/>
      <c r="AM403" s="107"/>
      <c r="AN403" s="107"/>
      <c r="AO403" s="107"/>
      <c r="AP403" s="107"/>
      <c r="AQ403" s="107"/>
      <c r="AR403" s="107"/>
      <c r="AS403" s="107"/>
      <c r="AT403" s="107"/>
      <c r="AU403" s="107"/>
      <c r="AV403" s="107"/>
      <c r="AW403" s="107"/>
      <c r="AX403" s="107"/>
      <c r="AY403" s="107"/>
      <c r="AZ403" s="107"/>
      <c r="BA403" s="107"/>
      <c r="BB403" s="107"/>
      <c r="BC403" s="115"/>
      <c r="BD403" s="107"/>
      <c r="BE403" s="107"/>
      <c r="BF403" s="107"/>
      <c r="BG403" s="107"/>
      <c r="BH403" s="107"/>
      <c r="BI403" s="107"/>
      <c r="BJ403" s="107"/>
      <c r="BK403" s="107"/>
      <c r="BL403" s="121"/>
      <c r="BM403" s="193"/>
      <c r="BN403" s="116"/>
      <c r="BO403" s="116"/>
      <c r="BP403" s="116"/>
      <c r="BQ403" s="116"/>
      <c r="BR403" s="116"/>
      <c r="BS403" s="118"/>
      <c r="BT403" s="107"/>
      <c r="BU403" s="107"/>
      <c r="BV403" s="107"/>
      <c r="BW403" s="107"/>
      <c r="BX403" s="107"/>
      <c r="BY403" s="107"/>
      <c r="BZ403" s="107"/>
      <c r="CA403" s="107"/>
      <c r="CB403" s="117"/>
      <c r="CC403" s="117"/>
      <c r="CD403" s="117"/>
      <c r="CE403" s="112"/>
      <c r="CF403" s="117"/>
      <c r="CG403" s="112"/>
      <c r="CH403" s="112"/>
      <c r="CI403" s="112"/>
      <c r="CJ403" s="112"/>
      <c r="CK403" s="112"/>
      <c r="CL403" s="112"/>
      <c r="CM403" s="112"/>
      <c r="CN403" s="112"/>
      <c r="CO403" s="112"/>
      <c r="CP403" s="112"/>
      <c r="CQ403" s="112"/>
      <c r="CR403" s="112"/>
      <c r="CS403" s="112"/>
      <c r="CT403" s="112"/>
      <c r="CU403" s="112"/>
      <c r="CV403" s="112"/>
      <c r="CW403" s="112"/>
      <c r="CX403" s="112"/>
      <c r="CY403" s="112"/>
      <c r="CZ403" s="112"/>
      <c r="DA403" s="112"/>
      <c r="DB403" s="112"/>
    </row>
    <row r="404" spans="1:106" ht="30.75" customHeight="1">
      <c r="A404" s="123" t="s">
        <v>1135</v>
      </c>
      <c r="B404" s="128"/>
      <c r="C404" s="107"/>
      <c r="D404" s="107"/>
      <c r="E404" s="107"/>
      <c r="F404" s="107"/>
      <c r="G404" s="107"/>
      <c r="H404" s="107"/>
      <c r="I404" s="107"/>
      <c r="J404" s="107"/>
      <c r="K404" s="107"/>
      <c r="L404" s="107"/>
      <c r="M404" s="107"/>
      <c r="N404" s="107"/>
      <c r="O404" s="117"/>
      <c r="P404" s="113"/>
      <c r="Q404" s="107"/>
      <c r="R404" s="107"/>
      <c r="S404" s="144"/>
      <c r="T404" s="107"/>
      <c r="U404" s="107"/>
      <c r="V404" s="107"/>
      <c r="W404" s="111"/>
      <c r="X404" s="107"/>
      <c r="Y404" s="107"/>
      <c r="Z404" s="107"/>
      <c r="AA404" s="107"/>
      <c r="AB404" s="107"/>
      <c r="AC404" s="114"/>
      <c r="AD404" s="108"/>
      <c r="AE404" s="107"/>
      <c r="AF404" s="107"/>
      <c r="AG404" s="107"/>
      <c r="AH404" s="107"/>
      <c r="AI404" s="107"/>
      <c r="AJ404" s="107"/>
      <c r="AK404" s="107"/>
      <c r="AL404" s="107"/>
      <c r="AM404" s="107"/>
      <c r="AN404" s="107"/>
      <c r="AO404" s="107"/>
      <c r="AP404" s="107"/>
      <c r="AQ404" s="107"/>
      <c r="AR404" s="107"/>
      <c r="AS404" s="107"/>
      <c r="AT404" s="107"/>
      <c r="AU404" s="107"/>
      <c r="AV404" s="107"/>
      <c r="AW404" s="107"/>
      <c r="AX404" s="107"/>
      <c r="AY404" s="107"/>
      <c r="AZ404" s="107"/>
      <c r="BA404" s="107"/>
      <c r="BB404" s="107"/>
      <c r="BC404" s="115"/>
      <c r="BD404" s="107"/>
      <c r="BE404" s="107"/>
      <c r="BF404" s="107"/>
      <c r="BG404" s="107"/>
      <c r="BH404" s="107"/>
      <c r="BI404" s="107"/>
      <c r="BJ404" s="107"/>
      <c r="BK404" s="107"/>
      <c r="BL404" s="116"/>
      <c r="BM404" s="193"/>
      <c r="BN404" s="116"/>
      <c r="BO404" s="116"/>
      <c r="BP404" s="116"/>
      <c r="BQ404" s="116"/>
      <c r="BR404" s="116"/>
      <c r="BS404" s="118"/>
      <c r="BT404" s="107"/>
      <c r="BU404" s="107"/>
      <c r="BV404" s="107"/>
      <c r="BW404" s="107"/>
      <c r="BX404" s="107"/>
      <c r="BY404" s="107"/>
      <c r="BZ404" s="107"/>
      <c r="CA404" s="107"/>
      <c r="CB404" s="117"/>
      <c r="CC404" s="117"/>
      <c r="CD404" s="117"/>
      <c r="CE404" s="112"/>
      <c r="CF404" s="117"/>
      <c r="CG404" s="112"/>
      <c r="CH404" s="112"/>
      <c r="CI404" s="112"/>
      <c r="CJ404" s="112"/>
      <c r="CK404" s="112"/>
      <c r="CL404" s="112"/>
      <c r="CM404" s="112"/>
      <c r="CN404" s="112"/>
      <c r="CO404" s="112"/>
      <c r="CP404" s="112"/>
      <c r="CQ404" s="112"/>
      <c r="CR404" s="112"/>
      <c r="CS404" s="112"/>
      <c r="CT404" s="112"/>
      <c r="CU404" s="112"/>
      <c r="CV404" s="112"/>
      <c r="CW404" s="112"/>
      <c r="CX404" s="112"/>
      <c r="CY404" s="112"/>
      <c r="CZ404" s="112"/>
      <c r="DA404" s="112"/>
      <c r="DB404" s="112"/>
    </row>
    <row r="405" spans="1:106" ht="30.75" customHeight="1">
      <c r="A405" s="123" t="s">
        <v>1136</v>
      </c>
      <c r="B405" s="128"/>
      <c r="C405" s="126"/>
      <c r="D405" s="107"/>
      <c r="E405" s="107"/>
      <c r="F405" s="107"/>
      <c r="G405" s="107"/>
      <c r="H405" s="107"/>
      <c r="I405" s="107"/>
      <c r="J405" s="107"/>
      <c r="K405" s="107"/>
      <c r="L405" s="107"/>
      <c r="M405" s="107"/>
      <c r="N405" s="107"/>
      <c r="O405" s="117"/>
      <c r="P405" s="113"/>
      <c r="Q405" s="107"/>
      <c r="R405" s="107"/>
      <c r="S405" s="144"/>
      <c r="T405" s="107"/>
      <c r="U405" s="107"/>
      <c r="V405" s="107"/>
      <c r="W405" s="111"/>
      <c r="X405" s="107"/>
      <c r="Y405" s="107"/>
      <c r="Z405" s="107"/>
      <c r="AA405" s="107"/>
      <c r="AB405" s="107"/>
      <c r="AC405" s="114"/>
      <c r="AD405" s="108"/>
      <c r="AE405" s="107"/>
      <c r="AF405" s="107"/>
      <c r="AG405" s="107"/>
      <c r="AH405" s="107"/>
      <c r="AI405" s="107"/>
      <c r="AJ405" s="107"/>
      <c r="AK405" s="107"/>
      <c r="AL405" s="107"/>
      <c r="AM405" s="107"/>
      <c r="AN405" s="107"/>
      <c r="AO405" s="107"/>
      <c r="AP405" s="107"/>
      <c r="AQ405" s="107"/>
      <c r="AR405" s="107"/>
      <c r="AS405" s="107"/>
      <c r="AT405" s="107"/>
      <c r="AU405" s="107"/>
      <c r="AV405" s="107"/>
      <c r="AW405" s="107"/>
      <c r="AX405" s="107"/>
      <c r="AY405" s="107"/>
      <c r="AZ405" s="107"/>
      <c r="BA405" s="107"/>
      <c r="BB405" s="107"/>
      <c r="BC405" s="115"/>
      <c r="BD405" s="107"/>
      <c r="BE405" s="107"/>
      <c r="BF405" s="107"/>
      <c r="BG405" s="107"/>
      <c r="BH405" s="107"/>
      <c r="BI405" s="107"/>
      <c r="BJ405" s="107"/>
      <c r="BK405" s="107"/>
      <c r="BL405" s="121"/>
      <c r="BM405" s="193"/>
      <c r="BN405" s="116"/>
      <c r="BO405" s="116"/>
      <c r="BP405" s="116"/>
      <c r="BQ405" s="116"/>
      <c r="BR405" s="116"/>
      <c r="BS405" s="118"/>
      <c r="BT405" s="107"/>
      <c r="BU405" s="107"/>
      <c r="BV405" s="107"/>
      <c r="BW405" s="107"/>
      <c r="BX405" s="107"/>
      <c r="BY405" s="107"/>
      <c r="BZ405" s="107"/>
      <c r="CA405" s="107"/>
      <c r="CB405" s="117"/>
      <c r="CC405" s="117"/>
      <c r="CD405" s="117"/>
      <c r="CE405" s="112"/>
      <c r="CF405" s="117"/>
      <c r="CG405" s="112"/>
      <c r="CH405" s="112"/>
      <c r="CI405" s="112"/>
      <c r="CJ405" s="112"/>
      <c r="CK405" s="112"/>
      <c r="CL405" s="112"/>
      <c r="CM405" s="112"/>
      <c r="CN405" s="112"/>
      <c r="CO405" s="112"/>
      <c r="CP405" s="112"/>
      <c r="CQ405" s="112"/>
      <c r="CR405" s="112"/>
      <c r="CS405" s="112"/>
      <c r="CT405" s="112"/>
      <c r="CU405" s="112"/>
      <c r="CV405" s="112"/>
      <c r="CW405" s="112"/>
      <c r="CX405" s="112"/>
      <c r="CY405" s="112"/>
      <c r="CZ405" s="112"/>
      <c r="DA405" s="112"/>
      <c r="DB405" s="112"/>
    </row>
    <row r="406" spans="1:106" ht="30.75" customHeight="1">
      <c r="A406" s="123" t="s">
        <v>1138</v>
      </c>
      <c r="B406" s="128"/>
      <c r="C406" s="173"/>
      <c r="D406" s="107"/>
      <c r="E406" s="107"/>
      <c r="F406" s="107"/>
      <c r="G406" s="107"/>
      <c r="H406" s="119"/>
      <c r="I406" s="119"/>
      <c r="J406" s="106"/>
      <c r="K406" s="107"/>
      <c r="L406" s="107"/>
      <c r="M406" s="107"/>
      <c r="N406" s="107"/>
      <c r="O406" s="117"/>
      <c r="P406" s="113"/>
      <c r="Q406" s="107"/>
      <c r="R406" s="107"/>
      <c r="S406" s="144"/>
      <c r="T406" s="107"/>
      <c r="U406" s="107"/>
      <c r="V406" s="107"/>
      <c r="W406" s="111"/>
      <c r="X406" s="107"/>
      <c r="Y406" s="107"/>
      <c r="Z406" s="107"/>
      <c r="AA406" s="107"/>
      <c r="AB406" s="107"/>
      <c r="AC406" s="114"/>
      <c r="AD406" s="108"/>
      <c r="AE406" s="107"/>
      <c r="AF406" s="107"/>
      <c r="AG406" s="107"/>
      <c r="AH406" s="107"/>
      <c r="AI406" s="107"/>
      <c r="AJ406" s="107"/>
      <c r="AK406" s="107"/>
      <c r="AL406" s="107"/>
      <c r="AM406" s="107"/>
      <c r="AN406" s="107"/>
      <c r="AO406" s="107"/>
      <c r="AP406" s="107"/>
      <c r="AQ406" s="107"/>
      <c r="AR406" s="107"/>
      <c r="AS406" s="107"/>
      <c r="AT406" s="107"/>
      <c r="AU406" s="107"/>
      <c r="AV406" s="107"/>
      <c r="AW406" s="107"/>
      <c r="AX406" s="107"/>
      <c r="AY406" s="107"/>
      <c r="AZ406" s="107"/>
      <c r="BA406" s="107"/>
      <c r="BB406" s="107"/>
      <c r="BC406" s="115"/>
      <c r="BD406" s="107"/>
      <c r="BE406" s="107"/>
      <c r="BF406" s="107"/>
      <c r="BG406" s="107"/>
      <c r="BH406" s="107"/>
      <c r="BI406" s="107"/>
      <c r="BJ406" s="107"/>
      <c r="BK406" s="107"/>
      <c r="BL406" s="121"/>
      <c r="BM406" s="193"/>
      <c r="BN406" s="116"/>
      <c r="BO406" s="116"/>
      <c r="BP406" s="116"/>
      <c r="BQ406" s="116"/>
      <c r="BR406" s="116"/>
      <c r="BS406" s="118"/>
      <c r="BT406" s="107"/>
      <c r="BU406" s="107"/>
      <c r="BV406" s="107"/>
      <c r="BW406" s="107"/>
      <c r="BX406" s="107"/>
      <c r="BY406" s="107"/>
      <c r="BZ406" s="107"/>
      <c r="CA406" s="107"/>
      <c r="CB406" s="117"/>
      <c r="CC406" s="117"/>
      <c r="CD406" s="117"/>
      <c r="CE406" s="112"/>
      <c r="CF406" s="117"/>
      <c r="CG406" s="112"/>
      <c r="CH406" s="112"/>
      <c r="CI406" s="112"/>
      <c r="CJ406" s="112"/>
      <c r="CK406" s="112"/>
      <c r="CL406" s="112"/>
      <c r="CM406" s="112"/>
      <c r="CN406" s="112"/>
      <c r="CO406" s="112"/>
      <c r="CP406" s="112"/>
      <c r="CQ406" s="112"/>
      <c r="CR406" s="112"/>
      <c r="CS406" s="112"/>
      <c r="CT406" s="112"/>
      <c r="CU406" s="112"/>
      <c r="CV406" s="112"/>
      <c r="CW406" s="112"/>
      <c r="CX406" s="112"/>
      <c r="CY406" s="112"/>
      <c r="CZ406" s="112"/>
      <c r="DA406" s="112"/>
      <c r="DB406" s="112"/>
    </row>
    <row r="407" spans="1:106" ht="30.75" customHeight="1">
      <c r="A407" s="123" t="s">
        <v>1139</v>
      </c>
      <c r="B407" s="128"/>
      <c r="C407" s="173"/>
      <c r="D407" s="107"/>
      <c r="E407" s="107"/>
      <c r="F407" s="107"/>
      <c r="G407" s="107"/>
      <c r="H407" s="107"/>
      <c r="I407" s="107"/>
      <c r="J407" s="107"/>
      <c r="K407" s="107"/>
      <c r="L407" s="107"/>
      <c r="M407" s="107"/>
      <c r="N407" s="107"/>
      <c r="O407" s="117"/>
      <c r="P407" s="113"/>
      <c r="Q407" s="107"/>
      <c r="R407" s="107"/>
      <c r="S407" s="144"/>
      <c r="T407" s="107"/>
      <c r="U407" s="107"/>
      <c r="V407" s="107"/>
      <c r="W407" s="111"/>
      <c r="X407" s="107"/>
      <c r="Y407" s="107"/>
      <c r="Z407" s="107"/>
      <c r="AA407" s="107"/>
      <c r="AB407" s="107"/>
      <c r="AC407" s="114"/>
      <c r="AD407" s="108"/>
      <c r="AE407" s="107"/>
      <c r="AF407" s="107"/>
      <c r="AG407" s="107"/>
      <c r="AH407" s="107"/>
      <c r="AI407" s="107"/>
      <c r="AJ407" s="107"/>
      <c r="AK407" s="107"/>
      <c r="AL407" s="107"/>
      <c r="AM407" s="107"/>
      <c r="AN407" s="107"/>
      <c r="AO407" s="107"/>
      <c r="AP407" s="107"/>
      <c r="AQ407" s="107"/>
      <c r="AR407" s="107"/>
      <c r="AS407" s="107"/>
      <c r="AT407" s="107"/>
      <c r="AU407" s="107"/>
      <c r="AV407" s="107"/>
      <c r="AW407" s="107"/>
      <c r="AX407" s="107"/>
      <c r="AY407" s="107"/>
      <c r="AZ407" s="107"/>
      <c r="BA407" s="107"/>
      <c r="BB407" s="107"/>
      <c r="BC407" s="115"/>
      <c r="BD407" s="107"/>
      <c r="BE407" s="107"/>
      <c r="BF407" s="107"/>
      <c r="BG407" s="107"/>
      <c r="BH407" s="107"/>
      <c r="BI407" s="107"/>
      <c r="BJ407" s="107"/>
      <c r="BK407" s="107"/>
      <c r="BL407" s="116"/>
      <c r="BM407" s="193"/>
      <c r="BN407" s="116"/>
      <c r="BO407" s="116"/>
      <c r="BP407" s="116"/>
      <c r="BQ407" s="116"/>
      <c r="BR407" s="116"/>
      <c r="BS407" s="118"/>
      <c r="BT407" s="107"/>
      <c r="BU407" s="107"/>
      <c r="BV407" s="107"/>
      <c r="BW407" s="107"/>
      <c r="BX407" s="107"/>
      <c r="BY407" s="107"/>
      <c r="BZ407" s="107"/>
      <c r="CA407" s="107"/>
      <c r="CB407" s="117"/>
      <c r="CC407" s="117"/>
      <c r="CD407" s="117"/>
      <c r="CE407" s="112"/>
      <c r="CF407" s="117"/>
      <c r="CG407" s="112"/>
      <c r="CH407" s="112"/>
      <c r="CI407" s="112"/>
      <c r="CJ407" s="112"/>
      <c r="CK407" s="112"/>
      <c r="CL407" s="112"/>
      <c r="CM407" s="112"/>
      <c r="CN407" s="112"/>
      <c r="CO407" s="112"/>
      <c r="CP407" s="112"/>
      <c r="CQ407" s="112"/>
      <c r="CR407" s="112"/>
      <c r="CS407" s="112"/>
      <c r="CT407" s="112"/>
      <c r="CU407" s="112"/>
      <c r="CV407" s="112"/>
      <c r="CW407" s="112"/>
      <c r="CX407" s="112"/>
      <c r="CY407" s="112"/>
      <c r="CZ407" s="112"/>
      <c r="DA407" s="112"/>
      <c r="DB407" s="112"/>
    </row>
    <row r="408" spans="1:106" ht="30.75" customHeight="1">
      <c r="A408" s="123" t="s">
        <v>1141</v>
      </c>
      <c r="B408" s="128"/>
      <c r="C408" s="173"/>
      <c r="D408" s="107"/>
      <c r="E408" s="107"/>
      <c r="F408" s="107"/>
      <c r="G408" s="107"/>
      <c r="H408" s="107"/>
      <c r="I408" s="107"/>
      <c r="J408" s="107"/>
      <c r="K408" s="107"/>
      <c r="L408" s="107"/>
      <c r="M408" s="107"/>
      <c r="N408" s="107"/>
      <c r="O408" s="117"/>
      <c r="P408" s="113"/>
      <c r="Q408" s="107"/>
      <c r="R408" s="107"/>
      <c r="S408" s="144"/>
      <c r="T408" s="107"/>
      <c r="U408" s="107"/>
      <c r="V408" s="107"/>
      <c r="W408" s="111"/>
      <c r="X408" s="107"/>
      <c r="Y408" s="107"/>
      <c r="Z408" s="107"/>
      <c r="AA408" s="107"/>
      <c r="AB408" s="107"/>
      <c r="AC408" s="114"/>
      <c r="AD408" s="108"/>
      <c r="AE408" s="107"/>
      <c r="AF408" s="107"/>
      <c r="AG408" s="107"/>
      <c r="AH408" s="107"/>
      <c r="AI408" s="107"/>
      <c r="AJ408" s="107"/>
      <c r="AK408" s="107"/>
      <c r="AL408" s="107"/>
      <c r="AM408" s="107"/>
      <c r="AN408" s="107"/>
      <c r="AO408" s="107"/>
      <c r="AP408" s="107"/>
      <c r="AQ408" s="107"/>
      <c r="AR408" s="107"/>
      <c r="AS408" s="107"/>
      <c r="AT408" s="107"/>
      <c r="AU408" s="107"/>
      <c r="AV408" s="107"/>
      <c r="AW408" s="107"/>
      <c r="AX408" s="107"/>
      <c r="AY408" s="107"/>
      <c r="AZ408" s="107"/>
      <c r="BA408" s="107"/>
      <c r="BB408" s="107"/>
      <c r="BC408" s="115"/>
      <c r="BD408" s="107"/>
      <c r="BE408" s="107"/>
      <c r="BF408" s="107"/>
      <c r="BG408" s="107"/>
      <c r="BH408" s="107"/>
      <c r="BI408" s="107"/>
      <c r="BJ408" s="107"/>
      <c r="BK408" s="107"/>
      <c r="BL408" s="121"/>
      <c r="BM408" s="193"/>
      <c r="BN408" s="116"/>
      <c r="BO408" s="116"/>
      <c r="BP408" s="116"/>
      <c r="BQ408" s="116"/>
      <c r="BR408" s="116"/>
      <c r="BS408" s="118"/>
      <c r="BT408" s="107"/>
      <c r="BU408" s="107"/>
      <c r="BV408" s="107"/>
      <c r="BW408" s="107"/>
      <c r="BX408" s="107"/>
      <c r="BY408" s="107"/>
      <c r="BZ408" s="107"/>
      <c r="CA408" s="107"/>
      <c r="CB408" s="117"/>
      <c r="CC408" s="117"/>
      <c r="CD408" s="117"/>
      <c r="CE408" s="112"/>
      <c r="CF408" s="117"/>
      <c r="CG408" s="112"/>
      <c r="CH408" s="112"/>
      <c r="CI408" s="112"/>
      <c r="CJ408" s="112"/>
      <c r="CK408" s="112"/>
      <c r="CL408" s="112"/>
      <c r="CM408" s="112"/>
      <c r="CN408" s="112"/>
      <c r="CO408" s="112"/>
      <c r="CP408" s="112"/>
      <c r="CQ408" s="112"/>
      <c r="CR408" s="112"/>
      <c r="CS408" s="112"/>
      <c r="CT408" s="112"/>
      <c r="CU408" s="112"/>
      <c r="CV408" s="112"/>
      <c r="CW408" s="112"/>
      <c r="CX408" s="112"/>
      <c r="CY408" s="112"/>
      <c r="CZ408" s="112"/>
      <c r="DA408" s="112"/>
      <c r="DB408" s="112"/>
    </row>
    <row r="409" spans="1:106" ht="30.75" customHeight="1">
      <c r="A409" s="123" t="s">
        <v>1142</v>
      </c>
      <c r="B409" s="128"/>
      <c r="C409" s="132"/>
      <c r="D409" s="107"/>
      <c r="E409" s="107"/>
      <c r="F409" s="107"/>
      <c r="G409" s="107"/>
      <c r="H409" s="107"/>
      <c r="I409" s="177"/>
      <c r="J409" s="107"/>
      <c r="K409" s="107"/>
      <c r="L409" s="107"/>
      <c r="M409" s="107"/>
      <c r="N409" s="107"/>
      <c r="O409" s="117"/>
      <c r="P409" s="113"/>
      <c r="Q409" s="107"/>
      <c r="R409" s="107"/>
      <c r="S409" s="144"/>
      <c r="T409" s="107"/>
      <c r="U409" s="107"/>
      <c r="V409" s="107"/>
      <c r="W409" s="111"/>
      <c r="X409" s="107"/>
      <c r="Y409" s="107"/>
      <c r="Z409" s="107"/>
      <c r="AA409" s="107"/>
      <c r="AB409" s="107"/>
      <c r="AC409" s="114"/>
      <c r="AD409" s="108"/>
      <c r="AE409" s="107"/>
      <c r="AF409" s="107"/>
      <c r="AG409" s="107"/>
      <c r="AH409" s="107"/>
      <c r="AI409" s="107"/>
      <c r="AJ409" s="107"/>
      <c r="AK409" s="107"/>
      <c r="AL409" s="107"/>
      <c r="AM409" s="107"/>
      <c r="AN409" s="107"/>
      <c r="AO409" s="107"/>
      <c r="AP409" s="107"/>
      <c r="AQ409" s="107"/>
      <c r="AR409" s="107"/>
      <c r="AS409" s="107"/>
      <c r="AT409" s="107"/>
      <c r="AU409" s="107"/>
      <c r="AV409" s="107"/>
      <c r="AW409" s="107"/>
      <c r="AX409" s="107"/>
      <c r="AY409" s="107"/>
      <c r="AZ409" s="107"/>
      <c r="BA409" s="107"/>
      <c r="BB409" s="107"/>
      <c r="BC409" s="115"/>
      <c r="BD409" s="107"/>
      <c r="BE409" s="107"/>
      <c r="BF409" s="107"/>
      <c r="BG409" s="107"/>
      <c r="BH409" s="107"/>
      <c r="BI409" s="107"/>
      <c r="BJ409" s="107"/>
      <c r="BK409" s="107"/>
      <c r="BL409" s="121"/>
      <c r="BM409" s="193"/>
      <c r="BN409" s="116"/>
      <c r="BO409" s="116"/>
      <c r="BP409" s="116"/>
      <c r="BQ409" s="116"/>
      <c r="BR409" s="116"/>
      <c r="BS409" s="118"/>
      <c r="BT409" s="107"/>
      <c r="BU409" s="107"/>
      <c r="BV409" s="107"/>
      <c r="BW409" s="107"/>
      <c r="BX409" s="107"/>
      <c r="BY409" s="107"/>
      <c r="BZ409" s="107"/>
      <c r="CA409" s="107"/>
      <c r="CB409" s="117"/>
      <c r="CC409" s="117"/>
      <c r="CD409" s="117"/>
      <c r="CE409" s="112"/>
      <c r="CF409" s="117"/>
      <c r="CG409" s="112"/>
      <c r="CH409" s="112"/>
      <c r="CI409" s="112"/>
      <c r="CJ409" s="112"/>
      <c r="CK409" s="112"/>
      <c r="CL409" s="112"/>
      <c r="CM409" s="112"/>
      <c r="CN409" s="112"/>
      <c r="CO409" s="112"/>
      <c r="CP409" s="112"/>
      <c r="CQ409" s="112"/>
      <c r="CR409" s="112"/>
      <c r="CS409" s="112"/>
      <c r="CT409" s="112"/>
      <c r="CU409" s="112"/>
      <c r="CV409" s="112"/>
      <c r="CW409" s="112"/>
      <c r="CX409" s="112"/>
      <c r="CY409" s="112"/>
      <c r="CZ409" s="112"/>
      <c r="DA409" s="112"/>
      <c r="DB409" s="112"/>
    </row>
    <row r="410" spans="1:106" ht="30.75" customHeight="1">
      <c r="A410" s="123" t="s">
        <v>1143</v>
      </c>
      <c r="B410" s="128"/>
      <c r="C410" s="132"/>
      <c r="D410" s="107"/>
      <c r="E410" s="107"/>
      <c r="F410" s="107"/>
      <c r="G410" s="107"/>
      <c r="H410" s="107"/>
      <c r="I410" s="177"/>
      <c r="J410" s="107"/>
      <c r="K410" s="107"/>
      <c r="L410" s="107"/>
      <c r="M410" s="107"/>
      <c r="N410" s="107"/>
      <c r="O410" s="117"/>
      <c r="P410" s="113"/>
      <c r="Q410" s="107"/>
      <c r="R410" s="107"/>
      <c r="S410" s="144"/>
      <c r="T410" s="107"/>
      <c r="U410" s="107"/>
      <c r="V410" s="107"/>
      <c r="W410" s="111"/>
      <c r="X410" s="107"/>
      <c r="Y410" s="107"/>
      <c r="Z410" s="107"/>
      <c r="AA410" s="107"/>
      <c r="AB410" s="107"/>
      <c r="AC410" s="114"/>
      <c r="AD410" s="108"/>
      <c r="AE410" s="107"/>
      <c r="AF410" s="107"/>
      <c r="AG410" s="107"/>
      <c r="AH410" s="107"/>
      <c r="AI410" s="107"/>
      <c r="AJ410" s="107"/>
      <c r="AK410" s="107"/>
      <c r="AL410" s="107"/>
      <c r="AM410" s="107"/>
      <c r="AN410" s="107"/>
      <c r="AO410" s="107"/>
      <c r="AP410" s="107"/>
      <c r="AQ410" s="107"/>
      <c r="AR410" s="107"/>
      <c r="AS410" s="107"/>
      <c r="AT410" s="107"/>
      <c r="AU410" s="107"/>
      <c r="AV410" s="107"/>
      <c r="AW410" s="107"/>
      <c r="AX410" s="107"/>
      <c r="AY410" s="107"/>
      <c r="AZ410" s="107"/>
      <c r="BA410" s="107"/>
      <c r="BB410" s="107"/>
      <c r="BC410" s="115"/>
      <c r="BD410" s="107"/>
      <c r="BE410" s="107"/>
      <c r="BF410" s="107"/>
      <c r="BG410" s="107"/>
      <c r="BH410" s="107"/>
      <c r="BI410" s="107"/>
      <c r="BJ410" s="107"/>
      <c r="BK410" s="107"/>
      <c r="BL410" s="121"/>
      <c r="BM410" s="193"/>
      <c r="BN410" s="116"/>
      <c r="BO410" s="116"/>
      <c r="BP410" s="116"/>
      <c r="BQ410" s="116"/>
      <c r="BR410" s="116"/>
      <c r="BS410" s="118"/>
      <c r="BT410" s="107"/>
      <c r="BU410" s="107"/>
      <c r="BV410" s="107"/>
      <c r="BW410" s="107"/>
      <c r="BX410" s="107"/>
      <c r="BY410" s="107"/>
      <c r="BZ410" s="107"/>
      <c r="CA410" s="107"/>
      <c r="CB410" s="117"/>
      <c r="CC410" s="117"/>
      <c r="CD410" s="117"/>
      <c r="CE410" s="112"/>
      <c r="CF410" s="117"/>
      <c r="CG410" s="112"/>
      <c r="CH410" s="112"/>
      <c r="CI410" s="112"/>
      <c r="CJ410" s="112"/>
      <c r="CK410" s="112"/>
      <c r="CL410" s="112"/>
      <c r="CM410" s="112"/>
      <c r="CN410" s="112"/>
      <c r="CO410" s="112"/>
      <c r="CP410" s="112"/>
      <c r="CQ410" s="112"/>
      <c r="CR410" s="112"/>
      <c r="CS410" s="112"/>
      <c r="CT410" s="112"/>
      <c r="CU410" s="112"/>
      <c r="CV410" s="112"/>
      <c r="CW410" s="112"/>
      <c r="CX410" s="112"/>
      <c r="CY410" s="112"/>
      <c r="CZ410" s="112"/>
      <c r="DA410" s="112"/>
      <c r="DB410" s="112"/>
    </row>
    <row r="411" spans="1:106" ht="30.75" customHeight="1">
      <c r="A411" s="123" t="s">
        <v>1144</v>
      </c>
      <c r="B411" s="128"/>
      <c r="C411" s="126"/>
      <c r="D411" s="107"/>
      <c r="E411" s="107"/>
      <c r="F411" s="107"/>
      <c r="G411" s="107"/>
      <c r="H411" s="107"/>
      <c r="I411" s="107"/>
      <c r="J411" s="107"/>
      <c r="K411" s="107"/>
      <c r="L411" s="107"/>
      <c r="M411" s="107"/>
      <c r="N411" s="107"/>
      <c r="O411" s="117"/>
      <c r="P411" s="113"/>
      <c r="Q411" s="107"/>
      <c r="R411" s="107"/>
      <c r="S411" s="144"/>
      <c r="T411" s="107"/>
      <c r="U411" s="107"/>
      <c r="V411" s="107"/>
      <c r="W411" s="111"/>
      <c r="X411" s="107"/>
      <c r="Y411" s="123"/>
      <c r="Z411" s="107"/>
      <c r="AA411" s="107"/>
      <c r="AB411" s="107"/>
      <c r="AC411" s="114"/>
      <c r="AD411" s="108"/>
      <c r="AE411" s="107"/>
      <c r="AF411" s="107"/>
      <c r="AG411" s="107"/>
      <c r="AH411" s="107"/>
      <c r="AI411" s="107"/>
      <c r="AJ411" s="107"/>
      <c r="AK411" s="107"/>
      <c r="AL411" s="107"/>
      <c r="AM411" s="107"/>
      <c r="AN411" s="107"/>
      <c r="AO411" s="107"/>
      <c r="AP411" s="107"/>
      <c r="AQ411" s="107"/>
      <c r="AR411" s="107"/>
      <c r="AS411" s="107"/>
      <c r="AT411" s="107"/>
      <c r="AU411" s="107"/>
      <c r="AV411" s="107"/>
      <c r="AW411" s="107"/>
      <c r="AX411" s="107"/>
      <c r="AY411" s="107"/>
      <c r="AZ411" s="107"/>
      <c r="BA411" s="107"/>
      <c r="BB411" s="107"/>
      <c r="BC411" s="115"/>
      <c r="BD411" s="107"/>
      <c r="BE411" s="107"/>
      <c r="BF411" s="107"/>
      <c r="BG411" s="107"/>
      <c r="BH411" s="107"/>
      <c r="BI411" s="107"/>
      <c r="BJ411" s="107"/>
      <c r="BK411" s="107"/>
      <c r="BL411" s="121"/>
      <c r="BM411" s="193"/>
      <c r="BN411" s="116"/>
      <c r="BO411" s="116"/>
      <c r="BP411" s="116"/>
      <c r="BQ411" s="116"/>
      <c r="BR411" s="116"/>
      <c r="BS411" s="118"/>
      <c r="BT411" s="107"/>
      <c r="BU411" s="107"/>
      <c r="BV411" s="107"/>
      <c r="BW411" s="107"/>
      <c r="BX411" s="107"/>
      <c r="BY411" s="107"/>
      <c r="BZ411" s="107"/>
      <c r="CA411" s="107"/>
      <c r="CB411" s="117"/>
      <c r="CC411" s="117"/>
      <c r="CD411" s="117"/>
      <c r="CE411" s="112"/>
      <c r="CF411" s="117"/>
      <c r="CG411" s="112"/>
      <c r="CH411" s="112"/>
      <c r="CI411" s="112"/>
      <c r="CJ411" s="112"/>
      <c r="CK411" s="112"/>
      <c r="CL411" s="112"/>
      <c r="CM411" s="112"/>
      <c r="CN411" s="112"/>
      <c r="CO411" s="112"/>
      <c r="CP411" s="112"/>
      <c r="CQ411" s="112"/>
      <c r="CR411" s="112"/>
      <c r="CS411" s="112"/>
      <c r="CT411" s="112"/>
      <c r="CU411" s="112"/>
      <c r="CV411" s="112"/>
      <c r="CW411" s="112"/>
      <c r="CX411" s="112"/>
      <c r="CY411" s="258"/>
      <c r="CZ411" s="112"/>
      <c r="DA411" s="112"/>
      <c r="DB411" s="112"/>
    </row>
    <row r="412" spans="1:106" ht="30.75" customHeight="1">
      <c r="A412" s="123" t="s">
        <v>1150</v>
      </c>
      <c r="B412" s="128"/>
      <c r="C412" s="107"/>
      <c r="D412" s="107"/>
      <c r="E412" s="107"/>
      <c r="F412" s="107"/>
      <c r="G412" s="107"/>
      <c r="H412" s="107"/>
      <c r="I412" s="177"/>
      <c r="J412" s="107"/>
      <c r="K412" s="107"/>
      <c r="L412" s="107"/>
      <c r="M412" s="107"/>
      <c r="N412" s="107"/>
      <c r="O412" s="117"/>
      <c r="P412" s="113"/>
      <c r="Q412" s="107"/>
      <c r="R412" s="107"/>
      <c r="S412" s="144"/>
      <c r="T412" s="107"/>
      <c r="U412" s="107"/>
      <c r="V412" s="107"/>
      <c r="W412" s="111"/>
      <c r="X412" s="107"/>
      <c r="Y412" s="107"/>
      <c r="Z412" s="107"/>
      <c r="AA412" s="107"/>
      <c r="AB412" s="107"/>
      <c r="AC412" s="114"/>
      <c r="AD412" s="108"/>
      <c r="AE412" s="107"/>
      <c r="AF412" s="107"/>
      <c r="AG412" s="107"/>
      <c r="AH412" s="107"/>
      <c r="AI412" s="107"/>
      <c r="AJ412" s="107"/>
      <c r="AK412" s="107"/>
      <c r="AL412" s="107"/>
      <c r="AM412" s="107"/>
      <c r="AN412" s="107"/>
      <c r="AO412" s="107"/>
      <c r="AP412" s="107"/>
      <c r="AQ412" s="107"/>
      <c r="AR412" s="107"/>
      <c r="AS412" s="107"/>
      <c r="AT412" s="107"/>
      <c r="AU412" s="107"/>
      <c r="AV412" s="107"/>
      <c r="AW412" s="107"/>
      <c r="AX412" s="107"/>
      <c r="AY412" s="107"/>
      <c r="AZ412" s="107"/>
      <c r="BA412" s="107"/>
      <c r="BB412" s="107"/>
      <c r="BC412" s="115"/>
      <c r="BD412" s="107"/>
      <c r="BE412" s="107"/>
      <c r="BF412" s="107"/>
      <c r="BG412" s="107"/>
      <c r="BH412" s="107"/>
      <c r="BI412" s="107"/>
      <c r="BJ412" s="107"/>
      <c r="BK412" s="107"/>
      <c r="BL412" s="121"/>
      <c r="BM412" s="193"/>
      <c r="BN412" s="116"/>
      <c r="BO412" s="116"/>
      <c r="BP412" s="116"/>
      <c r="BQ412" s="116"/>
      <c r="BR412" s="116"/>
      <c r="BS412" s="118"/>
      <c r="BT412" s="107"/>
      <c r="BU412" s="107"/>
      <c r="BV412" s="107"/>
      <c r="BW412" s="107"/>
      <c r="BX412" s="107"/>
      <c r="BY412" s="107"/>
      <c r="BZ412" s="107"/>
      <c r="CA412" s="107"/>
      <c r="CB412" s="117"/>
      <c r="CC412" s="117"/>
      <c r="CD412" s="117"/>
      <c r="CE412" s="112"/>
      <c r="CF412" s="117"/>
      <c r="CG412" s="112"/>
      <c r="CH412" s="112"/>
      <c r="CI412" s="112"/>
      <c r="CJ412" s="112"/>
      <c r="CK412" s="112"/>
      <c r="CL412" s="112"/>
      <c r="CM412" s="112"/>
      <c r="CN412" s="112"/>
      <c r="CO412" s="112"/>
      <c r="CP412" s="112"/>
      <c r="CQ412" s="112"/>
      <c r="CR412" s="112"/>
      <c r="CS412" s="112"/>
      <c r="CT412" s="112"/>
      <c r="CU412" s="112"/>
      <c r="CV412" s="112"/>
      <c r="CW412" s="112"/>
      <c r="CX412" s="112"/>
      <c r="CY412" s="112"/>
      <c r="CZ412" s="112"/>
      <c r="DA412" s="112"/>
      <c r="DB412" s="112"/>
    </row>
    <row r="413" spans="1:106" ht="30.75" customHeight="1">
      <c r="A413" s="123" t="s">
        <v>1152</v>
      </c>
      <c r="B413" s="128"/>
      <c r="C413" s="126"/>
      <c r="D413" s="107"/>
      <c r="E413" s="107"/>
      <c r="F413" s="107"/>
      <c r="G413" s="107"/>
      <c r="H413" s="107"/>
      <c r="I413" s="107"/>
      <c r="J413" s="107"/>
      <c r="K413" s="107"/>
      <c r="L413" s="107"/>
      <c r="M413" s="107"/>
      <c r="N413" s="107"/>
      <c r="O413" s="117"/>
      <c r="P413" s="113"/>
      <c r="Q413" s="107"/>
      <c r="R413" s="107"/>
      <c r="S413" s="144"/>
      <c r="T413" s="107"/>
      <c r="U413" s="107"/>
      <c r="V413" s="107"/>
      <c r="W413" s="111"/>
      <c r="X413" s="107"/>
      <c r="Y413" s="107"/>
      <c r="Z413" s="107"/>
      <c r="AA413" s="107"/>
      <c r="AB413" s="107"/>
      <c r="AC413" s="114"/>
      <c r="AD413" s="108"/>
      <c r="AE413" s="107"/>
      <c r="AF413" s="107"/>
      <c r="AG413" s="107"/>
      <c r="AH413" s="107"/>
      <c r="AI413" s="107"/>
      <c r="AJ413" s="107"/>
      <c r="AK413" s="107"/>
      <c r="AL413" s="107"/>
      <c r="AM413" s="107"/>
      <c r="AN413" s="107"/>
      <c r="AO413" s="107"/>
      <c r="AP413" s="107"/>
      <c r="AQ413" s="107"/>
      <c r="AR413" s="107"/>
      <c r="AS413" s="107"/>
      <c r="AT413" s="107"/>
      <c r="AU413" s="107"/>
      <c r="AV413" s="107"/>
      <c r="AW413" s="107"/>
      <c r="AX413" s="107"/>
      <c r="AY413" s="107"/>
      <c r="AZ413" s="107"/>
      <c r="BA413" s="107"/>
      <c r="BB413" s="107"/>
      <c r="BC413" s="115"/>
      <c r="BD413" s="107"/>
      <c r="BE413" s="107"/>
      <c r="BF413" s="107"/>
      <c r="BG413" s="107"/>
      <c r="BH413" s="107"/>
      <c r="BI413" s="107"/>
      <c r="BJ413" s="107"/>
      <c r="BK413" s="107"/>
      <c r="BL413" s="116"/>
      <c r="BM413" s="193"/>
      <c r="BN413" s="116"/>
      <c r="BO413" s="116"/>
      <c r="BP413" s="116"/>
      <c r="BQ413" s="116"/>
      <c r="BR413" s="116"/>
      <c r="BS413" s="118"/>
      <c r="BT413" s="107"/>
      <c r="BU413" s="107"/>
      <c r="BV413" s="107"/>
      <c r="BW413" s="107"/>
      <c r="BX413" s="107"/>
      <c r="BY413" s="107"/>
      <c r="BZ413" s="107"/>
      <c r="CA413" s="107"/>
      <c r="CB413" s="117"/>
      <c r="CC413" s="117"/>
      <c r="CD413" s="117"/>
      <c r="CE413" s="112"/>
      <c r="CF413" s="117"/>
      <c r="CG413" s="112"/>
      <c r="CH413" s="112"/>
      <c r="CI413" s="112"/>
      <c r="CJ413" s="112"/>
      <c r="CK413" s="112"/>
      <c r="CL413" s="112"/>
      <c r="CM413" s="112"/>
      <c r="CN413" s="112"/>
      <c r="CO413" s="112"/>
      <c r="CP413" s="112"/>
      <c r="CQ413" s="112"/>
      <c r="CR413" s="112"/>
      <c r="CS413" s="112"/>
      <c r="CT413" s="112"/>
      <c r="CU413" s="112"/>
      <c r="CV413" s="112"/>
      <c r="CW413" s="112"/>
      <c r="CX413" s="112"/>
      <c r="CY413" s="112"/>
      <c r="CZ413" s="112"/>
      <c r="DA413" s="112"/>
      <c r="DB413" s="112"/>
    </row>
    <row r="414" spans="1:106" ht="30.75" customHeight="1">
      <c r="A414" s="123" t="s">
        <v>1153</v>
      </c>
      <c r="B414" s="128"/>
      <c r="C414" s="126"/>
      <c r="D414" s="107"/>
      <c r="E414" s="107"/>
      <c r="F414" s="107"/>
      <c r="G414" s="107"/>
      <c r="H414" s="107"/>
      <c r="I414" s="107"/>
      <c r="J414" s="107"/>
      <c r="K414" s="107"/>
      <c r="L414" s="107"/>
      <c r="M414" s="107"/>
      <c r="N414" s="107"/>
      <c r="O414" s="117"/>
      <c r="P414" s="113"/>
      <c r="Q414" s="107"/>
      <c r="R414" s="107"/>
      <c r="S414" s="144"/>
      <c r="T414" s="107"/>
      <c r="U414" s="107"/>
      <c r="V414" s="107"/>
      <c r="W414" s="111"/>
      <c r="X414" s="107"/>
      <c r="Y414" s="107"/>
      <c r="Z414" s="107"/>
      <c r="AA414" s="107"/>
      <c r="AB414" s="107"/>
      <c r="AC414" s="114"/>
      <c r="AD414" s="108"/>
      <c r="AE414" s="107"/>
      <c r="AF414" s="107"/>
      <c r="AG414" s="107"/>
      <c r="AH414" s="107"/>
      <c r="AI414" s="107"/>
      <c r="AJ414" s="107"/>
      <c r="AK414" s="107"/>
      <c r="AL414" s="107"/>
      <c r="AM414" s="107"/>
      <c r="AN414" s="107"/>
      <c r="AO414" s="107"/>
      <c r="AP414" s="107"/>
      <c r="AQ414" s="107"/>
      <c r="AR414" s="107"/>
      <c r="AS414" s="107"/>
      <c r="AT414" s="107"/>
      <c r="AU414" s="107"/>
      <c r="AV414" s="107"/>
      <c r="AW414" s="107"/>
      <c r="AX414" s="107"/>
      <c r="AY414" s="107"/>
      <c r="AZ414" s="107"/>
      <c r="BA414" s="107"/>
      <c r="BB414" s="107"/>
      <c r="BC414" s="115"/>
      <c r="BD414" s="107"/>
      <c r="BE414" s="107"/>
      <c r="BF414" s="107"/>
      <c r="BG414" s="107"/>
      <c r="BH414" s="107"/>
      <c r="BI414" s="107"/>
      <c r="BJ414" s="107"/>
      <c r="BK414" s="107"/>
      <c r="BL414" s="121"/>
      <c r="BM414" s="193"/>
      <c r="BN414" s="116"/>
      <c r="BO414" s="116"/>
      <c r="BP414" s="116"/>
      <c r="BQ414" s="116"/>
      <c r="BR414" s="116"/>
      <c r="BS414" s="118"/>
      <c r="BT414" s="107"/>
      <c r="BU414" s="107"/>
      <c r="BV414" s="107"/>
      <c r="BW414" s="107"/>
      <c r="BX414" s="107"/>
      <c r="BY414" s="107"/>
      <c r="BZ414" s="107"/>
      <c r="CA414" s="107"/>
      <c r="CB414" s="117"/>
      <c r="CC414" s="117"/>
      <c r="CD414" s="117"/>
      <c r="CE414" s="112"/>
      <c r="CF414" s="117"/>
      <c r="CG414" s="112"/>
      <c r="CH414" s="112"/>
      <c r="CI414" s="112"/>
      <c r="CJ414" s="112"/>
      <c r="CK414" s="112"/>
      <c r="CL414" s="112"/>
      <c r="CM414" s="112"/>
      <c r="CN414" s="112"/>
      <c r="CO414" s="112"/>
      <c r="CP414" s="112"/>
      <c r="CQ414" s="112"/>
      <c r="CR414" s="112"/>
      <c r="CS414" s="112"/>
      <c r="CT414" s="112"/>
      <c r="CU414" s="112"/>
      <c r="CV414" s="112"/>
      <c r="CW414" s="112"/>
      <c r="CX414" s="112"/>
      <c r="CY414" s="112"/>
      <c r="CZ414" s="112"/>
      <c r="DA414" s="112"/>
      <c r="DB414" s="112"/>
    </row>
    <row r="415" spans="1:106" ht="30.75" customHeight="1">
      <c r="A415" s="123" t="s">
        <v>1156</v>
      </c>
      <c r="B415" s="128"/>
      <c r="C415" s="107"/>
      <c r="D415" s="107"/>
      <c r="E415" s="107"/>
      <c r="F415" s="107"/>
      <c r="G415" s="107"/>
      <c r="H415" s="107"/>
      <c r="I415" s="107"/>
      <c r="J415" s="107"/>
      <c r="K415" s="107"/>
      <c r="L415" s="107"/>
      <c r="M415" s="107"/>
      <c r="N415" s="107"/>
      <c r="O415" s="117"/>
      <c r="P415" s="113"/>
      <c r="Q415" s="107"/>
      <c r="R415" s="107"/>
      <c r="S415" s="144"/>
      <c r="T415" s="107"/>
      <c r="U415" s="107"/>
      <c r="V415" s="107"/>
      <c r="W415" s="111"/>
      <c r="X415" s="107"/>
      <c r="Y415" s="107"/>
      <c r="Z415" s="107"/>
      <c r="AA415" s="107"/>
      <c r="AB415" s="107"/>
      <c r="AC415" s="114"/>
      <c r="AD415" s="108"/>
      <c r="AE415" s="107"/>
      <c r="AF415" s="107"/>
      <c r="AG415" s="107"/>
      <c r="AH415" s="107"/>
      <c r="AI415" s="107"/>
      <c r="AJ415" s="107"/>
      <c r="AK415" s="107"/>
      <c r="AL415" s="107"/>
      <c r="AM415" s="107"/>
      <c r="AN415" s="107"/>
      <c r="AO415" s="107"/>
      <c r="AP415" s="107"/>
      <c r="AQ415" s="107"/>
      <c r="AR415" s="107"/>
      <c r="AS415" s="107"/>
      <c r="AT415" s="107"/>
      <c r="AU415" s="107"/>
      <c r="AV415" s="107"/>
      <c r="AW415" s="107"/>
      <c r="AX415" s="107"/>
      <c r="AY415" s="107"/>
      <c r="AZ415" s="107"/>
      <c r="BA415" s="107"/>
      <c r="BB415" s="107"/>
      <c r="BC415" s="115"/>
      <c r="BD415" s="107"/>
      <c r="BE415" s="107"/>
      <c r="BF415" s="107"/>
      <c r="BG415" s="107"/>
      <c r="BH415" s="107"/>
      <c r="BI415" s="107"/>
      <c r="BJ415" s="107"/>
      <c r="BK415" s="107"/>
      <c r="BL415" s="121"/>
      <c r="BM415" s="193"/>
      <c r="BN415" s="116"/>
      <c r="BO415" s="116"/>
      <c r="BP415" s="116"/>
      <c r="BQ415" s="116"/>
      <c r="BR415" s="116"/>
      <c r="BS415" s="118"/>
      <c r="BT415" s="107"/>
      <c r="BU415" s="107"/>
      <c r="BV415" s="107"/>
      <c r="BW415" s="107"/>
      <c r="BX415" s="107"/>
      <c r="BY415" s="107"/>
      <c r="BZ415" s="107"/>
      <c r="CA415" s="107"/>
      <c r="CB415" s="117"/>
      <c r="CC415" s="117"/>
      <c r="CD415" s="117"/>
      <c r="CE415" s="112"/>
      <c r="CF415" s="117"/>
      <c r="CG415" s="112"/>
      <c r="CH415" s="112"/>
      <c r="CI415" s="112"/>
      <c r="CJ415" s="112"/>
      <c r="CK415" s="112"/>
      <c r="CL415" s="112"/>
      <c r="CM415" s="112"/>
      <c r="CN415" s="112"/>
      <c r="CO415" s="112"/>
      <c r="CP415" s="112"/>
      <c r="CQ415" s="112"/>
      <c r="CR415" s="112"/>
      <c r="CS415" s="112"/>
      <c r="CT415" s="112"/>
      <c r="CU415" s="112"/>
      <c r="CV415" s="112"/>
      <c r="CW415" s="112"/>
      <c r="CX415" s="112"/>
      <c r="CY415" s="112"/>
      <c r="CZ415" s="112"/>
      <c r="DA415" s="112"/>
      <c r="DB415" s="112"/>
    </row>
    <row r="416" spans="1:106" ht="30.75" customHeight="1">
      <c r="A416" s="123" t="s">
        <v>1157</v>
      </c>
      <c r="B416" s="128"/>
      <c r="C416" s="132"/>
      <c r="D416" s="107"/>
      <c r="E416" s="107"/>
      <c r="F416" s="107"/>
      <c r="G416" s="107"/>
      <c r="H416" s="107"/>
      <c r="I416" s="177"/>
      <c r="J416" s="107"/>
      <c r="K416" s="107"/>
      <c r="L416" s="107"/>
      <c r="M416" s="107"/>
      <c r="N416" s="107"/>
      <c r="O416" s="117"/>
      <c r="P416" s="113"/>
      <c r="Q416" s="107"/>
      <c r="R416" s="107"/>
      <c r="S416" s="144"/>
      <c r="T416" s="107"/>
      <c r="U416" s="107"/>
      <c r="V416" s="107"/>
      <c r="W416" s="111"/>
      <c r="X416" s="107"/>
      <c r="Y416" s="107"/>
      <c r="Z416" s="107"/>
      <c r="AA416" s="107"/>
      <c r="AB416" s="107"/>
      <c r="AC416" s="114"/>
      <c r="AD416" s="108"/>
      <c r="AE416" s="107"/>
      <c r="AF416" s="107"/>
      <c r="AG416" s="107"/>
      <c r="AH416" s="107"/>
      <c r="AI416" s="107"/>
      <c r="AJ416" s="107"/>
      <c r="AK416" s="107"/>
      <c r="AL416" s="107"/>
      <c r="AM416" s="107"/>
      <c r="AN416" s="107"/>
      <c r="AO416" s="107"/>
      <c r="AP416" s="107"/>
      <c r="AQ416" s="107"/>
      <c r="AR416" s="107"/>
      <c r="AS416" s="107"/>
      <c r="AT416" s="107"/>
      <c r="AU416" s="107"/>
      <c r="AV416" s="107"/>
      <c r="AW416" s="107"/>
      <c r="AX416" s="107"/>
      <c r="AY416" s="107"/>
      <c r="AZ416" s="107"/>
      <c r="BA416" s="107"/>
      <c r="BB416" s="107"/>
      <c r="BC416" s="115"/>
      <c r="BD416" s="107"/>
      <c r="BE416" s="107"/>
      <c r="BF416" s="107"/>
      <c r="BG416" s="107"/>
      <c r="BH416" s="107"/>
      <c r="BI416" s="107"/>
      <c r="BJ416" s="107"/>
      <c r="BK416" s="107"/>
      <c r="BL416" s="121"/>
      <c r="BM416" s="193"/>
      <c r="BN416" s="116"/>
      <c r="BO416" s="116"/>
      <c r="BP416" s="116"/>
      <c r="BQ416" s="116"/>
      <c r="BR416" s="116"/>
      <c r="BS416" s="118"/>
      <c r="BT416" s="107"/>
      <c r="BU416" s="107"/>
      <c r="BV416" s="107"/>
      <c r="BW416" s="107"/>
      <c r="BX416" s="107"/>
      <c r="BY416" s="107"/>
      <c r="BZ416" s="107"/>
      <c r="CA416" s="107"/>
      <c r="CB416" s="117"/>
      <c r="CC416" s="117"/>
      <c r="CD416" s="117"/>
      <c r="CE416" s="112"/>
      <c r="CF416" s="117"/>
      <c r="CG416" s="112"/>
      <c r="CH416" s="112"/>
      <c r="CI416" s="112"/>
      <c r="CJ416" s="112"/>
      <c r="CK416" s="112"/>
      <c r="CL416" s="112"/>
      <c r="CM416" s="112"/>
      <c r="CN416" s="112"/>
      <c r="CO416" s="112"/>
      <c r="CP416" s="112"/>
      <c r="CQ416" s="112"/>
      <c r="CR416" s="112"/>
      <c r="CS416" s="112"/>
      <c r="CT416" s="112"/>
      <c r="CU416" s="112"/>
      <c r="CV416" s="112"/>
      <c r="CW416" s="112"/>
      <c r="CX416" s="112"/>
      <c r="CY416" s="112"/>
      <c r="CZ416" s="112"/>
      <c r="DA416" s="112"/>
      <c r="DB416" s="112"/>
    </row>
    <row r="417" spans="1:106" ht="30.75" customHeight="1">
      <c r="A417" s="123" t="s">
        <v>1159</v>
      </c>
      <c r="B417" s="128"/>
      <c r="C417" s="132"/>
      <c r="D417" s="107"/>
      <c r="E417" s="107"/>
      <c r="F417" s="107"/>
      <c r="G417" s="107"/>
      <c r="H417" s="107"/>
      <c r="I417" s="107"/>
      <c r="J417" s="107"/>
      <c r="K417" s="107"/>
      <c r="L417" s="107"/>
      <c r="M417" s="107"/>
      <c r="N417" s="107"/>
      <c r="O417" s="117"/>
      <c r="P417" s="113"/>
      <c r="Q417" s="107"/>
      <c r="R417" s="107"/>
      <c r="S417" s="144"/>
      <c r="T417" s="107"/>
      <c r="U417" s="107"/>
      <c r="V417" s="107"/>
      <c r="W417" s="111"/>
      <c r="X417" s="107"/>
      <c r="Y417" s="107"/>
      <c r="Z417" s="107"/>
      <c r="AA417" s="107"/>
      <c r="AB417" s="107"/>
      <c r="AC417" s="114"/>
      <c r="AD417" s="108"/>
      <c r="AE417" s="107"/>
      <c r="AF417" s="107"/>
      <c r="AG417" s="107"/>
      <c r="AH417" s="107"/>
      <c r="AI417" s="107"/>
      <c r="AJ417" s="107"/>
      <c r="AK417" s="107"/>
      <c r="AL417" s="107"/>
      <c r="AM417" s="107"/>
      <c r="AN417" s="107"/>
      <c r="AO417" s="107"/>
      <c r="AP417" s="107"/>
      <c r="AQ417" s="107"/>
      <c r="AR417" s="107"/>
      <c r="AS417" s="107"/>
      <c r="AT417" s="107"/>
      <c r="AU417" s="107"/>
      <c r="AV417" s="107"/>
      <c r="AW417" s="107"/>
      <c r="AX417" s="107"/>
      <c r="AY417" s="107"/>
      <c r="AZ417" s="107"/>
      <c r="BA417" s="107"/>
      <c r="BB417" s="107"/>
      <c r="BC417" s="115"/>
      <c r="BD417" s="107"/>
      <c r="BE417" s="107"/>
      <c r="BF417" s="107"/>
      <c r="BG417" s="107"/>
      <c r="BH417" s="107"/>
      <c r="BI417" s="107"/>
      <c r="BJ417" s="107"/>
      <c r="BK417" s="107"/>
      <c r="BL417" s="116"/>
      <c r="BM417" s="193"/>
      <c r="BN417" s="116"/>
      <c r="BO417" s="116"/>
      <c r="BP417" s="116"/>
      <c r="BQ417" s="116"/>
      <c r="BR417" s="116"/>
      <c r="BS417" s="118"/>
      <c r="BT417" s="107"/>
      <c r="BU417" s="107"/>
      <c r="BV417" s="107"/>
      <c r="BW417" s="107"/>
      <c r="BX417" s="107"/>
      <c r="BY417" s="107"/>
      <c r="BZ417" s="107"/>
      <c r="CA417" s="107"/>
      <c r="CB417" s="117"/>
      <c r="CC417" s="117"/>
      <c r="CD417" s="117"/>
      <c r="CE417" s="112"/>
      <c r="CF417" s="117"/>
      <c r="CG417" s="112"/>
      <c r="CH417" s="112"/>
      <c r="CI417" s="112"/>
      <c r="CJ417" s="112"/>
      <c r="CK417" s="112"/>
      <c r="CL417" s="112"/>
      <c r="CM417" s="112"/>
      <c r="CN417" s="112"/>
      <c r="CO417" s="112"/>
      <c r="CP417" s="112"/>
      <c r="CQ417" s="112"/>
      <c r="CR417" s="112"/>
      <c r="CS417" s="112"/>
      <c r="CT417" s="112"/>
      <c r="CU417" s="112"/>
      <c r="CV417" s="112"/>
      <c r="CW417" s="112"/>
      <c r="CX417" s="112"/>
      <c r="CY417" s="112"/>
      <c r="CZ417" s="112"/>
      <c r="DA417" s="112"/>
      <c r="DB417" s="112"/>
    </row>
    <row r="418" spans="1:106" ht="30.75" customHeight="1">
      <c r="A418" s="123" t="s">
        <v>1161</v>
      </c>
      <c r="B418" s="128"/>
      <c r="C418" s="132"/>
      <c r="D418" s="107"/>
      <c r="E418" s="107"/>
      <c r="F418" s="107"/>
      <c r="G418" s="107"/>
      <c r="H418" s="107"/>
      <c r="I418" s="107"/>
      <c r="J418" s="107"/>
      <c r="K418" s="107"/>
      <c r="L418" s="107"/>
      <c r="M418" s="107"/>
      <c r="N418" s="107"/>
      <c r="O418" s="117"/>
      <c r="P418" s="113"/>
      <c r="Q418" s="107"/>
      <c r="R418" s="107"/>
      <c r="S418" s="144"/>
      <c r="T418" s="107"/>
      <c r="U418" s="107"/>
      <c r="V418" s="107"/>
      <c r="W418" s="111"/>
      <c r="X418" s="107"/>
      <c r="Y418" s="107"/>
      <c r="Z418" s="107"/>
      <c r="AA418" s="107"/>
      <c r="AB418" s="107"/>
      <c r="AC418" s="114"/>
      <c r="AD418" s="108"/>
      <c r="AE418" s="107"/>
      <c r="AF418" s="107"/>
      <c r="AG418" s="107"/>
      <c r="AH418" s="107"/>
      <c r="AI418" s="107"/>
      <c r="AJ418" s="107"/>
      <c r="AK418" s="107"/>
      <c r="AL418" s="107"/>
      <c r="AM418" s="107"/>
      <c r="AN418" s="107"/>
      <c r="AO418" s="107"/>
      <c r="AP418" s="107"/>
      <c r="AQ418" s="107"/>
      <c r="AR418" s="107"/>
      <c r="AS418" s="107"/>
      <c r="AT418" s="107"/>
      <c r="AU418" s="107"/>
      <c r="AV418" s="107"/>
      <c r="AW418" s="107"/>
      <c r="AX418" s="107"/>
      <c r="AY418" s="107"/>
      <c r="AZ418" s="107"/>
      <c r="BA418" s="107"/>
      <c r="BB418" s="107"/>
      <c r="BC418" s="115"/>
      <c r="BD418" s="107"/>
      <c r="BE418" s="107"/>
      <c r="BF418" s="107"/>
      <c r="BG418" s="107"/>
      <c r="BH418" s="107"/>
      <c r="BI418" s="107"/>
      <c r="BJ418" s="107"/>
      <c r="BK418" s="107"/>
      <c r="BL418" s="116"/>
      <c r="BM418" s="193"/>
      <c r="BN418" s="116"/>
      <c r="BO418" s="116"/>
      <c r="BP418" s="116"/>
      <c r="BQ418" s="116"/>
      <c r="BR418" s="116"/>
      <c r="BS418" s="118"/>
      <c r="BT418" s="107"/>
      <c r="BU418" s="107"/>
      <c r="BV418" s="107"/>
      <c r="BW418" s="107"/>
      <c r="BX418" s="107"/>
      <c r="BY418" s="107"/>
      <c r="BZ418" s="107"/>
      <c r="CA418" s="107"/>
      <c r="CB418" s="117"/>
      <c r="CC418" s="117"/>
      <c r="CD418" s="117"/>
      <c r="CE418" s="112"/>
      <c r="CF418" s="117"/>
      <c r="CG418" s="112"/>
      <c r="CH418" s="112"/>
      <c r="CI418" s="112"/>
      <c r="CJ418" s="112"/>
      <c r="CK418" s="112"/>
      <c r="CL418" s="112"/>
      <c r="CM418" s="112"/>
      <c r="CN418" s="112"/>
      <c r="CO418" s="112"/>
      <c r="CP418" s="112"/>
      <c r="CQ418" s="112"/>
      <c r="CR418" s="112"/>
      <c r="CS418" s="112"/>
      <c r="CT418" s="112"/>
      <c r="CU418" s="112"/>
      <c r="CV418" s="112"/>
      <c r="CW418" s="112"/>
      <c r="CX418" s="112"/>
      <c r="CY418" s="112"/>
      <c r="CZ418" s="112"/>
      <c r="DA418" s="112"/>
      <c r="DB418" s="112"/>
    </row>
    <row r="419" spans="1:106" ht="30.75" customHeight="1">
      <c r="A419" s="123" t="s">
        <v>1162</v>
      </c>
      <c r="B419" s="128"/>
      <c r="C419" s="132"/>
      <c r="D419" s="107"/>
      <c r="E419" s="107"/>
      <c r="F419" s="107"/>
      <c r="G419" s="107"/>
      <c r="H419" s="107"/>
      <c r="I419" s="107"/>
      <c r="J419" s="107"/>
      <c r="K419" s="107"/>
      <c r="L419" s="107"/>
      <c r="M419" s="107"/>
      <c r="N419" s="107"/>
      <c r="O419" s="117"/>
      <c r="P419" s="113"/>
      <c r="Q419" s="107"/>
      <c r="R419" s="107"/>
      <c r="S419" s="144"/>
      <c r="T419" s="107"/>
      <c r="U419" s="107"/>
      <c r="V419" s="107"/>
      <c r="W419" s="111"/>
      <c r="X419" s="107"/>
      <c r="Y419" s="107"/>
      <c r="Z419" s="107"/>
      <c r="AA419" s="107"/>
      <c r="AB419" s="107"/>
      <c r="AC419" s="114"/>
      <c r="AD419" s="108"/>
      <c r="AE419" s="107"/>
      <c r="AF419" s="107"/>
      <c r="AG419" s="107"/>
      <c r="AH419" s="107"/>
      <c r="AI419" s="107"/>
      <c r="AJ419" s="107"/>
      <c r="AK419" s="107"/>
      <c r="AL419" s="107"/>
      <c r="AM419" s="107"/>
      <c r="AN419" s="107"/>
      <c r="AO419" s="107"/>
      <c r="AP419" s="107"/>
      <c r="AQ419" s="107"/>
      <c r="AR419" s="107"/>
      <c r="AS419" s="107"/>
      <c r="AT419" s="107"/>
      <c r="AU419" s="107"/>
      <c r="AV419" s="107"/>
      <c r="AW419" s="107"/>
      <c r="AX419" s="107"/>
      <c r="AY419" s="107"/>
      <c r="AZ419" s="107"/>
      <c r="BA419" s="107"/>
      <c r="BB419" s="107"/>
      <c r="BC419" s="115"/>
      <c r="BD419" s="107"/>
      <c r="BE419" s="107"/>
      <c r="BF419" s="107"/>
      <c r="BG419" s="107"/>
      <c r="BH419" s="107"/>
      <c r="BI419" s="107"/>
      <c r="BJ419" s="107"/>
      <c r="BK419" s="107"/>
      <c r="BL419" s="121"/>
      <c r="BM419" s="193"/>
      <c r="BN419" s="116"/>
      <c r="BO419" s="116"/>
      <c r="BP419" s="116"/>
      <c r="BQ419" s="116"/>
      <c r="BR419" s="116"/>
      <c r="BS419" s="118"/>
      <c r="BT419" s="107"/>
      <c r="BU419" s="107"/>
      <c r="BV419" s="107"/>
      <c r="BW419" s="107"/>
      <c r="BX419" s="107"/>
      <c r="BY419" s="107"/>
      <c r="BZ419" s="107"/>
      <c r="CA419" s="107"/>
      <c r="CB419" s="117"/>
      <c r="CC419" s="117"/>
      <c r="CD419" s="117"/>
      <c r="CE419" s="112"/>
      <c r="CF419" s="117"/>
      <c r="CG419" s="112"/>
      <c r="CH419" s="112"/>
      <c r="CI419" s="112"/>
      <c r="CJ419" s="112"/>
      <c r="CK419" s="112"/>
      <c r="CL419" s="112"/>
      <c r="CM419" s="112"/>
      <c r="CN419" s="112"/>
      <c r="CO419" s="112"/>
      <c r="CP419" s="112"/>
      <c r="CQ419" s="112"/>
      <c r="CR419" s="112"/>
      <c r="CS419" s="112"/>
      <c r="CT419" s="112"/>
      <c r="CU419" s="112"/>
      <c r="CV419" s="112"/>
      <c r="CW419" s="112"/>
      <c r="CX419" s="112"/>
      <c r="CY419" s="112"/>
      <c r="CZ419" s="112"/>
      <c r="DA419" s="112"/>
      <c r="DB419" s="112"/>
    </row>
    <row r="420" spans="1:106" ht="30.75" customHeight="1">
      <c r="A420" s="123" t="s">
        <v>1164</v>
      </c>
      <c r="B420" s="128"/>
      <c r="C420" s="132"/>
      <c r="D420" s="107"/>
      <c r="E420" s="107"/>
      <c r="F420" s="107"/>
      <c r="G420" s="107"/>
      <c r="H420" s="107"/>
      <c r="I420" s="107"/>
      <c r="J420" s="107"/>
      <c r="K420" s="107"/>
      <c r="L420" s="107"/>
      <c r="M420" s="107"/>
      <c r="N420" s="107"/>
      <c r="O420" s="117"/>
      <c r="P420" s="113"/>
      <c r="Q420" s="107"/>
      <c r="R420" s="107"/>
      <c r="S420" s="144"/>
      <c r="T420" s="107"/>
      <c r="U420" s="107"/>
      <c r="V420" s="107"/>
      <c r="W420" s="111"/>
      <c r="X420" s="107"/>
      <c r="Y420" s="107"/>
      <c r="Z420" s="107"/>
      <c r="AA420" s="107"/>
      <c r="AB420" s="107"/>
      <c r="AC420" s="114"/>
      <c r="AD420" s="108"/>
      <c r="AE420" s="107"/>
      <c r="AF420" s="107"/>
      <c r="AG420" s="107"/>
      <c r="AH420" s="107"/>
      <c r="AI420" s="107"/>
      <c r="AJ420" s="107"/>
      <c r="AK420" s="107"/>
      <c r="AL420" s="107"/>
      <c r="AM420" s="107"/>
      <c r="AN420" s="107"/>
      <c r="AO420" s="107"/>
      <c r="AP420" s="107"/>
      <c r="AQ420" s="107"/>
      <c r="AR420" s="107"/>
      <c r="AS420" s="107"/>
      <c r="AT420" s="107"/>
      <c r="AU420" s="107"/>
      <c r="AV420" s="107"/>
      <c r="AW420" s="107"/>
      <c r="AX420" s="107"/>
      <c r="AY420" s="107"/>
      <c r="AZ420" s="107"/>
      <c r="BA420" s="107"/>
      <c r="BB420" s="107"/>
      <c r="BC420" s="115"/>
      <c r="BD420" s="107"/>
      <c r="BE420" s="107"/>
      <c r="BF420" s="107"/>
      <c r="BG420" s="107"/>
      <c r="BH420" s="107"/>
      <c r="BI420" s="107"/>
      <c r="BJ420" s="107"/>
      <c r="BK420" s="107"/>
      <c r="BL420" s="121"/>
      <c r="BM420" s="193"/>
      <c r="BN420" s="116"/>
      <c r="BO420" s="116"/>
      <c r="BP420" s="116"/>
      <c r="BQ420" s="116"/>
      <c r="BR420" s="116"/>
      <c r="BS420" s="118"/>
      <c r="BT420" s="107"/>
      <c r="BU420" s="107"/>
      <c r="BV420" s="107"/>
      <c r="BW420" s="107"/>
      <c r="BX420" s="107"/>
      <c r="BY420" s="107"/>
      <c r="BZ420" s="107"/>
      <c r="CA420" s="107"/>
      <c r="CB420" s="117"/>
      <c r="CC420" s="117"/>
      <c r="CD420" s="117"/>
      <c r="CE420" s="112"/>
      <c r="CF420" s="117"/>
      <c r="CG420" s="112"/>
      <c r="CH420" s="112"/>
      <c r="CI420" s="112"/>
      <c r="CJ420" s="112"/>
      <c r="CK420" s="112"/>
      <c r="CL420" s="112"/>
      <c r="CM420" s="112"/>
      <c r="CN420" s="112"/>
      <c r="CO420" s="112"/>
      <c r="CP420" s="112"/>
      <c r="CQ420" s="112"/>
      <c r="CR420" s="112"/>
      <c r="CS420" s="112"/>
      <c r="CT420" s="112"/>
      <c r="CU420" s="112"/>
      <c r="CV420" s="112"/>
      <c r="CW420" s="112"/>
      <c r="CX420" s="112"/>
      <c r="CY420" s="112"/>
      <c r="CZ420" s="112"/>
      <c r="DA420" s="112"/>
      <c r="DB420" s="112"/>
    </row>
    <row r="421" spans="1:106" ht="30.75" customHeight="1">
      <c r="A421" s="123" t="s">
        <v>1166</v>
      </c>
      <c r="B421" s="128"/>
      <c r="C421" s="132"/>
      <c r="D421" s="107"/>
      <c r="E421" s="107"/>
      <c r="F421" s="107"/>
      <c r="G421" s="107"/>
      <c r="H421" s="107"/>
      <c r="I421" s="107"/>
      <c r="J421" s="107"/>
      <c r="K421" s="107"/>
      <c r="L421" s="107"/>
      <c r="M421" s="107"/>
      <c r="N421" s="107"/>
      <c r="O421" s="117"/>
      <c r="P421" s="113"/>
      <c r="Q421" s="107"/>
      <c r="R421" s="107"/>
      <c r="S421" s="144"/>
      <c r="T421" s="107"/>
      <c r="U421" s="107"/>
      <c r="V421" s="107"/>
      <c r="W421" s="111"/>
      <c r="X421" s="107"/>
      <c r="Y421" s="107"/>
      <c r="Z421" s="107"/>
      <c r="AA421" s="107"/>
      <c r="AB421" s="107"/>
      <c r="AC421" s="114"/>
      <c r="AD421" s="108"/>
      <c r="AE421" s="107"/>
      <c r="AF421" s="107"/>
      <c r="AG421" s="107"/>
      <c r="AH421" s="107"/>
      <c r="AI421" s="107"/>
      <c r="AJ421" s="107"/>
      <c r="AK421" s="107"/>
      <c r="AL421" s="107"/>
      <c r="AM421" s="107"/>
      <c r="AN421" s="107"/>
      <c r="AO421" s="107"/>
      <c r="AP421" s="107"/>
      <c r="AQ421" s="107"/>
      <c r="AR421" s="107"/>
      <c r="AS421" s="107"/>
      <c r="AT421" s="107"/>
      <c r="AU421" s="107"/>
      <c r="AV421" s="107"/>
      <c r="AW421" s="107"/>
      <c r="AX421" s="107"/>
      <c r="AY421" s="107"/>
      <c r="AZ421" s="107"/>
      <c r="BA421" s="107"/>
      <c r="BB421" s="107"/>
      <c r="BC421" s="115"/>
      <c r="BD421" s="107"/>
      <c r="BE421" s="107"/>
      <c r="BF421" s="107"/>
      <c r="BG421" s="107"/>
      <c r="BH421" s="107"/>
      <c r="BI421" s="107"/>
      <c r="BJ421" s="107"/>
      <c r="BK421" s="107"/>
      <c r="BL421" s="121"/>
      <c r="BM421" s="193"/>
      <c r="BN421" s="116"/>
      <c r="BO421" s="116"/>
      <c r="BP421" s="116"/>
      <c r="BQ421" s="116"/>
      <c r="BR421" s="116"/>
      <c r="BS421" s="118"/>
      <c r="BT421" s="107"/>
      <c r="BU421" s="107"/>
      <c r="BV421" s="107"/>
      <c r="BW421" s="107"/>
      <c r="BX421" s="107"/>
      <c r="BY421" s="107"/>
      <c r="BZ421" s="107"/>
      <c r="CA421" s="107"/>
      <c r="CB421" s="117"/>
      <c r="CC421" s="117"/>
      <c r="CD421" s="117"/>
      <c r="CE421" s="112"/>
      <c r="CF421" s="117"/>
      <c r="CG421" s="112"/>
      <c r="CH421" s="112"/>
      <c r="CI421" s="112"/>
      <c r="CJ421" s="112"/>
      <c r="CK421" s="112"/>
      <c r="CL421" s="112"/>
      <c r="CM421" s="112"/>
      <c r="CN421" s="112"/>
      <c r="CO421" s="112"/>
      <c r="CP421" s="112"/>
      <c r="CQ421" s="112"/>
      <c r="CR421" s="112"/>
      <c r="CS421" s="112"/>
      <c r="CT421" s="112"/>
      <c r="CU421" s="112"/>
      <c r="CV421" s="112"/>
      <c r="CW421" s="112"/>
      <c r="CX421" s="112"/>
      <c r="CY421" s="112"/>
      <c r="CZ421" s="112"/>
      <c r="DA421" s="112"/>
      <c r="DB421" s="112"/>
    </row>
    <row r="422" spans="1:106" ht="30.75" customHeight="1">
      <c r="A422" s="123" t="s">
        <v>1167</v>
      </c>
      <c r="B422" s="128"/>
      <c r="C422" s="132"/>
      <c r="D422" s="107"/>
      <c r="E422" s="107"/>
      <c r="F422" s="107"/>
      <c r="G422" s="107"/>
      <c r="H422" s="107"/>
      <c r="I422" s="107"/>
      <c r="J422" s="107"/>
      <c r="K422" s="107"/>
      <c r="L422" s="107"/>
      <c r="M422" s="107"/>
      <c r="N422" s="107"/>
      <c r="O422" s="117"/>
      <c r="P422" s="113"/>
      <c r="Q422" s="107"/>
      <c r="R422" s="107"/>
      <c r="S422" s="144"/>
      <c r="T422" s="107"/>
      <c r="U422" s="107"/>
      <c r="V422" s="107"/>
      <c r="W422" s="111"/>
      <c r="X422" s="107"/>
      <c r="Y422" s="107"/>
      <c r="Z422" s="107"/>
      <c r="AA422" s="107"/>
      <c r="AB422" s="107"/>
      <c r="AC422" s="114"/>
      <c r="AD422" s="108"/>
      <c r="AE422" s="107"/>
      <c r="AF422" s="107"/>
      <c r="AG422" s="107"/>
      <c r="AH422" s="107"/>
      <c r="AI422" s="107"/>
      <c r="AJ422" s="107"/>
      <c r="AK422" s="107"/>
      <c r="AL422" s="107"/>
      <c r="AM422" s="107"/>
      <c r="AN422" s="107"/>
      <c r="AO422" s="107"/>
      <c r="AP422" s="107"/>
      <c r="AQ422" s="107"/>
      <c r="AR422" s="107"/>
      <c r="AS422" s="107"/>
      <c r="AT422" s="107"/>
      <c r="AU422" s="107"/>
      <c r="AV422" s="107"/>
      <c r="AW422" s="107"/>
      <c r="AX422" s="107"/>
      <c r="AY422" s="107"/>
      <c r="AZ422" s="107"/>
      <c r="BA422" s="107"/>
      <c r="BB422" s="107"/>
      <c r="BC422" s="115"/>
      <c r="BD422" s="107"/>
      <c r="BE422" s="107"/>
      <c r="BF422" s="107"/>
      <c r="BG422" s="107"/>
      <c r="BH422" s="107"/>
      <c r="BI422" s="107"/>
      <c r="BJ422" s="107"/>
      <c r="BK422" s="107"/>
      <c r="BL422" s="116"/>
      <c r="BM422" s="193"/>
      <c r="BN422" s="116"/>
      <c r="BO422" s="116"/>
      <c r="BP422" s="116"/>
      <c r="BQ422" s="116"/>
      <c r="BR422" s="116"/>
      <c r="BS422" s="118"/>
      <c r="BT422" s="107"/>
      <c r="BU422" s="107"/>
      <c r="BV422" s="107"/>
      <c r="BW422" s="107"/>
      <c r="BX422" s="107"/>
      <c r="BY422" s="107"/>
      <c r="BZ422" s="107"/>
      <c r="CA422" s="107"/>
      <c r="CB422" s="117"/>
      <c r="CC422" s="117"/>
      <c r="CD422" s="117"/>
      <c r="CE422" s="112"/>
      <c r="CF422" s="117"/>
      <c r="CG422" s="112"/>
      <c r="CH422" s="112"/>
      <c r="CI422" s="112"/>
      <c r="CJ422" s="112"/>
      <c r="CK422" s="112"/>
      <c r="CL422" s="112"/>
      <c r="CM422" s="112"/>
      <c r="CN422" s="112"/>
      <c r="CO422" s="112"/>
      <c r="CP422" s="112"/>
      <c r="CQ422" s="112"/>
      <c r="CR422" s="112"/>
      <c r="CS422" s="112"/>
      <c r="CT422" s="112"/>
      <c r="CU422" s="112"/>
      <c r="CV422" s="112"/>
      <c r="CW422" s="112"/>
      <c r="CX422" s="112"/>
      <c r="CY422" s="112"/>
      <c r="CZ422" s="112"/>
      <c r="DA422" s="112"/>
      <c r="DB422" s="112"/>
    </row>
    <row r="423" spans="1:106" ht="30.75" customHeight="1">
      <c r="A423" s="123" t="s">
        <v>1169</v>
      </c>
      <c r="B423" s="128"/>
      <c r="C423" s="132"/>
      <c r="D423" s="107"/>
      <c r="E423" s="107"/>
      <c r="F423" s="107"/>
      <c r="G423" s="107"/>
      <c r="H423" s="107"/>
      <c r="I423" s="177"/>
      <c r="J423" s="107"/>
      <c r="K423" s="107"/>
      <c r="L423" s="107"/>
      <c r="M423" s="107"/>
      <c r="N423" s="107"/>
      <c r="O423" s="117"/>
      <c r="P423" s="113"/>
      <c r="Q423" s="107"/>
      <c r="R423" s="107"/>
      <c r="S423" s="144"/>
      <c r="T423" s="107"/>
      <c r="U423" s="107"/>
      <c r="V423" s="107"/>
      <c r="W423" s="111"/>
      <c r="X423" s="107"/>
      <c r="Y423" s="107"/>
      <c r="Z423" s="107"/>
      <c r="AA423" s="107"/>
      <c r="AB423" s="107"/>
      <c r="AC423" s="114"/>
      <c r="AD423" s="108"/>
      <c r="AE423" s="107"/>
      <c r="AF423" s="107"/>
      <c r="AG423" s="107"/>
      <c r="AH423" s="107"/>
      <c r="AI423" s="107"/>
      <c r="AJ423" s="107"/>
      <c r="AK423" s="107"/>
      <c r="AL423" s="107"/>
      <c r="AM423" s="107"/>
      <c r="AN423" s="107"/>
      <c r="AO423" s="107"/>
      <c r="AP423" s="107"/>
      <c r="AQ423" s="107"/>
      <c r="AR423" s="107"/>
      <c r="AS423" s="107"/>
      <c r="AT423" s="107"/>
      <c r="AU423" s="107"/>
      <c r="AV423" s="107"/>
      <c r="AW423" s="107"/>
      <c r="AX423" s="107"/>
      <c r="AY423" s="107"/>
      <c r="AZ423" s="107"/>
      <c r="BA423" s="107"/>
      <c r="BB423" s="107"/>
      <c r="BC423" s="115"/>
      <c r="BD423" s="107"/>
      <c r="BE423" s="107"/>
      <c r="BF423" s="107"/>
      <c r="BG423" s="107"/>
      <c r="BH423" s="107"/>
      <c r="BI423" s="107"/>
      <c r="BJ423" s="107"/>
      <c r="BK423" s="107"/>
      <c r="BL423" s="116"/>
      <c r="BM423" s="193"/>
      <c r="BN423" s="116"/>
      <c r="BO423" s="116"/>
      <c r="BP423" s="116"/>
      <c r="BQ423" s="116"/>
      <c r="BR423" s="116"/>
      <c r="BS423" s="118"/>
      <c r="BT423" s="107"/>
      <c r="BU423" s="107"/>
      <c r="BV423" s="107"/>
      <c r="BW423" s="107"/>
      <c r="BX423" s="107"/>
      <c r="BY423" s="107"/>
      <c r="BZ423" s="107"/>
      <c r="CA423" s="107"/>
      <c r="CB423" s="117"/>
      <c r="CC423" s="117"/>
      <c r="CD423" s="117"/>
      <c r="CE423" s="112"/>
      <c r="CF423" s="117"/>
      <c r="CG423" s="112"/>
      <c r="CH423" s="112"/>
      <c r="CI423" s="112"/>
      <c r="CJ423" s="112"/>
      <c r="CK423" s="112"/>
      <c r="CL423" s="112"/>
      <c r="CM423" s="112"/>
      <c r="CN423" s="112"/>
      <c r="CO423" s="112"/>
      <c r="CP423" s="112"/>
      <c r="CQ423" s="112"/>
      <c r="CR423" s="112"/>
      <c r="CS423" s="112"/>
      <c r="CT423" s="112"/>
      <c r="CU423" s="112"/>
      <c r="CV423" s="112"/>
      <c r="CW423" s="112"/>
      <c r="CX423" s="112"/>
      <c r="CY423" s="112"/>
      <c r="CZ423" s="112"/>
      <c r="DA423" s="112"/>
      <c r="DB423" s="112"/>
    </row>
    <row r="424" spans="1:106" ht="30.75" customHeight="1">
      <c r="A424" s="123" t="s">
        <v>1170</v>
      </c>
      <c r="B424" s="128"/>
      <c r="C424" s="132"/>
      <c r="D424" s="107"/>
      <c r="E424" s="107"/>
      <c r="F424" s="107"/>
      <c r="G424" s="107"/>
      <c r="H424" s="107"/>
      <c r="I424" s="107"/>
      <c r="J424" s="107"/>
      <c r="K424" s="107"/>
      <c r="L424" s="107"/>
      <c r="M424" s="107"/>
      <c r="N424" s="107"/>
      <c r="O424" s="117"/>
      <c r="P424" s="113"/>
      <c r="Q424" s="107"/>
      <c r="R424" s="107"/>
      <c r="S424" s="144"/>
      <c r="T424" s="107"/>
      <c r="U424" s="107"/>
      <c r="V424" s="107"/>
      <c r="W424" s="111"/>
      <c r="X424" s="107"/>
      <c r="Y424" s="107"/>
      <c r="Z424" s="107"/>
      <c r="AA424" s="107"/>
      <c r="AB424" s="107"/>
      <c r="AC424" s="114"/>
      <c r="AD424" s="108"/>
      <c r="AE424" s="107"/>
      <c r="AF424" s="107"/>
      <c r="AG424" s="107"/>
      <c r="AH424" s="107"/>
      <c r="AI424" s="107"/>
      <c r="AJ424" s="107"/>
      <c r="AK424" s="107"/>
      <c r="AL424" s="107"/>
      <c r="AM424" s="107"/>
      <c r="AN424" s="107"/>
      <c r="AO424" s="107"/>
      <c r="AP424" s="107"/>
      <c r="AQ424" s="107"/>
      <c r="AR424" s="107"/>
      <c r="AS424" s="107"/>
      <c r="AT424" s="107"/>
      <c r="AU424" s="107"/>
      <c r="AV424" s="107"/>
      <c r="AW424" s="107"/>
      <c r="AX424" s="107"/>
      <c r="AY424" s="107"/>
      <c r="AZ424" s="107"/>
      <c r="BA424" s="107"/>
      <c r="BB424" s="107"/>
      <c r="BC424" s="115"/>
      <c r="BD424" s="107"/>
      <c r="BE424" s="107"/>
      <c r="BF424" s="107"/>
      <c r="BG424" s="107"/>
      <c r="BH424" s="107"/>
      <c r="BI424" s="107"/>
      <c r="BJ424" s="107"/>
      <c r="BK424" s="107"/>
      <c r="BL424" s="121"/>
      <c r="BM424" s="193"/>
      <c r="BN424" s="116"/>
      <c r="BO424" s="116"/>
      <c r="BP424" s="116"/>
      <c r="BQ424" s="116"/>
      <c r="BR424" s="116"/>
      <c r="BS424" s="118"/>
      <c r="BT424" s="107"/>
      <c r="BU424" s="107"/>
      <c r="BV424" s="107"/>
      <c r="BW424" s="107"/>
      <c r="BX424" s="107"/>
      <c r="BY424" s="107"/>
      <c r="BZ424" s="107"/>
      <c r="CA424" s="107"/>
      <c r="CB424" s="117"/>
      <c r="CC424" s="117"/>
      <c r="CD424" s="117"/>
      <c r="CE424" s="112"/>
      <c r="CF424" s="117"/>
      <c r="CG424" s="112"/>
      <c r="CH424" s="112"/>
      <c r="CI424" s="112"/>
      <c r="CJ424" s="112"/>
      <c r="CK424" s="112"/>
      <c r="CL424" s="112"/>
      <c r="CM424" s="112"/>
      <c r="CN424" s="112"/>
      <c r="CO424" s="112"/>
      <c r="CP424" s="112"/>
      <c r="CQ424" s="112"/>
      <c r="CR424" s="112"/>
      <c r="CS424" s="112"/>
      <c r="CT424" s="112"/>
      <c r="CU424" s="112"/>
      <c r="CV424" s="112"/>
      <c r="CW424" s="112"/>
      <c r="CX424" s="112"/>
      <c r="CY424" s="112"/>
      <c r="CZ424" s="112"/>
      <c r="DA424" s="112"/>
      <c r="DB424" s="112"/>
    </row>
    <row r="425" spans="1:106" ht="30.75" customHeight="1">
      <c r="A425" s="123" t="s">
        <v>1172</v>
      </c>
      <c r="B425" s="128"/>
      <c r="C425" s="132"/>
      <c r="D425" s="107"/>
      <c r="E425" s="107"/>
      <c r="F425" s="107"/>
      <c r="G425" s="107"/>
      <c r="H425" s="107"/>
      <c r="I425" s="107"/>
      <c r="J425" s="107"/>
      <c r="K425" s="107"/>
      <c r="L425" s="107"/>
      <c r="M425" s="107"/>
      <c r="N425" s="107"/>
      <c r="O425" s="117"/>
      <c r="P425" s="113"/>
      <c r="Q425" s="107"/>
      <c r="R425" s="107"/>
      <c r="S425" s="144"/>
      <c r="T425" s="107"/>
      <c r="U425" s="107"/>
      <c r="V425" s="107"/>
      <c r="W425" s="111"/>
      <c r="X425" s="107"/>
      <c r="Y425" s="107"/>
      <c r="Z425" s="107"/>
      <c r="AA425" s="107"/>
      <c r="AB425" s="107"/>
      <c r="AC425" s="114"/>
      <c r="AD425" s="108"/>
      <c r="AE425" s="107"/>
      <c r="AF425" s="107"/>
      <c r="AG425" s="107"/>
      <c r="AH425" s="107"/>
      <c r="AI425" s="107"/>
      <c r="AJ425" s="107"/>
      <c r="AK425" s="107"/>
      <c r="AL425" s="107"/>
      <c r="AM425" s="107"/>
      <c r="AN425" s="107"/>
      <c r="AO425" s="107"/>
      <c r="AP425" s="107"/>
      <c r="AQ425" s="107"/>
      <c r="AR425" s="107"/>
      <c r="AS425" s="107"/>
      <c r="AT425" s="107"/>
      <c r="AU425" s="107"/>
      <c r="AV425" s="107"/>
      <c r="AW425" s="107"/>
      <c r="AX425" s="107"/>
      <c r="AY425" s="107"/>
      <c r="AZ425" s="107"/>
      <c r="BA425" s="107"/>
      <c r="BB425" s="107"/>
      <c r="BC425" s="115"/>
      <c r="BD425" s="107"/>
      <c r="BE425" s="107"/>
      <c r="BF425" s="107"/>
      <c r="BG425" s="107"/>
      <c r="BH425" s="107"/>
      <c r="BI425" s="107"/>
      <c r="BJ425" s="107"/>
      <c r="BK425" s="107"/>
      <c r="BL425" s="121"/>
      <c r="BM425" s="193"/>
      <c r="BN425" s="116"/>
      <c r="BO425" s="116"/>
      <c r="BP425" s="116"/>
      <c r="BQ425" s="116"/>
      <c r="BR425" s="116"/>
      <c r="BS425" s="118"/>
      <c r="BT425" s="107"/>
      <c r="BU425" s="107"/>
      <c r="BV425" s="107"/>
      <c r="BW425" s="107"/>
      <c r="BX425" s="107"/>
      <c r="BY425" s="107"/>
      <c r="BZ425" s="107"/>
      <c r="CA425" s="107"/>
      <c r="CB425" s="117"/>
      <c r="CC425" s="117"/>
      <c r="CD425" s="117"/>
      <c r="CE425" s="112"/>
      <c r="CF425" s="117"/>
      <c r="CG425" s="112"/>
      <c r="CH425" s="112"/>
      <c r="CI425" s="112"/>
      <c r="CJ425" s="112"/>
      <c r="CK425" s="112"/>
      <c r="CL425" s="112"/>
      <c r="CM425" s="112"/>
      <c r="CN425" s="112"/>
      <c r="CO425" s="112"/>
      <c r="CP425" s="112"/>
      <c r="CQ425" s="112"/>
      <c r="CR425" s="112"/>
      <c r="CS425" s="112"/>
      <c r="CT425" s="112"/>
      <c r="CU425" s="112"/>
      <c r="CV425" s="112"/>
      <c r="CW425" s="112"/>
      <c r="CX425" s="112"/>
      <c r="CY425" s="112"/>
      <c r="CZ425" s="112"/>
      <c r="DA425" s="112"/>
      <c r="DB425" s="112"/>
    </row>
    <row r="426" spans="1:106" ht="30.75" customHeight="1">
      <c r="A426" s="123" t="s">
        <v>1174</v>
      </c>
      <c r="B426" s="128"/>
      <c r="C426" s="132"/>
      <c r="D426" s="107"/>
      <c r="E426" s="107"/>
      <c r="F426" s="107"/>
      <c r="G426" s="107"/>
      <c r="H426" s="107"/>
      <c r="I426" s="107"/>
      <c r="J426" s="107"/>
      <c r="K426" s="107"/>
      <c r="L426" s="107"/>
      <c r="M426" s="107"/>
      <c r="N426" s="107"/>
      <c r="O426" s="117"/>
      <c r="P426" s="113"/>
      <c r="Q426" s="107"/>
      <c r="R426" s="107"/>
      <c r="S426" s="144"/>
      <c r="T426" s="107"/>
      <c r="U426" s="107"/>
      <c r="V426" s="107"/>
      <c r="W426" s="111"/>
      <c r="X426" s="107"/>
      <c r="Y426" s="107"/>
      <c r="Z426" s="107"/>
      <c r="AA426" s="107"/>
      <c r="AB426" s="107"/>
      <c r="AC426" s="114"/>
      <c r="AD426" s="108"/>
      <c r="AE426" s="107"/>
      <c r="AF426" s="107"/>
      <c r="AG426" s="107"/>
      <c r="AH426" s="107"/>
      <c r="AI426" s="107"/>
      <c r="AJ426" s="107"/>
      <c r="AK426" s="107"/>
      <c r="AL426" s="107"/>
      <c r="AM426" s="107"/>
      <c r="AN426" s="107"/>
      <c r="AO426" s="107"/>
      <c r="AP426" s="107"/>
      <c r="AQ426" s="107"/>
      <c r="AR426" s="107"/>
      <c r="AS426" s="107"/>
      <c r="AT426" s="107"/>
      <c r="AU426" s="107"/>
      <c r="AV426" s="107"/>
      <c r="AW426" s="107"/>
      <c r="AX426" s="107"/>
      <c r="AY426" s="107"/>
      <c r="AZ426" s="107"/>
      <c r="BA426" s="107"/>
      <c r="BB426" s="107"/>
      <c r="BC426" s="115"/>
      <c r="BD426" s="107"/>
      <c r="BE426" s="107"/>
      <c r="BF426" s="107"/>
      <c r="BG426" s="107"/>
      <c r="BH426" s="107"/>
      <c r="BI426" s="107"/>
      <c r="BJ426" s="107"/>
      <c r="BK426" s="107"/>
      <c r="BL426" s="121"/>
      <c r="BM426" s="193"/>
      <c r="BN426" s="116"/>
      <c r="BO426" s="116"/>
      <c r="BP426" s="116"/>
      <c r="BQ426" s="116"/>
      <c r="BR426" s="116"/>
      <c r="BS426" s="118"/>
      <c r="BT426" s="107"/>
      <c r="BU426" s="107"/>
      <c r="BV426" s="107"/>
      <c r="BW426" s="107"/>
      <c r="BX426" s="107"/>
      <c r="BY426" s="107"/>
      <c r="BZ426" s="107"/>
      <c r="CA426" s="107"/>
      <c r="CB426" s="117"/>
      <c r="CC426" s="117"/>
      <c r="CD426" s="117"/>
      <c r="CE426" s="112"/>
      <c r="CF426" s="117"/>
      <c r="CG426" s="112"/>
      <c r="CH426" s="112"/>
      <c r="CI426" s="112"/>
      <c r="CJ426" s="112"/>
      <c r="CK426" s="112"/>
      <c r="CL426" s="112"/>
      <c r="CM426" s="112"/>
      <c r="CN426" s="112"/>
      <c r="CO426" s="112"/>
      <c r="CP426" s="112"/>
      <c r="CQ426" s="112"/>
      <c r="CR426" s="112"/>
      <c r="CS426" s="112"/>
      <c r="CT426" s="112"/>
      <c r="CU426" s="112"/>
      <c r="CV426" s="112"/>
      <c r="CW426" s="112"/>
      <c r="CX426" s="112"/>
      <c r="CY426" s="112"/>
      <c r="CZ426" s="112"/>
      <c r="DA426" s="112"/>
      <c r="DB426" s="112"/>
    </row>
    <row r="427" spans="1:106" ht="30.75" customHeight="1">
      <c r="A427" s="123" t="s">
        <v>1176</v>
      </c>
      <c r="B427" s="128"/>
      <c r="C427" s="132"/>
      <c r="D427" s="107"/>
      <c r="E427" s="107"/>
      <c r="F427" s="107"/>
      <c r="G427" s="107"/>
      <c r="H427" s="107"/>
      <c r="I427" s="107"/>
      <c r="J427" s="107"/>
      <c r="K427" s="107"/>
      <c r="L427" s="107"/>
      <c r="M427" s="107"/>
      <c r="N427" s="107"/>
      <c r="O427" s="117"/>
      <c r="P427" s="113"/>
      <c r="Q427" s="107"/>
      <c r="R427" s="107"/>
      <c r="S427" s="144"/>
      <c r="T427" s="107"/>
      <c r="U427" s="107"/>
      <c r="V427" s="107"/>
      <c r="W427" s="111"/>
      <c r="X427" s="107"/>
      <c r="Y427" s="107"/>
      <c r="Z427" s="107"/>
      <c r="AA427" s="107"/>
      <c r="AB427" s="107"/>
      <c r="AC427" s="114"/>
      <c r="AD427" s="108"/>
      <c r="AE427" s="107"/>
      <c r="AF427" s="107"/>
      <c r="AG427" s="107"/>
      <c r="AH427" s="107"/>
      <c r="AI427" s="107"/>
      <c r="AJ427" s="107"/>
      <c r="AK427" s="107"/>
      <c r="AL427" s="107"/>
      <c r="AM427" s="107"/>
      <c r="AN427" s="107"/>
      <c r="AO427" s="107"/>
      <c r="AP427" s="107"/>
      <c r="AQ427" s="107"/>
      <c r="AR427" s="107"/>
      <c r="AS427" s="107"/>
      <c r="AT427" s="107"/>
      <c r="AU427" s="107"/>
      <c r="AV427" s="107"/>
      <c r="AW427" s="107"/>
      <c r="AX427" s="107"/>
      <c r="AY427" s="107"/>
      <c r="AZ427" s="107"/>
      <c r="BA427" s="107"/>
      <c r="BB427" s="107"/>
      <c r="BC427" s="115"/>
      <c r="BD427" s="107"/>
      <c r="BE427" s="107"/>
      <c r="BF427" s="107"/>
      <c r="BG427" s="107"/>
      <c r="BH427" s="107"/>
      <c r="BI427" s="107"/>
      <c r="BJ427" s="107"/>
      <c r="BK427" s="107"/>
      <c r="BL427" s="121"/>
      <c r="BM427" s="193"/>
      <c r="BN427" s="116"/>
      <c r="BO427" s="116"/>
      <c r="BP427" s="116"/>
      <c r="BQ427" s="116"/>
      <c r="BR427" s="116"/>
      <c r="BS427" s="118"/>
      <c r="BT427" s="107"/>
      <c r="BU427" s="107"/>
      <c r="BV427" s="107"/>
      <c r="BW427" s="107"/>
      <c r="BX427" s="107"/>
      <c r="BY427" s="107"/>
      <c r="BZ427" s="107"/>
      <c r="CA427" s="107"/>
      <c r="CB427" s="117"/>
      <c r="CC427" s="117"/>
      <c r="CD427" s="117"/>
      <c r="CE427" s="112"/>
      <c r="CF427" s="117"/>
      <c r="CG427" s="112"/>
      <c r="CH427" s="112"/>
      <c r="CI427" s="112"/>
      <c r="CJ427" s="112"/>
      <c r="CK427" s="112"/>
      <c r="CL427" s="112"/>
      <c r="CM427" s="112"/>
      <c r="CN427" s="112"/>
      <c r="CO427" s="112"/>
      <c r="CP427" s="112"/>
      <c r="CQ427" s="112"/>
      <c r="CR427" s="112"/>
      <c r="CS427" s="112"/>
      <c r="CT427" s="112"/>
      <c r="CU427" s="112"/>
      <c r="CV427" s="112"/>
      <c r="CW427" s="112"/>
      <c r="CX427" s="112"/>
      <c r="CY427" s="112"/>
      <c r="CZ427" s="112"/>
      <c r="DA427" s="112"/>
      <c r="DB427" s="112"/>
    </row>
    <row r="428" spans="1:106" ht="30.75" customHeight="1">
      <c r="A428" s="123" t="s">
        <v>1177</v>
      </c>
      <c r="B428" s="128"/>
      <c r="C428" s="132"/>
      <c r="D428" s="107"/>
      <c r="E428" s="107"/>
      <c r="F428" s="107"/>
      <c r="G428" s="107"/>
      <c r="H428" s="107"/>
      <c r="I428" s="107"/>
      <c r="J428" s="107"/>
      <c r="K428" s="107"/>
      <c r="L428" s="107"/>
      <c r="M428" s="107"/>
      <c r="N428" s="107"/>
      <c r="O428" s="117"/>
      <c r="P428" s="113"/>
      <c r="Q428" s="107"/>
      <c r="R428" s="107"/>
      <c r="S428" s="144"/>
      <c r="T428" s="107"/>
      <c r="U428" s="107"/>
      <c r="V428" s="107"/>
      <c r="W428" s="111"/>
      <c r="X428" s="107"/>
      <c r="Y428" s="107"/>
      <c r="Z428" s="107"/>
      <c r="AA428" s="107"/>
      <c r="AB428" s="107"/>
      <c r="AC428" s="114"/>
      <c r="AD428" s="108"/>
      <c r="AE428" s="107"/>
      <c r="AF428" s="107"/>
      <c r="AG428" s="107"/>
      <c r="AH428" s="107"/>
      <c r="AI428" s="107"/>
      <c r="AJ428" s="107"/>
      <c r="AK428" s="107"/>
      <c r="AL428" s="107"/>
      <c r="AM428" s="107"/>
      <c r="AN428" s="107"/>
      <c r="AO428" s="107"/>
      <c r="AP428" s="107"/>
      <c r="AQ428" s="107"/>
      <c r="AR428" s="107"/>
      <c r="AS428" s="107"/>
      <c r="AT428" s="107"/>
      <c r="AU428" s="107"/>
      <c r="AV428" s="107"/>
      <c r="AW428" s="107"/>
      <c r="AX428" s="107"/>
      <c r="AY428" s="107"/>
      <c r="AZ428" s="107"/>
      <c r="BA428" s="107"/>
      <c r="BB428" s="107"/>
      <c r="BC428" s="115"/>
      <c r="BD428" s="107"/>
      <c r="BE428" s="107"/>
      <c r="BF428" s="107"/>
      <c r="BG428" s="107"/>
      <c r="BH428" s="107"/>
      <c r="BI428" s="107"/>
      <c r="BJ428" s="107"/>
      <c r="BK428" s="107"/>
      <c r="BL428" s="116"/>
      <c r="BM428" s="193"/>
      <c r="BN428" s="116"/>
      <c r="BO428" s="116"/>
      <c r="BP428" s="116"/>
      <c r="BQ428" s="116"/>
      <c r="BR428" s="116"/>
      <c r="BS428" s="118"/>
      <c r="BT428" s="107"/>
      <c r="BU428" s="107"/>
      <c r="BV428" s="107"/>
      <c r="BW428" s="107"/>
      <c r="BX428" s="107"/>
      <c r="BY428" s="107"/>
      <c r="BZ428" s="107"/>
      <c r="CA428" s="107"/>
      <c r="CB428" s="117"/>
      <c r="CC428" s="117"/>
      <c r="CD428" s="117"/>
      <c r="CE428" s="112"/>
      <c r="CF428" s="117"/>
      <c r="CG428" s="112"/>
      <c r="CH428" s="112"/>
      <c r="CI428" s="112"/>
      <c r="CJ428" s="112"/>
      <c r="CK428" s="112"/>
      <c r="CL428" s="112"/>
      <c r="CM428" s="112"/>
      <c r="CN428" s="112"/>
      <c r="CO428" s="112"/>
      <c r="CP428" s="112"/>
      <c r="CQ428" s="112"/>
      <c r="CR428" s="112"/>
      <c r="CS428" s="112"/>
      <c r="CT428" s="112"/>
      <c r="CU428" s="112"/>
      <c r="CV428" s="112"/>
      <c r="CW428" s="112"/>
      <c r="CX428" s="112"/>
      <c r="CY428" s="112"/>
      <c r="CZ428" s="112"/>
      <c r="DA428" s="112"/>
      <c r="DB428" s="112"/>
    </row>
    <row r="429" spans="1:106" ht="30.75" customHeight="1">
      <c r="A429" s="123" t="s">
        <v>1179</v>
      </c>
      <c r="B429" s="128"/>
      <c r="C429" s="132"/>
      <c r="D429" s="123"/>
      <c r="E429" s="107"/>
      <c r="F429" s="107"/>
      <c r="G429" s="107"/>
      <c r="H429" s="107"/>
      <c r="I429" s="107"/>
      <c r="J429" s="107"/>
      <c r="K429" s="107"/>
      <c r="L429" s="107"/>
      <c r="M429" s="107"/>
      <c r="N429" s="107"/>
      <c r="O429" s="117"/>
      <c r="P429" s="113"/>
      <c r="Q429" s="107"/>
      <c r="R429" s="107"/>
      <c r="S429" s="144"/>
      <c r="T429" s="107"/>
      <c r="U429" s="107"/>
      <c r="V429" s="107"/>
      <c r="W429" s="111"/>
      <c r="X429" s="107"/>
      <c r="Y429" s="107"/>
      <c r="Z429" s="107"/>
      <c r="AA429" s="107"/>
      <c r="AB429" s="107"/>
      <c r="AC429" s="114"/>
      <c r="AD429" s="108"/>
      <c r="AE429" s="107"/>
      <c r="AF429" s="107"/>
      <c r="AG429" s="107"/>
      <c r="AH429" s="107"/>
      <c r="AI429" s="107"/>
      <c r="AJ429" s="107"/>
      <c r="AK429" s="107"/>
      <c r="AL429" s="107"/>
      <c r="AM429" s="107"/>
      <c r="AN429" s="107"/>
      <c r="AO429" s="107"/>
      <c r="AP429" s="107"/>
      <c r="AQ429" s="107"/>
      <c r="AR429" s="107"/>
      <c r="AS429" s="107"/>
      <c r="AT429" s="107"/>
      <c r="AU429" s="107"/>
      <c r="AV429" s="107"/>
      <c r="AW429" s="107"/>
      <c r="AX429" s="107"/>
      <c r="AY429" s="107"/>
      <c r="AZ429" s="107"/>
      <c r="BA429" s="107"/>
      <c r="BB429" s="107"/>
      <c r="BC429" s="115"/>
      <c r="BD429" s="107"/>
      <c r="BE429" s="107"/>
      <c r="BF429" s="107"/>
      <c r="BG429" s="107"/>
      <c r="BH429" s="107"/>
      <c r="BI429" s="107"/>
      <c r="BJ429" s="107"/>
      <c r="BK429" s="107"/>
      <c r="BL429" s="121"/>
      <c r="BM429" s="193"/>
      <c r="BN429" s="116"/>
      <c r="BO429" s="116"/>
      <c r="BP429" s="116"/>
      <c r="BQ429" s="116"/>
      <c r="BR429" s="116"/>
      <c r="BS429" s="118"/>
      <c r="BT429" s="107"/>
      <c r="BU429" s="107"/>
      <c r="BV429" s="107"/>
      <c r="BW429" s="107"/>
      <c r="BX429" s="107"/>
      <c r="BY429" s="107"/>
      <c r="BZ429" s="107"/>
      <c r="CA429" s="107"/>
      <c r="CB429" s="117"/>
      <c r="CC429" s="117"/>
      <c r="CD429" s="117"/>
      <c r="CE429" s="112"/>
      <c r="CF429" s="117"/>
      <c r="CG429" s="112"/>
      <c r="CH429" s="112"/>
      <c r="CI429" s="112"/>
      <c r="CJ429" s="112"/>
      <c r="CK429" s="112"/>
      <c r="CL429" s="112"/>
      <c r="CM429" s="112"/>
      <c r="CN429" s="112"/>
      <c r="CO429" s="112"/>
      <c r="CP429" s="112"/>
      <c r="CQ429" s="112"/>
      <c r="CR429" s="112"/>
      <c r="CS429" s="112"/>
      <c r="CT429" s="112"/>
      <c r="CU429" s="112"/>
      <c r="CV429" s="112"/>
      <c r="CW429" s="112"/>
      <c r="CX429" s="112"/>
      <c r="CY429" s="112"/>
      <c r="CZ429" s="112"/>
      <c r="DA429" s="112"/>
      <c r="DB429" s="112"/>
    </row>
    <row r="430" spans="1:106" ht="30.75" customHeight="1">
      <c r="A430" s="123" t="s">
        <v>1180</v>
      </c>
      <c r="B430" s="128"/>
      <c r="C430" s="132"/>
      <c r="D430" s="123"/>
      <c r="E430" s="107"/>
      <c r="F430" s="107"/>
      <c r="G430" s="107"/>
      <c r="H430" s="107"/>
      <c r="I430" s="177"/>
      <c r="J430" s="107"/>
      <c r="K430" s="107"/>
      <c r="L430" s="107"/>
      <c r="M430" s="107"/>
      <c r="N430" s="107"/>
      <c r="O430" s="117"/>
      <c r="P430" s="113"/>
      <c r="Q430" s="107"/>
      <c r="R430" s="107"/>
      <c r="S430" s="144"/>
      <c r="T430" s="107"/>
      <c r="U430" s="107"/>
      <c r="V430" s="107"/>
      <c r="W430" s="111"/>
      <c r="X430" s="107"/>
      <c r="Y430" s="107"/>
      <c r="Z430" s="107"/>
      <c r="AA430" s="107"/>
      <c r="AB430" s="107"/>
      <c r="AC430" s="114"/>
      <c r="AD430" s="108"/>
      <c r="AE430" s="107"/>
      <c r="AF430" s="107"/>
      <c r="AG430" s="107"/>
      <c r="AH430" s="107"/>
      <c r="AI430" s="107"/>
      <c r="AJ430" s="107"/>
      <c r="AK430" s="107"/>
      <c r="AL430" s="107"/>
      <c r="AM430" s="107"/>
      <c r="AN430" s="107"/>
      <c r="AO430" s="107"/>
      <c r="AP430" s="107"/>
      <c r="AQ430" s="107"/>
      <c r="AR430" s="107"/>
      <c r="AS430" s="107"/>
      <c r="AT430" s="107"/>
      <c r="AU430" s="107"/>
      <c r="AV430" s="107"/>
      <c r="AW430" s="107"/>
      <c r="AX430" s="107"/>
      <c r="AY430" s="107"/>
      <c r="AZ430" s="107"/>
      <c r="BA430" s="107"/>
      <c r="BB430" s="107"/>
      <c r="BC430" s="115"/>
      <c r="BD430" s="107"/>
      <c r="BE430" s="107"/>
      <c r="BF430" s="107"/>
      <c r="BG430" s="107"/>
      <c r="BH430" s="107"/>
      <c r="BI430" s="107"/>
      <c r="BJ430" s="107"/>
      <c r="BK430" s="107"/>
      <c r="BL430" s="116"/>
      <c r="BM430" s="193"/>
      <c r="BN430" s="116"/>
      <c r="BO430" s="116"/>
      <c r="BP430" s="116"/>
      <c r="BQ430" s="116"/>
      <c r="BR430" s="116"/>
      <c r="BS430" s="118"/>
      <c r="BT430" s="107"/>
      <c r="BU430" s="107"/>
      <c r="BV430" s="107"/>
      <c r="BW430" s="107"/>
      <c r="BX430" s="107"/>
      <c r="BY430" s="107"/>
      <c r="BZ430" s="107"/>
      <c r="CA430" s="107"/>
      <c r="CB430" s="117"/>
      <c r="CC430" s="117"/>
      <c r="CD430" s="117"/>
      <c r="CE430" s="112"/>
      <c r="CF430" s="117"/>
      <c r="CG430" s="112"/>
      <c r="CH430" s="112"/>
      <c r="CI430" s="112"/>
      <c r="CJ430" s="112"/>
      <c r="CK430" s="112"/>
      <c r="CL430" s="112"/>
      <c r="CM430" s="112"/>
      <c r="CN430" s="112"/>
      <c r="CO430" s="112"/>
      <c r="CP430" s="112"/>
      <c r="CQ430" s="112"/>
      <c r="CR430" s="112"/>
      <c r="CS430" s="112"/>
      <c r="CT430" s="112"/>
      <c r="CU430" s="112"/>
      <c r="CV430" s="112"/>
      <c r="CW430" s="112"/>
      <c r="CX430" s="112"/>
      <c r="CY430" s="112"/>
      <c r="CZ430" s="112"/>
      <c r="DA430" s="112"/>
      <c r="DB430" s="112"/>
    </row>
    <row r="431" spans="1:106" ht="30.75" customHeight="1">
      <c r="A431" s="123" t="s">
        <v>1181</v>
      </c>
      <c r="B431" s="128"/>
      <c r="C431" s="132"/>
      <c r="D431" s="123"/>
      <c r="E431" s="107"/>
      <c r="F431" s="107"/>
      <c r="G431" s="107"/>
      <c r="H431" s="107"/>
      <c r="I431" s="177"/>
      <c r="J431" s="107"/>
      <c r="K431" s="107"/>
      <c r="L431" s="107"/>
      <c r="M431" s="107"/>
      <c r="N431" s="107"/>
      <c r="O431" s="117"/>
      <c r="P431" s="113"/>
      <c r="Q431" s="107"/>
      <c r="R431" s="107"/>
      <c r="S431" s="144"/>
      <c r="T431" s="107"/>
      <c r="U431" s="107"/>
      <c r="V431" s="107"/>
      <c r="W431" s="111"/>
      <c r="X431" s="107"/>
      <c r="Y431" s="107"/>
      <c r="Z431" s="107"/>
      <c r="AA431" s="107"/>
      <c r="AB431" s="107"/>
      <c r="AC431" s="114"/>
      <c r="AD431" s="108"/>
      <c r="AE431" s="107"/>
      <c r="AF431" s="107"/>
      <c r="AG431" s="107"/>
      <c r="AH431" s="107"/>
      <c r="AI431" s="107"/>
      <c r="AJ431" s="107"/>
      <c r="AK431" s="107"/>
      <c r="AL431" s="107"/>
      <c r="AM431" s="107"/>
      <c r="AN431" s="107"/>
      <c r="AO431" s="107"/>
      <c r="AP431" s="107"/>
      <c r="AQ431" s="107"/>
      <c r="AR431" s="107"/>
      <c r="AS431" s="107"/>
      <c r="AT431" s="107"/>
      <c r="AU431" s="107"/>
      <c r="AV431" s="107"/>
      <c r="AW431" s="107"/>
      <c r="AX431" s="107"/>
      <c r="AY431" s="107"/>
      <c r="AZ431" s="107"/>
      <c r="BA431" s="107"/>
      <c r="BB431" s="107"/>
      <c r="BC431" s="115"/>
      <c r="BD431" s="107"/>
      <c r="BE431" s="107"/>
      <c r="BF431" s="107"/>
      <c r="BG431" s="107"/>
      <c r="BH431" s="107"/>
      <c r="BI431" s="107"/>
      <c r="BJ431" s="107"/>
      <c r="BK431" s="107"/>
      <c r="BL431" s="121"/>
      <c r="BM431" s="193"/>
      <c r="BN431" s="116"/>
      <c r="BO431" s="116"/>
      <c r="BP431" s="116"/>
      <c r="BQ431" s="116"/>
      <c r="BR431" s="116"/>
      <c r="BS431" s="118"/>
      <c r="BT431" s="107"/>
      <c r="BU431" s="107"/>
      <c r="BV431" s="107"/>
      <c r="BW431" s="107"/>
      <c r="BX431" s="107"/>
      <c r="BY431" s="107"/>
      <c r="BZ431" s="107"/>
      <c r="CA431" s="107"/>
      <c r="CB431" s="117"/>
      <c r="CC431" s="117"/>
      <c r="CD431" s="117"/>
      <c r="CE431" s="112"/>
      <c r="CF431" s="117"/>
      <c r="CG431" s="112"/>
      <c r="CH431" s="112"/>
      <c r="CI431" s="112"/>
      <c r="CJ431" s="112"/>
      <c r="CK431" s="112"/>
      <c r="CL431" s="112"/>
      <c r="CM431" s="112"/>
      <c r="CN431" s="112"/>
      <c r="CO431" s="112"/>
      <c r="CP431" s="112"/>
      <c r="CQ431" s="112"/>
      <c r="CR431" s="112"/>
      <c r="CS431" s="112"/>
      <c r="CT431" s="112"/>
      <c r="CU431" s="112"/>
      <c r="CV431" s="112"/>
      <c r="CW431" s="112"/>
      <c r="CX431" s="112"/>
      <c r="CY431" s="112"/>
      <c r="CZ431" s="112"/>
      <c r="DA431" s="112"/>
      <c r="DB431" s="112"/>
    </row>
    <row r="432" spans="1:106" ht="30.75" customHeight="1">
      <c r="A432" s="123" t="s">
        <v>1182</v>
      </c>
      <c r="B432" s="128"/>
      <c r="C432" s="132"/>
      <c r="D432" s="123"/>
      <c r="E432" s="107"/>
      <c r="F432" s="107"/>
      <c r="G432" s="107"/>
      <c r="H432" s="107"/>
      <c r="I432" s="177"/>
      <c r="J432" s="107"/>
      <c r="K432" s="107"/>
      <c r="L432" s="107"/>
      <c r="M432" s="107"/>
      <c r="N432" s="107"/>
      <c r="O432" s="117"/>
      <c r="P432" s="113"/>
      <c r="Q432" s="107"/>
      <c r="R432" s="107"/>
      <c r="S432" s="144"/>
      <c r="T432" s="107"/>
      <c r="U432" s="107"/>
      <c r="V432" s="107"/>
      <c r="W432" s="111"/>
      <c r="X432" s="107"/>
      <c r="Y432" s="107"/>
      <c r="Z432" s="107"/>
      <c r="AA432" s="107"/>
      <c r="AB432" s="107"/>
      <c r="AC432" s="114"/>
      <c r="AD432" s="108"/>
      <c r="AE432" s="107"/>
      <c r="AF432" s="107"/>
      <c r="AG432" s="107"/>
      <c r="AH432" s="107"/>
      <c r="AI432" s="107"/>
      <c r="AJ432" s="107"/>
      <c r="AK432" s="107"/>
      <c r="AL432" s="107"/>
      <c r="AM432" s="107"/>
      <c r="AN432" s="107"/>
      <c r="AO432" s="107"/>
      <c r="AP432" s="107"/>
      <c r="AQ432" s="107"/>
      <c r="AR432" s="107"/>
      <c r="AS432" s="107"/>
      <c r="AT432" s="107"/>
      <c r="AU432" s="107"/>
      <c r="AV432" s="107"/>
      <c r="AW432" s="107"/>
      <c r="AX432" s="107"/>
      <c r="AY432" s="107"/>
      <c r="AZ432" s="107"/>
      <c r="BA432" s="107"/>
      <c r="BB432" s="107"/>
      <c r="BC432" s="115"/>
      <c r="BD432" s="107"/>
      <c r="BE432" s="107"/>
      <c r="BF432" s="107"/>
      <c r="BG432" s="107"/>
      <c r="BH432" s="107"/>
      <c r="BI432" s="107"/>
      <c r="BJ432" s="107"/>
      <c r="BK432" s="107"/>
      <c r="BL432" s="121"/>
      <c r="BM432" s="193"/>
      <c r="BN432" s="116"/>
      <c r="BO432" s="116"/>
      <c r="BP432" s="116"/>
      <c r="BQ432" s="116"/>
      <c r="BR432" s="116"/>
      <c r="BS432" s="118"/>
      <c r="BT432" s="107"/>
      <c r="BU432" s="107"/>
      <c r="BV432" s="107"/>
      <c r="BW432" s="107"/>
      <c r="BX432" s="107"/>
      <c r="BY432" s="107"/>
      <c r="BZ432" s="107"/>
      <c r="CA432" s="107"/>
      <c r="CB432" s="117"/>
      <c r="CC432" s="117"/>
      <c r="CD432" s="117"/>
      <c r="CE432" s="112"/>
      <c r="CF432" s="117"/>
      <c r="CG432" s="112"/>
      <c r="CH432" s="112"/>
      <c r="CI432" s="112"/>
      <c r="CJ432" s="112"/>
      <c r="CK432" s="112"/>
      <c r="CL432" s="112"/>
      <c r="CM432" s="112"/>
      <c r="CN432" s="112"/>
      <c r="CO432" s="112"/>
      <c r="CP432" s="112"/>
      <c r="CQ432" s="112"/>
      <c r="CR432" s="112"/>
      <c r="CS432" s="112"/>
      <c r="CT432" s="112"/>
      <c r="CU432" s="112"/>
      <c r="CV432" s="112"/>
      <c r="CW432" s="112"/>
      <c r="CX432" s="112"/>
      <c r="CY432" s="112"/>
      <c r="CZ432" s="112"/>
      <c r="DA432" s="112"/>
      <c r="DB432" s="112"/>
    </row>
    <row r="433" spans="1:106" ht="30.75" customHeight="1">
      <c r="A433" s="123" t="s">
        <v>1183</v>
      </c>
      <c r="B433" s="128"/>
      <c r="C433" s="132"/>
      <c r="D433" s="123"/>
      <c r="E433" s="107"/>
      <c r="F433" s="107"/>
      <c r="G433" s="107"/>
      <c r="H433" s="107"/>
      <c r="I433" s="177"/>
      <c r="J433" s="107"/>
      <c r="K433" s="107"/>
      <c r="L433" s="107"/>
      <c r="M433" s="107"/>
      <c r="N433" s="107"/>
      <c r="O433" s="117"/>
      <c r="P433" s="113"/>
      <c r="Q433" s="107"/>
      <c r="R433" s="107"/>
      <c r="S433" s="144"/>
      <c r="T433" s="107"/>
      <c r="U433" s="107"/>
      <c r="V433" s="107"/>
      <c r="W433" s="111"/>
      <c r="X433" s="107"/>
      <c r="Y433" s="107"/>
      <c r="Z433" s="107"/>
      <c r="AA433" s="107"/>
      <c r="AB433" s="107"/>
      <c r="AC433" s="114"/>
      <c r="AD433" s="108"/>
      <c r="AE433" s="107"/>
      <c r="AF433" s="107"/>
      <c r="AG433" s="107"/>
      <c r="AH433" s="107"/>
      <c r="AI433" s="107"/>
      <c r="AJ433" s="107"/>
      <c r="AK433" s="107"/>
      <c r="AL433" s="107"/>
      <c r="AM433" s="107"/>
      <c r="AN433" s="107"/>
      <c r="AO433" s="107"/>
      <c r="AP433" s="107"/>
      <c r="AQ433" s="107"/>
      <c r="AR433" s="107"/>
      <c r="AS433" s="107"/>
      <c r="AT433" s="107"/>
      <c r="AU433" s="107"/>
      <c r="AV433" s="107"/>
      <c r="AW433" s="107"/>
      <c r="AX433" s="107"/>
      <c r="AY433" s="107"/>
      <c r="AZ433" s="107"/>
      <c r="BA433" s="107"/>
      <c r="BB433" s="107"/>
      <c r="BC433" s="115"/>
      <c r="BD433" s="107"/>
      <c r="BE433" s="107"/>
      <c r="BF433" s="107"/>
      <c r="BG433" s="107"/>
      <c r="BH433" s="107"/>
      <c r="BI433" s="107"/>
      <c r="BJ433" s="107"/>
      <c r="BK433" s="107"/>
      <c r="BL433" s="121"/>
      <c r="BM433" s="193"/>
      <c r="BN433" s="116"/>
      <c r="BO433" s="116"/>
      <c r="BP433" s="116"/>
      <c r="BQ433" s="116"/>
      <c r="BR433" s="116"/>
      <c r="BS433" s="118"/>
      <c r="BT433" s="107"/>
      <c r="BU433" s="107"/>
      <c r="BV433" s="107"/>
      <c r="BW433" s="107"/>
      <c r="BX433" s="107"/>
      <c r="BY433" s="107"/>
      <c r="BZ433" s="107"/>
      <c r="CA433" s="107"/>
      <c r="CB433" s="117"/>
      <c r="CC433" s="117"/>
      <c r="CD433" s="117"/>
      <c r="CE433" s="112"/>
      <c r="CF433" s="117"/>
      <c r="CG433" s="112"/>
      <c r="CH433" s="112"/>
      <c r="CI433" s="112"/>
      <c r="CJ433" s="112"/>
      <c r="CK433" s="112"/>
      <c r="CL433" s="112"/>
      <c r="CM433" s="112"/>
      <c r="CN433" s="112"/>
      <c r="CO433" s="112"/>
      <c r="CP433" s="112"/>
      <c r="CQ433" s="112"/>
      <c r="CR433" s="112"/>
      <c r="CS433" s="112"/>
      <c r="CT433" s="112"/>
      <c r="CU433" s="112"/>
      <c r="CV433" s="112"/>
      <c r="CW433" s="112"/>
      <c r="CX433" s="112"/>
      <c r="CY433" s="112"/>
      <c r="CZ433" s="112"/>
      <c r="DA433" s="112"/>
      <c r="DB433" s="112"/>
    </row>
    <row r="434" spans="1:106" ht="30.75" customHeight="1">
      <c r="A434" s="123" t="s">
        <v>1184</v>
      </c>
      <c r="B434" s="128"/>
      <c r="C434" s="132"/>
      <c r="D434" s="123"/>
      <c r="E434" s="107"/>
      <c r="F434" s="107"/>
      <c r="G434" s="107"/>
      <c r="H434" s="107"/>
      <c r="I434" s="177"/>
      <c r="J434" s="107"/>
      <c r="K434" s="107"/>
      <c r="L434" s="107"/>
      <c r="M434" s="107"/>
      <c r="N434" s="107"/>
      <c r="O434" s="117"/>
      <c r="P434" s="113"/>
      <c r="Q434" s="107"/>
      <c r="R434" s="107"/>
      <c r="S434" s="144"/>
      <c r="T434" s="107"/>
      <c r="U434" s="107"/>
      <c r="V434" s="107"/>
      <c r="W434" s="111"/>
      <c r="X434" s="107"/>
      <c r="Y434" s="107"/>
      <c r="Z434" s="107"/>
      <c r="AA434" s="107"/>
      <c r="AB434" s="107"/>
      <c r="AC434" s="114"/>
      <c r="AD434" s="108"/>
      <c r="AE434" s="107"/>
      <c r="AF434" s="107"/>
      <c r="AG434" s="107"/>
      <c r="AH434" s="107"/>
      <c r="AI434" s="107"/>
      <c r="AJ434" s="107"/>
      <c r="AK434" s="107"/>
      <c r="AL434" s="107"/>
      <c r="AM434" s="107"/>
      <c r="AN434" s="107"/>
      <c r="AO434" s="107"/>
      <c r="AP434" s="107"/>
      <c r="AQ434" s="107"/>
      <c r="AR434" s="107"/>
      <c r="AS434" s="107"/>
      <c r="AT434" s="107"/>
      <c r="AU434" s="107"/>
      <c r="AV434" s="107"/>
      <c r="AW434" s="107"/>
      <c r="AX434" s="107"/>
      <c r="AY434" s="107"/>
      <c r="AZ434" s="107"/>
      <c r="BA434" s="107"/>
      <c r="BB434" s="107"/>
      <c r="BC434" s="115"/>
      <c r="BD434" s="107"/>
      <c r="BE434" s="107"/>
      <c r="BF434" s="107"/>
      <c r="BG434" s="107"/>
      <c r="BH434" s="107"/>
      <c r="BI434" s="107"/>
      <c r="BJ434" s="107"/>
      <c r="BK434" s="107"/>
      <c r="BL434" s="121"/>
      <c r="BM434" s="193"/>
      <c r="BN434" s="116"/>
      <c r="BO434" s="116"/>
      <c r="BP434" s="116"/>
      <c r="BQ434" s="116"/>
      <c r="BR434" s="116"/>
      <c r="BS434" s="118"/>
      <c r="BT434" s="107"/>
      <c r="BU434" s="107"/>
      <c r="BV434" s="107"/>
      <c r="BW434" s="107"/>
      <c r="BX434" s="107"/>
      <c r="BY434" s="107"/>
      <c r="BZ434" s="107"/>
      <c r="CA434" s="107"/>
      <c r="CB434" s="117"/>
      <c r="CC434" s="117"/>
      <c r="CD434" s="117"/>
      <c r="CE434" s="112"/>
      <c r="CF434" s="117"/>
      <c r="CG434" s="112"/>
      <c r="CH434" s="112"/>
      <c r="CI434" s="112"/>
      <c r="CJ434" s="112"/>
      <c r="CK434" s="112"/>
      <c r="CL434" s="112"/>
      <c r="CM434" s="112"/>
      <c r="CN434" s="112"/>
      <c r="CO434" s="112"/>
      <c r="CP434" s="112"/>
      <c r="CQ434" s="112"/>
      <c r="CR434" s="112"/>
      <c r="CS434" s="112"/>
      <c r="CT434" s="112"/>
      <c r="CU434" s="112"/>
      <c r="CV434" s="112"/>
      <c r="CW434" s="112"/>
      <c r="CX434" s="112"/>
      <c r="CY434" s="112"/>
      <c r="CZ434" s="112"/>
      <c r="DA434" s="112"/>
      <c r="DB434" s="112"/>
    </row>
    <row r="435" spans="1:106" ht="30.75" customHeight="1">
      <c r="A435" s="123" t="s">
        <v>1185</v>
      </c>
      <c r="B435" s="128"/>
      <c r="C435" s="132"/>
      <c r="D435" s="123"/>
      <c r="E435" s="107"/>
      <c r="F435" s="107"/>
      <c r="G435" s="107"/>
      <c r="H435" s="107"/>
      <c r="I435" s="177"/>
      <c r="J435" s="107"/>
      <c r="K435" s="107"/>
      <c r="L435" s="107"/>
      <c r="M435" s="107"/>
      <c r="N435" s="107"/>
      <c r="O435" s="117"/>
      <c r="P435" s="113"/>
      <c r="Q435" s="107"/>
      <c r="R435" s="107"/>
      <c r="S435" s="144"/>
      <c r="T435" s="107"/>
      <c r="U435" s="107"/>
      <c r="V435" s="107"/>
      <c r="W435" s="111"/>
      <c r="X435" s="107"/>
      <c r="Y435" s="107"/>
      <c r="Z435" s="107"/>
      <c r="AA435" s="107"/>
      <c r="AB435" s="107"/>
      <c r="AC435" s="114"/>
      <c r="AD435" s="108"/>
      <c r="AE435" s="107"/>
      <c r="AF435" s="107"/>
      <c r="AG435" s="107"/>
      <c r="AH435" s="107"/>
      <c r="AI435" s="107"/>
      <c r="AJ435" s="107"/>
      <c r="AK435" s="107"/>
      <c r="AL435" s="107"/>
      <c r="AM435" s="107"/>
      <c r="AN435" s="107"/>
      <c r="AO435" s="107"/>
      <c r="AP435" s="107"/>
      <c r="AQ435" s="107"/>
      <c r="AR435" s="107"/>
      <c r="AS435" s="107"/>
      <c r="AT435" s="107"/>
      <c r="AU435" s="107"/>
      <c r="AV435" s="107"/>
      <c r="AW435" s="107"/>
      <c r="AX435" s="107"/>
      <c r="AY435" s="107"/>
      <c r="AZ435" s="107"/>
      <c r="BA435" s="107"/>
      <c r="BB435" s="107"/>
      <c r="BC435" s="115"/>
      <c r="BD435" s="107"/>
      <c r="BE435" s="107"/>
      <c r="BF435" s="107"/>
      <c r="BG435" s="107"/>
      <c r="BH435" s="107"/>
      <c r="BI435" s="107"/>
      <c r="BJ435" s="107"/>
      <c r="BK435" s="107"/>
      <c r="BL435" s="121"/>
      <c r="BM435" s="193"/>
      <c r="BN435" s="116"/>
      <c r="BO435" s="116"/>
      <c r="BP435" s="116"/>
      <c r="BQ435" s="116"/>
      <c r="BR435" s="116"/>
      <c r="BS435" s="118"/>
      <c r="BT435" s="107"/>
      <c r="BU435" s="107"/>
      <c r="BV435" s="107"/>
      <c r="BW435" s="107"/>
      <c r="BX435" s="107"/>
      <c r="BY435" s="107"/>
      <c r="BZ435" s="107"/>
      <c r="CA435" s="107"/>
      <c r="CB435" s="117"/>
      <c r="CC435" s="117"/>
      <c r="CD435" s="117"/>
      <c r="CE435" s="112"/>
      <c r="CF435" s="117"/>
      <c r="CG435" s="112"/>
      <c r="CH435" s="112"/>
      <c r="CI435" s="112"/>
      <c r="CJ435" s="112"/>
      <c r="CK435" s="112"/>
      <c r="CL435" s="112"/>
      <c r="CM435" s="112"/>
      <c r="CN435" s="112"/>
      <c r="CO435" s="112"/>
      <c r="CP435" s="112"/>
      <c r="CQ435" s="112"/>
      <c r="CR435" s="112"/>
      <c r="CS435" s="112"/>
      <c r="CT435" s="112"/>
      <c r="CU435" s="112"/>
      <c r="CV435" s="112"/>
      <c r="CW435" s="112"/>
      <c r="CX435" s="112"/>
      <c r="CY435" s="112"/>
      <c r="CZ435" s="112"/>
      <c r="DA435" s="112"/>
      <c r="DB435" s="112"/>
    </row>
    <row r="436" spans="1:106" ht="30.75" customHeight="1">
      <c r="A436" s="123" t="s">
        <v>1187</v>
      </c>
      <c r="B436" s="128"/>
      <c r="C436" s="132"/>
      <c r="D436" s="123"/>
      <c r="E436" s="107"/>
      <c r="F436" s="107"/>
      <c r="G436" s="107"/>
      <c r="H436" s="107"/>
      <c r="I436" s="177"/>
      <c r="J436" s="107"/>
      <c r="K436" s="107"/>
      <c r="L436" s="107"/>
      <c r="M436" s="107"/>
      <c r="N436" s="107"/>
      <c r="O436" s="117"/>
      <c r="P436" s="113"/>
      <c r="Q436" s="107"/>
      <c r="R436" s="107"/>
      <c r="S436" s="144"/>
      <c r="T436" s="107"/>
      <c r="U436" s="107"/>
      <c r="V436" s="107"/>
      <c r="W436" s="111"/>
      <c r="X436" s="107"/>
      <c r="Y436" s="107"/>
      <c r="Z436" s="107"/>
      <c r="AA436" s="107"/>
      <c r="AB436" s="107"/>
      <c r="AC436" s="114"/>
      <c r="AD436" s="108"/>
      <c r="AE436" s="107"/>
      <c r="AF436" s="107"/>
      <c r="AG436" s="107"/>
      <c r="AH436" s="107"/>
      <c r="AI436" s="107"/>
      <c r="AJ436" s="107"/>
      <c r="AK436" s="107"/>
      <c r="AL436" s="107"/>
      <c r="AM436" s="107"/>
      <c r="AN436" s="107"/>
      <c r="AO436" s="107"/>
      <c r="AP436" s="107"/>
      <c r="AQ436" s="107"/>
      <c r="AR436" s="107"/>
      <c r="AS436" s="107"/>
      <c r="AT436" s="107"/>
      <c r="AU436" s="107"/>
      <c r="AV436" s="107"/>
      <c r="AW436" s="107"/>
      <c r="AX436" s="107"/>
      <c r="AY436" s="107"/>
      <c r="AZ436" s="107"/>
      <c r="BA436" s="107"/>
      <c r="BB436" s="107"/>
      <c r="BC436" s="115"/>
      <c r="BD436" s="107"/>
      <c r="BE436" s="107"/>
      <c r="BF436" s="107"/>
      <c r="BG436" s="107"/>
      <c r="BH436" s="107"/>
      <c r="BI436" s="107"/>
      <c r="BJ436" s="107"/>
      <c r="BK436" s="107"/>
      <c r="BL436" s="121"/>
      <c r="BM436" s="193"/>
      <c r="BN436" s="116"/>
      <c r="BO436" s="116"/>
      <c r="BP436" s="116"/>
      <c r="BQ436" s="116"/>
      <c r="BR436" s="116"/>
      <c r="BS436" s="118"/>
      <c r="BT436" s="107"/>
      <c r="BU436" s="107"/>
      <c r="BV436" s="107"/>
      <c r="BW436" s="107"/>
      <c r="BX436" s="107"/>
      <c r="BY436" s="107"/>
      <c r="BZ436" s="107"/>
      <c r="CA436" s="107"/>
      <c r="CB436" s="117"/>
      <c r="CC436" s="117"/>
      <c r="CD436" s="117"/>
      <c r="CE436" s="112"/>
      <c r="CF436" s="117"/>
      <c r="CG436" s="112"/>
      <c r="CH436" s="112"/>
      <c r="CI436" s="112"/>
      <c r="CJ436" s="112"/>
      <c r="CK436" s="112"/>
      <c r="CL436" s="112"/>
      <c r="CM436" s="112"/>
      <c r="CN436" s="112"/>
      <c r="CO436" s="112"/>
      <c r="CP436" s="112"/>
      <c r="CQ436" s="112"/>
      <c r="CR436" s="112"/>
      <c r="CS436" s="112"/>
      <c r="CT436" s="112"/>
      <c r="CU436" s="112"/>
      <c r="CV436" s="112"/>
      <c r="CW436" s="112"/>
      <c r="CX436" s="112"/>
      <c r="CY436" s="112"/>
      <c r="CZ436" s="112"/>
      <c r="DA436" s="112"/>
      <c r="DB436" s="112"/>
    </row>
    <row r="437" spans="1:106" ht="30.75" customHeight="1">
      <c r="A437" s="123" t="s">
        <v>1188</v>
      </c>
      <c r="B437" s="128"/>
      <c r="C437" s="132"/>
      <c r="D437" s="123"/>
      <c r="E437" s="107"/>
      <c r="F437" s="107"/>
      <c r="G437" s="107"/>
      <c r="H437" s="107"/>
      <c r="I437" s="177"/>
      <c r="J437" s="107"/>
      <c r="K437" s="107"/>
      <c r="L437" s="107"/>
      <c r="M437" s="107"/>
      <c r="N437" s="107"/>
      <c r="O437" s="117"/>
      <c r="P437" s="113"/>
      <c r="Q437" s="107"/>
      <c r="R437" s="107"/>
      <c r="S437" s="144"/>
      <c r="T437" s="107"/>
      <c r="U437" s="107"/>
      <c r="V437" s="107"/>
      <c r="W437" s="111"/>
      <c r="X437" s="107"/>
      <c r="Y437" s="107"/>
      <c r="Z437" s="107"/>
      <c r="AA437" s="107"/>
      <c r="AB437" s="107"/>
      <c r="AC437" s="114"/>
      <c r="AD437" s="108"/>
      <c r="AE437" s="107"/>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15"/>
      <c r="BD437" s="107"/>
      <c r="BE437" s="107"/>
      <c r="BF437" s="107"/>
      <c r="BG437" s="107"/>
      <c r="BH437" s="107"/>
      <c r="BI437" s="107"/>
      <c r="BJ437" s="107"/>
      <c r="BK437" s="107"/>
      <c r="BL437" s="121"/>
      <c r="BM437" s="193"/>
      <c r="BN437" s="116"/>
      <c r="BO437" s="116"/>
      <c r="BP437" s="116"/>
      <c r="BQ437" s="116"/>
      <c r="BR437" s="116"/>
      <c r="BS437" s="118"/>
      <c r="BT437" s="107"/>
      <c r="BU437" s="107"/>
      <c r="BV437" s="107"/>
      <c r="BW437" s="107"/>
      <c r="BX437" s="107"/>
      <c r="BY437" s="107"/>
      <c r="BZ437" s="107"/>
      <c r="CA437" s="107"/>
      <c r="CB437" s="117"/>
      <c r="CC437" s="117"/>
      <c r="CD437" s="117"/>
      <c r="CE437" s="112"/>
      <c r="CF437" s="117"/>
      <c r="CG437" s="112"/>
      <c r="CH437" s="112"/>
      <c r="CI437" s="112"/>
      <c r="CJ437" s="112"/>
      <c r="CK437" s="112"/>
      <c r="CL437" s="112"/>
      <c r="CM437" s="112"/>
      <c r="CN437" s="112"/>
      <c r="CO437" s="112"/>
      <c r="CP437" s="112"/>
      <c r="CQ437" s="112"/>
      <c r="CR437" s="112"/>
      <c r="CS437" s="112"/>
      <c r="CT437" s="112"/>
      <c r="CU437" s="112"/>
      <c r="CV437" s="112"/>
      <c r="CW437" s="112"/>
      <c r="CX437" s="112"/>
      <c r="CY437" s="112"/>
      <c r="CZ437" s="112"/>
      <c r="DA437" s="112"/>
      <c r="DB437" s="112"/>
    </row>
    <row r="438" spans="1:106" ht="30.75" customHeight="1">
      <c r="A438" s="123" t="s">
        <v>1189</v>
      </c>
      <c r="B438" s="128"/>
      <c r="C438" s="132"/>
      <c r="D438" s="123"/>
      <c r="E438" s="107"/>
      <c r="F438" s="107"/>
      <c r="G438" s="107"/>
      <c r="H438" s="107"/>
      <c r="I438" s="177"/>
      <c r="J438" s="107"/>
      <c r="K438" s="107"/>
      <c r="L438" s="107"/>
      <c r="M438" s="107"/>
      <c r="N438" s="107"/>
      <c r="O438" s="117"/>
      <c r="P438" s="113"/>
      <c r="Q438" s="107"/>
      <c r="R438" s="107"/>
      <c r="S438" s="144"/>
      <c r="T438" s="107"/>
      <c r="U438" s="107"/>
      <c r="V438" s="107"/>
      <c r="W438" s="111"/>
      <c r="X438" s="107"/>
      <c r="Y438" s="107"/>
      <c r="Z438" s="107"/>
      <c r="AA438" s="107"/>
      <c r="AB438" s="107"/>
      <c r="AC438" s="114"/>
      <c r="AD438" s="108"/>
      <c r="AE438" s="107"/>
      <c r="AF438" s="107"/>
      <c r="AG438" s="107"/>
      <c r="AH438" s="107"/>
      <c r="AI438" s="107"/>
      <c r="AJ438" s="107"/>
      <c r="AK438" s="107"/>
      <c r="AL438" s="107"/>
      <c r="AM438" s="107"/>
      <c r="AN438" s="107"/>
      <c r="AO438" s="107"/>
      <c r="AP438" s="107"/>
      <c r="AQ438" s="107"/>
      <c r="AR438" s="107"/>
      <c r="AS438" s="107"/>
      <c r="AT438" s="107"/>
      <c r="AU438" s="107"/>
      <c r="AV438" s="107"/>
      <c r="AW438" s="107"/>
      <c r="AX438" s="107"/>
      <c r="AY438" s="107"/>
      <c r="AZ438" s="107"/>
      <c r="BA438" s="107"/>
      <c r="BB438" s="107"/>
      <c r="BC438" s="115"/>
      <c r="BD438" s="107"/>
      <c r="BE438" s="107"/>
      <c r="BF438" s="107"/>
      <c r="BG438" s="107"/>
      <c r="BH438" s="107"/>
      <c r="BI438" s="107"/>
      <c r="BJ438" s="107"/>
      <c r="BK438" s="107"/>
      <c r="BL438" s="121"/>
      <c r="BM438" s="193"/>
      <c r="BN438" s="116"/>
      <c r="BO438" s="116"/>
      <c r="BP438" s="116"/>
      <c r="BQ438" s="116"/>
      <c r="BR438" s="116"/>
      <c r="BS438" s="118"/>
      <c r="BT438" s="107"/>
      <c r="BU438" s="107"/>
      <c r="BV438" s="107"/>
      <c r="BW438" s="107"/>
      <c r="BX438" s="107"/>
      <c r="BY438" s="107"/>
      <c r="BZ438" s="107"/>
      <c r="CA438" s="107"/>
      <c r="CB438" s="117"/>
      <c r="CC438" s="117"/>
      <c r="CD438" s="117"/>
      <c r="CE438" s="112"/>
      <c r="CF438" s="117"/>
      <c r="CG438" s="112"/>
      <c r="CH438" s="112"/>
      <c r="CI438" s="112"/>
      <c r="CJ438" s="112"/>
      <c r="CK438" s="112"/>
      <c r="CL438" s="112"/>
      <c r="CM438" s="112"/>
      <c r="CN438" s="112"/>
      <c r="CO438" s="112"/>
      <c r="CP438" s="112"/>
      <c r="CQ438" s="112"/>
      <c r="CR438" s="112"/>
      <c r="CS438" s="112"/>
      <c r="CT438" s="112"/>
      <c r="CU438" s="112"/>
      <c r="CV438" s="112"/>
      <c r="CW438" s="112"/>
      <c r="CX438" s="112"/>
      <c r="CY438" s="112"/>
      <c r="CZ438" s="112"/>
      <c r="DA438" s="112"/>
      <c r="DB438" s="112"/>
    </row>
    <row r="439" spans="1:106" ht="30.75" customHeight="1">
      <c r="A439" s="123" t="s">
        <v>1190</v>
      </c>
      <c r="B439" s="128"/>
      <c r="C439" s="132"/>
      <c r="D439" s="123"/>
      <c r="E439" s="107"/>
      <c r="F439" s="107"/>
      <c r="G439" s="107"/>
      <c r="H439" s="107"/>
      <c r="I439" s="177"/>
      <c r="J439" s="107"/>
      <c r="K439" s="107"/>
      <c r="L439" s="107"/>
      <c r="M439" s="107"/>
      <c r="N439" s="107"/>
      <c r="O439" s="117"/>
      <c r="P439" s="113"/>
      <c r="Q439" s="107"/>
      <c r="R439" s="107"/>
      <c r="S439" s="144"/>
      <c r="T439" s="107"/>
      <c r="U439" s="107"/>
      <c r="V439" s="107"/>
      <c r="W439" s="111"/>
      <c r="X439" s="107"/>
      <c r="Y439" s="107"/>
      <c r="Z439" s="107"/>
      <c r="AA439" s="107"/>
      <c r="AB439" s="107"/>
      <c r="AC439" s="114"/>
      <c r="AD439" s="108"/>
      <c r="AE439" s="107"/>
      <c r="AF439" s="107"/>
      <c r="AG439" s="107"/>
      <c r="AH439" s="107"/>
      <c r="AI439" s="107"/>
      <c r="AJ439" s="107"/>
      <c r="AK439" s="107"/>
      <c r="AL439" s="107"/>
      <c r="AM439" s="107"/>
      <c r="AN439" s="107"/>
      <c r="AO439" s="107"/>
      <c r="AP439" s="107"/>
      <c r="AQ439" s="107"/>
      <c r="AR439" s="107"/>
      <c r="AS439" s="107"/>
      <c r="AT439" s="107"/>
      <c r="AU439" s="107"/>
      <c r="AV439" s="107"/>
      <c r="AW439" s="107"/>
      <c r="AX439" s="107"/>
      <c r="AY439" s="107"/>
      <c r="AZ439" s="107"/>
      <c r="BA439" s="107"/>
      <c r="BB439" s="107"/>
      <c r="BC439" s="115"/>
      <c r="BD439" s="107"/>
      <c r="BE439" s="107"/>
      <c r="BF439" s="107"/>
      <c r="BG439" s="107"/>
      <c r="BH439" s="107"/>
      <c r="BI439" s="107"/>
      <c r="BJ439" s="107"/>
      <c r="BK439" s="107"/>
      <c r="BL439" s="121"/>
      <c r="BM439" s="193"/>
      <c r="BN439" s="116"/>
      <c r="BO439" s="116"/>
      <c r="BP439" s="116"/>
      <c r="BQ439" s="116"/>
      <c r="BR439" s="116"/>
      <c r="BS439" s="118"/>
      <c r="BT439" s="107"/>
      <c r="BU439" s="107"/>
      <c r="BV439" s="107"/>
      <c r="BW439" s="107"/>
      <c r="BX439" s="107"/>
      <c r="BY439" s="107"/>
      <c r="BZ439" s="107"/>
      <c r="CA439" s="107"/>
      <c r="CB439" s="117"/>
      <c r="CC439" s="117"/>
      <c r="CD439" s="117"/>
      <c r="CE439" s="112"/>
      <c r="CF439" s="117"/>
      <c r="CG439" s="112"/>
      <c r="CH439" s="112"/>
      <c r="CI439" s="112"/>
      <c r="CJ439" s="112"/>
      <c r="CK439" s="112"/>
      <c r="CL439" s="112"/>
      <c r="CM439" s="112"/>
      <c r="CN439" s="112"/>
      <c r="CO439" s="112"/>
      <c r="CP439" s="112"/>
      <c r="CQ439" s="112"/>
      <c r="CR439" s="112"/>
      <c r="CS439" s="112"/>
      <c r="CT439" s="112"/>
      <c r="CU439" s="112"/>
      <c r="CV439" s="112"/>
      <c r="CW439" s="112"/>
      <c r="CX439" s="112"/>
      <c r="CY439" s="112"/>
      <c r="CZ439" s="112"/>
      <c r="DA439" s="112"/>
      <c r="DB439" s="112"/>
    </row>
    <row r="440" spans="1:106" ht="30.75" customHeight="1">
      <c r="A440" s="123" t="s">
        <v>1192</v>
      </c>
      <c r="B440" s="128"/>
      <c r="C440" s="132"/>
      <c r="D440" s="123"/>
      <c r="E440" s="107"/>
      <c r="F440" s="107"/>
      <c r="G440" s="107"/>
      <c r="H440" s="107"/>
      <c r="I440" s="177"/>
      <c r="J440" s="107"/>
      <c r="K440" s="107"/>
      <c r="L440" s="107"/>
      <c r="M440" s="107"/>
      <c r="N440" s="107"/>
      <c r="O440" s="117"/>
      <c r="P440" s="113"/>
      <c r="Q440" s="107"/>
      <c r="R440" s="107"/>
      <c r="S440" s="144"/>
      <c r="T440" s="107"/>
      <c r="U440" s="107"/>
      <c r="V440" s="107"/>
      <c r="W440" s="111"/>
      <c r="X440" s="107"/>
      <c r="Y440" s="107"/>
      <c r="Z440" s="107"/>
      <c r="AA440" s="107"/>
      <c r="AB440" s="107"/>
      <c r="AC440" s="114"/>
      <c r="AD440" s="108"/>
      <c r="AE440" s="107"/>
      <c r="AF440" s="107"/>
      <c r="AG440" s="107"/>
      <c r="AH440" s="107"/>
      <c r="AI440" s="107"/>
      <c r="AJ440" s="107"/>
      <c r="AK440" s="107"/>
      <c r="AL440" s="107"/>
      <c r="AM440" s="107"/>
      <c r="AN440" s="107"/>
      <c r="AO440" s="107"/>
      <c r="AP440" s="107"/>
      <c r="AQ440" s="107"/>
      <c r="AR440" s="107"/>
      <c r="AS440" s="107"/>
      <c r="AT440" s="107"/>
      <c r="AU440" s="107"/>
      <c r="AV440" s="107"/>
      <c r="AW440" s="107"/>
      <c r="AX440" s="107"/>
      <c r="AY440" s="107"/>
      <c r="AZ440" s="107"/>
      <c r="BA440" s="107"/>
      <c r="BB440" s="107"/>
      <c r="BC440" s="115"/>
      <c r="BD440" s="107"/>
      <c r="BE440" s="107"/>
      <c r="BF440" s="107"/>
      <c r="BG440" s="107"/>
      <c r="BH440" s="107"/>
      <c r="BI440" s="107"/>
      <c r="BJ440" s="107"/>
      <c r="BK440" s="107"/>
      <c r="BL440" s="121"/>
      <c r="BM440" s="193"/>
      <c r="BN440" s="116"/>
      <c r="BO440" s="116"/>
      <c r="BP440" s="116"/>
      <c r="BQ440" s="116"/>
      <c r="BR440" s="116"/>
      <c r="BS440" s="118"/>
      <c r="BT440" s="107"/>
      <c r="BU440" s="107"/>
      <c r="BV440" s="107"/>
      <c r="BW440" s="107"/>
      <c r="BX440" s="107"/>
      <c r="BY440" s="107"/>
      <c r="BZ440" s="107"/>
      <c r="CA440" s="107"/>
      <c r="CB440" s="117"/>
      <c r="CC440" s="117"/>
      <c r="CD440" s="117"/>
      <c r="CE440" s="112"/>
      <c r="CF440" s="117"/>
      <c r="CG440" s="112"/>
      <c r="CH440" s="112"/>
      <c r="CI440" s="112"/>
      <c r="CJ440" s="112"/>
      <c r="CK440" s="112"/>
      <c r="CL440" s="112"/>
      <c r="CM440" s="112"/>
      <c r="CN440" s="112"/>
      <c r="CO440" s="112"/>
      <c r="CP440" s="112"/>
      <c r="CQ440" s="112"/>
      <c r="CR440" s="112"/>
      <c r="CS440" s="112"/>
      <c r="CT440" s="112"/>
      <c r="CU440" s="112"/>
      <c r="CV440" s="112"/>
      <c r="CW440" s="112"/>
      <c r="CX440" s="112"/>
      <c r="CY440" s="112"/>
      <c r="CZ440" s="112"/>
      <c r="DA440" s="112"/>
      <c r="DB440" s="112"/>
    </row>
    <row r="441" spans="1:106" ht="30.75" customHeight="1">
      <c r="A441" s="123" t="s">
        <v>1193</v>
      </c>
      <c r="B441" s="128"/>
      <c r="C441" s="132"/>
      <c r="D441" s="123"/>
      <c r="E441" s="107"/>
      <c r="F441" s="107"/>
      <c r="G441" s="107"/>
      <c r="H441" s="107"/>
      <c r="I441" s="138"/>
      <c r="J441" s="107"/>
      <c r="K441" s="107"/>
      <c r="L441" s="107"/>
      <c r="M441" s="107"/>
      <c r="N441" s="107"/>
      <c r="O441" s="117"/>
      <c r="P441" s="113"/>
      <c r="Q441" s="107"/>
      <c r="R441" s="107"/>
      <c r="S441" s="144"/>
      <c r="T441" s="107"/>
      <c r="U441" s="107"/>
      <c r="V441" s="107"/>
      <c r="W441" s="111"/>
      <c r="X441" s="107"/>
      <c r="Y441" s="107"/>
      <c r="Z441" s="107"/>
      <c r="AA441" s="107"/>
      <c r="AB441" s="107"/>
      <c r="AC441" s="114"/>
      <c r="AD441" s="108"/>
      <c r="AE441" s="107"/>
      <c r="AF441" s="107"/>
      <c r="AG441" s="107"/>
      <c r="AH441" s="107"/>
      <c r="AI441" s="107"/>
      <c r="AJ441" s="107"/>
      <c r="AK441" s="107"/>
      <c r="AL441" s="107"/>
      <c r="AM441" s="107"/>
      <c r="AN441" s="107"/>
      <c r="AO441" s="107"/>
      <c r="AP441" s="107"/>
      <c r="AQ441" s="107"/>
      <c r="AR441" s="107"/>
      <c r="AS441" s="107"/>
      <c r="AT441" s="107"/>
      <c r="AU441" s="107"/>
      <c r="AV441" s="107"/>
      <c r="AW441" s="107"/>
      <c r="AX441" s="107"/>
      <c r="AY441" s="107"/>
      <c r="AZ441" s="107"/>
      <c r="BA441" s="107"/>
      <c r="BB441" s="107"/>
      <c r="BC441" s="115"/>
      <c r="BD441" s="107"/>
      <c r="BE441" s="107"/>
      <c r="BF441" s="107"/>
      <c r="BG441" s="107"/>
      <c r="BH441" s="107"/>
      <c r="BI441" s="107"/>
      <c r="BJ441" s="107"/>
      <c r="BK441" s="107"/>
      <c r="BL441" s="121"/>
      <c r="BM441" s="193"/>
      <c r="BN441" s="116"/>
      <c r="BO441" s="116"/>
      <c r="BP441" s="116"/>
      <c r="BQ441" s="116"/>
      <c r="BR441" s="116"/>
      <c r="BS441" s="118"/>
      <c r="BT441" s="107"/>
      <c r="BU441" s="107"/>
      <c r="BV441" s="107"/>
      <c r="BW441" s="107"/>
      <c r="BX441" s="107"/>
      <c r="BY441" s="107"/>
      <c r="BZ441" s="107"/>
      <c r="CA441" s="107"/>
      <c r="CB441" s="117"/>
      <c r="CC441" s="117"/>
      <c r="CD441" s="117"/>
      <c r="CE441" s="112"/>
      <c r="CF441" s="117"/>
      <c r="CG441" s="112"/>
      <c r="CH441" s="112"/>
      <c r="CI441" s="112"/>
      <c r="CJ441" s="112"/>
      <c r="CK441" s="112"/>
      <c r="CL441" s="112"/>
      <c r="CM441" s="112"/>
      <c r="CN441" s="112"/>
      <c r="CO441" s="112"/>
      <c r="CP441" s="112"/>
      <c r="CQ441" s="112"/>
      <c r="CR441" s="112"/>
      <c r="CS441" s="112"/>
      <c r="CT441" s="112"/>
      <c r="CU441" s="112"/>
      <c r="CV441" s="112"/>
      <c r="CW441" s="112"/>
      <c r="CX441" s="112"/>
      <c r="CY441" s="112"/>
      <c r="CZ441" s="112"/>
      <c r="DA441" s="112"/>
      <c r="DB441" s="112"/>
    </row>
    <row r="442" spans="1:106" ht="30.75" customHeight="1">
      <c r="A442" s="123" t="s">
        <v>1195</v>
      </c>
      <c r="B442" s="128"/>
      <c r="C442" s="132"/>
      <c r="D442" s="123"/>
      <c r="E442" s="107"/>
      <c r="F442" s="107"/>
      <c r="G442" s="107"/>
      <c r="H442" s="107"/>
      <c r="I442" s="138"/>
      <c r="J442" s="107"/>
      <c r="K442" s="107"/>
      <c r="L442" s="107"/>
      <c r="M442" s="107"/>
      <c r="N442" s="107"/>
      <c r="O442" s="117"/>
      <c r="P442" s="113"/>
      <c r="Q442" s="107"/>
      <c r="R442" s="107"/>
      <c r="S442" s="144"/>
      <c r="T442" s="107"/>
      <c r="U442" s="107"/>
      <c r="V442" s="107"/>
      <c r="W442" s="111"/>
      <c r="X442" s="107"/>
      <c r="Y442" s="107"/>
      <c r="Z442" s="107"/>
      <c r="AA442" s="107"/>
      <c r="AB442" s="107"/>
      <c r="AC442" s="114"/>
      <c r="AD442" s="108"/>
      <c r="AE442" s="107"/>
      <c r="AF442" s="107"/>
      <c r="AG442" s="107"/>
      <c r="AH442" s="107"/>
      <c r="AI442" s="107"/>
      <c r="AJ442" s="107"/>
      <c r="AK442" s="107"/>
      <c r="AL442" s="107"/>
      <c r="AM442" s="107"/>
      <c r="AN442" s="107"/>
      <c r="AO442" s="107"/>
      <c r="AP442" s="107"/>
      <c r="AQ442" s="107"/>
      <c r="AR442" s="107"/>
      <c r="AS442" s="107"/>
      <c r="AT442" s="107"/>
      <c r="AU442" s="107"/>
      <c r="AV442" s="107"/>
      <c r="AW442" s="107"/>
      <c r="AX442" s="107"/>
      <c r="AY442" s="107"/>
      <c r="AZ442" s="107"/>
      <c r="BA442" s="107"/>
      <c r="BB442" s="107"/>
      <c r="BC442" s="115"/>
      <c r="BD442" s="107"/>
      <c r="BE442" s="107"/>
      <c r="BF442" s="107"/>
      <c r="BG442" s="107"/>
      <c r="BH442" s="107"/>
      <c r="BI442" s="107"/>
      <c r="BJ442" s="107"/>
      <c r="BK442" s="107"/>
      <c r="BL442" s="121"/>
      <c r="BM442" s="193"/>
      <c r="BN442" s="116"/>
      <c r="BO442" s="116"/>
      <c r="BP442" s="116"/>
      <c r="BQ442" s="116"/>
      <c r="BR442" s="116"/>
      <c r="BS442" s="118"/>
      <c r="BT442" s="107"/>
      <c r="BU442" s="107"/>
      <c r="BV442" s="107"/>
      <c r="BW442" s="107"/>
      <c r="BX442" s="107"/>
      <c r="BY442" s="107"/>
      <c r="BZ442" s="107"/>
      <c r="CA442" s="107"/>
      <c r="CB442" s="117"/>
      <c r="CC442" s="117"/>
      <c r="CD442" s="117"/>
      <c r="CE442" s="112"/>
      <c r="CF442" s="117"/>
      <c r="CG442" s="112"/>
      <c r="CH442" s="112"/>
      <c r="CI442" s="112"/>
      <c r="CJ442" s="112"/>
      <c r="CK442" s="112"/>
      <c r="CL442" s="112"/>
      <c r="CM442" s="112"/>
      <c r="CN442" s="112"/>
      <c r="CO442" s="112"/>
      <c r="CP442" s="112"/>
      <c r="CQ442" s="112"/>
      <c r="CR442" s="112"/>
      <c r="CS442" s="112"/>
      <c r="CT442" s="112"/>
      <c r="CU442" s="112"/>
      <c r="CV442" s="112"/>
      <c r="CW442" s="112"/>
      <c r="CX442" s="112"/>
      <c r="CY442" s="112"/>
      <c r="CZ442" s="112"/>
      <c r="DA442" s="112"/>
      <c r="DB442" s="112"/>
    </row>
    <row r="443" spans="1:106" ht="30.75" customHeight="1">
      <c r="A443" s="123" t="s">
        <v>1196</v>
      </c>
      <c r="B443" s="128"/>
      <c r="C443" s="132"/>
      <c r="D443" s="123"/>
      <c r="E443" s="107"/>
      <c r="F443" s="107"/>
      <c r="G443" s="107"/>
      <c r="H443" s="107"/>
      <c r="I443" s="138"/>
      <c r="J443" s="107"/>
      <c r="K443" s="107"/>
      <c r="L443" s="107"/>
      <c r="M443" s="107"/>
      <c r="N443" s="107"/>
      <c r="O443" s="117"/>
      <c r="P443" s="113"/>
      <c r="Q443" s="107"/>
      <c r="R443" s="107"/>
      <c r="S443" s="144"/>
      <c r="T443" s="107"/>
      <c r="U443" s="107"/>
      <c r="V443" s="107"/>
      <c r="W443" s="111"/>
      <c r="X443" s="107"/>
      <c r="Y443" s="107"/>
      <c r="Z443" s="107"/>
      <c r="AA443" s="107"/>
      <c r="AB443" s="107"/>
      <c r="AC443" s="114"/>
      <c r="AD443" s="108"/>
      <c r="AE443" s="107"/>
      <c r="AF443" s="107"/>
      <c r="AG443" s="107"/>
      <c r="AH443" s="107"/>
      <c r="AI443" s="107"/>
      <c r="AJ443" s="107"/>
      <c r="AK443" s="107"/>
      <c r="AL443" s="107"/>
      <c r="AM443" s="107"/>
      <c r="AN443" s="107"/>
      <c r="AO443" s="107"/>
      <c r="AP443" s="107"/>
      <c r="AQ443" s="107"/>
      <c r="AR443" s="107"/>
      <c r="AS443" s="107"/>
      <c r="AT443" s="107"/>
      <c r="AU443" s="107"/>
      <c r="AV443" s="107"/>
      <c r="AW443" s="107"/>
      <c r="AX443" s="107"/>
      <c r="AY443" s="107"/>
      <c r="AZ443" s="107"/>
      <c r="BA443" s="107"/>
      <c r="BB443" s="107"/>
      <c r="BC443" s="115"/>
      <c r="BD443" s="107"/>
      <c r="BE443" s="107"/>
      <c r="BF443" s="107"/>
      <c r="BG443" s="107"/>
      <c r="BH443" s="107"/>
      <c r="BI443" s="107"/>
      <c r="BJ443" s="107"/>
      <c r="BK443" s="107"/>
      <c r="BL443" s="121"/>
      <c r="BM443" s="193"/>
      <c r="BN443" s="116"/>
      <c r="BO443" s="116"/>
      <c r="BP443" s="116"/>
      <c r="BQ443" s="116"/>
      <c r="BR443" s="116"/>
      <c r="BS443" s="118"/>
      <c r="BT443" s="107"/>
      <c r="BU443" s="107"/>
      <c r="BV443" s="107"/>
      <c r="BW443" s="107"/>
      <c r="BX443" s="107"/>
      <c r="BY443" s="107"/>
      <c r="BZ443" s="107"/>
      <c r="CA443" s="107"/>
      <c r="CB443" s="117"/>
      <c r="CC443" s="117"/>
      <c r="CD443" s="117"/>
      <c r="CE443" s="112"/>
      <c r="CF443" s="117"/>
      <c r="CG443" s="112"/>
      <c r="CH443" s="112"/>
      <c r="CI443" s="112"/>
      <c r="CJ443" s="112"/>
      <c r="CK443" s="112"/>
      <c r="CL443" s="112"/>
      <c r="CM443" s="112"/>
      <c r="CN443" s="112"/>
      <c r="CO443" s="112"/>
      <c r="CP443" s="112"/>
      <c r="CQ443" s="112"/>
      <c r="CR443" s="112"/>
      <c r="CS443" s="112"/>
      <c r="CT443" s="112"/>
      <c r="CU443" s="112"/>
      <c r="CV443" s="112"/>
      <c r="CW443" s="112"/>
      <c r="CX443" s="112"/>
      <c r="CY443" s="112"/>
      <c r="CZ443" s="112"/>
      <c r="DA443" s="112"/>
      <c r="DB443" s="112"/>
    </row>
    <row r="444" spans="1:106" ht="30.75" customHeight="1">
      <c r="A444" s="123" t="s">
        <v>1197</v>
      </c>
      <c r="B444" s="128"/>
      <c r="C444" s="132"/>
      <c r="D444" s="123"/>
      <c r="E444" s="107"/>
      <c r="F444" s="107"/>
      <c r="G444" s="107"/>
      <c r="H444" s="107"/>
      <c r="I444" s="138"/>
      <c r="J444" s="107"/>
      <c r="K444" s="107"/>
      <c r="L444" s="107"/>
      <c r="M444" s="107"/>
      <c r="N444" s="107"/>
      <c r="O444" s="117"/>
      <c r="P444" s="113"/>
      <c r="Q444" s="107"/>
      <c r="R444" s="107"/>
      <c r="S444" s="144"/>
      <c r="T444" s="107"/>
      <c r="U444" s="107"/>
      <c r="V444" s="107"/>
      <c r="W444" s="111"/>
      <c r="X444" s="107"/>
      <c r="Y444" s="107"/>
      <c r="Z444" s="107"/>
      <c r="AA444" s="107"/>
      <c r="AB444" s="107"/>
      <c r="AC444" s="114"/>
      <c r="AD444" s="108"/>
      <c r="AE444" s="107"/>
      <c r="AF444" s="107"/>
      <c r="AG444" s="107"/>
      <c r="AH444" s="107"/>
      <c r="AI444" s="107"/>
      <c r="AJ444" s="107"/>
      <c r="AK444" s="107"/>
      <c r="AL444" s="107"/>
      <c r="AM444" s="107"/>
      <c r="AN444" s="107"/>
      <c r="AO444" s="107"/>
      <c r="AP444" s="107"/>
      <c r="AQ444" s="107"/>
      <c r="AR444" s="107"/>
      <c r="AS444" s="107"/>
      <c r="AT444" s="107"/>
      <c r="AU444" s="107"/>
      <c r="AV444" s="107"/>
      <c r="AW444" s="107"/>
      <c r="AX444" s="107"/>
      <c r="AY444" s="107"/>
      <c r="AZ444" s="107"/>
      <c r="BA444" s="107"/>
      <c r="BB444" s="107"/>
      <c r="BC444" s="115"/>
      <c r="BD444" s="107"/>
      <c r="BE444" s="107"/>
      <c r="BF444" s="107"/>
      <c r="BG444" s="107"/>
      <c r="BH444" s="107"/>
      <c r="BI444" s="107"/>
      <c r="BJ444" s="107"/>
      <c r="BK444" s="107"/>
      <c r="BL444" s="116"/>
      <c r="BM444" s="193"/>
      <c r="BN444" s="116"/>
      <c r="BO444" s="116"/>
      <c r="BP444" s="116"/>
      <c r="BQ444" s="116"/>
      <c r="BR444" s="116"/>
      <c r="BS444" s="118"/>
      <c r="BT444" s="107"/>
      <c r="BU444" s="107"/>
      <c r="BV444" s="107"/>
      <c r="BW444" s="107"/>
      <c r="BX444" s="107"/>
      <c r="BY444" s="107"/>
      <c r="BZ444" s="107"/>
      <c r="CA444" s="107"/>
      <c r="CB444" s="117"/>
      <c r="CC444" s="117"/>
      <c r="CD444" s="117"/>
      <c r="CE444" s="112"/>
      <c r="CF444" s="117"/>
      <c r="CG444" s="112"/>
      <c r="CH444" s="112"/>
      <c r="CI444" s="112"/>
      <c r="CJ444" s="112"/>
      <c r="CK444" s="112"/>
      <c r="CL444" s="112"/>
      <c r="CM444" s="112"/>
      <c r="CN444" s="112"/>
      <c r="CO444" s="112"/>
      <c r="CP444" s="112"/>
      <c r="CQ444" s="112"/>
      <c r="CR444" s="112"/>
      <c r="CS444" s="112"/>
      <c r="CT444" s="112"/>
      <c r="CU444" s="112"/>
      <c r="CV444" s="112"/>
      <c r="CW444" s="112"/>
      <c r="CX444" s="112"/>
      <c r="CY444" s="112"/>
      <c r="CZ444" s="112"/>
      <c r="DA444" s="112"/>
      <c r="DB444" s="112"/>
    </row>
    <row r="445" spans="1:106" ht="30.75" customHeight="1">
      <c r="A445" s="123" t="s">
        <v>1198</v>
      </c>
      <c r="B445" s="128"/>
      <c r="C445" s="140"/>
      <c r="D445" s="123"/>
      <c r="E445" s="107"/>
      <c r="F445" s="107"/>
      <c r="G445" s="107"/>
      <c r="H445" s="107"/>
      <c r="I445" s="177"/>
      <c r="J445" s="107"/>
      <c r="K445" s="107"/>
      <c r="L445" s="107"/>
      <c r="M445" s="107"/>
      <c r="N445" s="107"/>
      <c r="O445" s="117"/>
      <c r="P445" s="113"/>
      <c r="Q445" s="107"/>
      <c r="R445" s="107"/>
      <c r="S445" s="144"/>
      <c r="T445" s="107"/>
      <c r="U445" s="107"/>
      <c r="V445" s="107"/>
      <c r="W445" s="111"/>
      <c r="X445" s="107"/>
      <c r="Y445" s="107"/>
      <c r="Z445" s="107"/>
      <c r="AA445" s="107"/>
      <c r="AB445" s="107"/>
      <c r="AC445" s="114"/>
      <c r="AD445" s="108"/>
      <c r="AE445" s="107"/>
      <c r="AF445" s="107"/>
      <c r="AG445" s="107"/>
      <c r="AH445" s="107"/>
      <c r="AI445" s="107"/>
      <c r="AJ445" s="107"/>
      <c r="AK445" s="107"/>
      <c r="AL445" s="107"/>
      <c r="AM445" s="107"/>
      <c r="AN445" s="107"/>
      <c r="AO445" s="107"/>
      <c r="AP445" s="107"/>
      <c r="AQ445" s="107"/>
      <c r="AR445" s="107"/>
      <c r="AS445" s="107"/>
      <c r="AT445" s="107"/>
      <c r="AU445" s="107"/>
      <c r="AV445" s="107"/>
      <c r="AW445" s="107"/>
      <c r="AX445" s="107"/>
      <c r="AY445" s="107"/>
      <c r="AZ445" s="107"/>
      <c r="BA445" s="107"/>
      <c r="BB445" s="107"/>
      <c r="BC445" s="115"/>
      <c r="BD445" s="107"/>
      <c r="BE445" s="107"/>
      <c r="BF445" s="107"/>
      <c r="BG445" s="107"/>
      <c r="BH445" s="107"/>
      <c r="BI445" s="107"/>
      <c r="BJ445" s="107"/>
      <c r="BK445" s="107"/>
      <c r="BL445" s="116"/>
      <c r="BM445" s="193"/>
      <c r="BN445" s="116"/>
      <c r="BO445" s="116"/>
      <c r="BP445" s="116"/>
      <c r="BQ445" s="116"/>
      <c r="BR445" s="116"/>
      <c r="BS445" s="118"/>
      <c r="BT445" s="107"/>
      <c r="BU445" s="107"/>
      <c r="BV445" s="107"/>
      <c r="BW445" s="107"/>
      <c r="BX445" s="107"/>
      <c r="BY445" s="107"/>
      <c r="BZ445" s="107"/>
      <c r="CA445" s="107"/>
      <c r="CB445" s="117"/>
      <c r="CC445" s="117"/>
      <c r="CD445" s="117"/>
      <c r="CE445" s="112"/>
      <c r="CF445" s="117"/>
      <c r="CG445" s="112"/>
      <c r="CH445" s="112"/>
      <c r="CI445" s="112"/>
      <c r="CJ445" s="112"/>
      <c r="CK445" s="112"/>
      <c r="CL445" s="112"/>
      <c r="CM445" s="112"/>
      <c r="CN445" s="112"/>
      <c r="CO445" s="112"/>
      <c r="CP445" s="112"/>
      <c r="CQ445" s="112"/>
      <c r="CR445" s="112"/>
      <c r="CS445" s="112"/>
      <c r="CT445" s="112"/>
      <c r="CU445" s="112"/>
      <c r="CV445" s="112"/>
      <c r="CW445" s="112"/>
      <c r="CX445" s="112"/>
      <c r="CY445" s="112"/>
      <c r="CZ445" s="112"/>
      <c r="DA445" s="112"/>
      <c r="DB445" s="112"/>
    </row>
    <row r="446" spans="1:106" ht="30.75" customHeight="1">
      <c r="A446" s="123" t="s">
        <v>1199</v>
      </c>
      <c r="B446" s="128"/>
      <c r="C446" s="132"/>
      <c r="D446" s="123"/>
      <c r="E446" s="107"/>
      <c r="F446" s="107"/>
      <c r="G446" s="107"/>
      <c r="H446" s="107"/>
      <c r="I446" s="177"/>
      <c r="J446" s="107"/>
      <c r="K446" s="107"/>
      <c r="L446" s="107"/>
      <c r="M446" s="107"/>
      <c r="N446" s="107"/>
      <c r="O446" s="117"/>
      <c r="P446" s="113"/>
      <c r="Q446" s="107"/>
      <c r="R446" s="107"/>
      <c r="S446" s="144"/>
      <c r="T446" s="107"/>
      <c r="U446" s="107"/>
      <c r="V446" s="107"/>
      <c r="W446" s="111"/>
      <c r="X446" s="107"/>
      <c r="Y446" s="107"/>
      <c r="Z446" s="107"/>
      <c r="AA446" s="107"/>
      <c r="AB446" s="107"/>
      <c r="AC446" s="114"/>
      <c r="AD446" s="108"/>
      <c r="AE446" s="107"/>
      <c r="AF446" s="107"/>
      <c r="AG446" s="107"/>
      <c r="AH446" s="107"/>
      <c r="AI446" s="107"/>
      <c r="AJ446" s="107"/>
      <c r="AK446" s="107"/>
      <c r="AL446" s="107"/>
      <c r="AM446" s="107"/>
      <c r="AN446" s="107"/>
      <c r="AO446" s="107"/>
      <c r="AP446" s="107"/>
      <c r="AQ446" s="107"/>
      <c r="AR446" s="107"/>
      <c r="AS446" s="107"/>
      <c r="AT446" s="107"/>
      <c r="AU446" s="107"/>
      <c r="AV446" s="107"/>
      <c r="AW446" s="107"/>
      <c r="AX446" s="107"/>
      <c r="AY446" s="107"/>
      <c r="AZ446" s="107"/>
      <c r="BA446" s="107"/>
      <c r="BB446" s="107"/>
      <c r="BC446" s="115"/>
      <c r="BD446" s="107"/>
      <c r="BE446" s="107"/>
      <c r="BF446" s="107"/>
      <c r="BG446" s="107"/>
      <c r="BH446" s="107"/>
      <c r="BI446" s="107"/>
      <c r="BJ446" s="107"/>
      <c r="BK446" s="107"/>
      <c r="BL446" s="121"/>
      <c r="BM446" s="193"/>
      <c r="BN446" s="116"/>
      <c r="BO446" s="116"/>
      <c r="BP446" s="116"/>
      <c r="BQ446" s="116"/>
      <c r="BR446" s="116"/>
      <c r="BS446" s="118"/>
      <c r="BT446" s="107"/>
      <c r="BU446" s="107"/>
      <c r="BV446" s="107"/>
      <c r="BW446" s="107"/>
      <c r="BX446" s="107"/>
      <c r="BY446" s="107"/>
      <c r="BZ446" s="107"/>
      <c r="CA446" s="107"/>
      <c r="CB446" s="117"/>
      <c r="CC446" s="117"/>
      <c r="CD446" s="117"/>
      <c r="CE446" s="112"/>
      <c r="CF446" s="117"/>
      <c r="CG446" s="112"/>
      <c r="CH446" s="112"/>
      <c r="CI446" s="112"/>
      <c r="CJ446" s="112"/>
      <c r="CK446" s="112"/>
      <c r="CL446" s="112"/>
      <c r="CM446" s="112"/>
      <c r="CN446" s="112"/>
      <c r="CO446" s="112"/>
      <c r="CP446" s="112"/>
      <c r="CQ446" s="112"/>
      <c r="CR446" s="112"/>
      <c r="CS446" s="112"/>
      <c r="CT446" s="112"/>
      <c r="CU446" s="112"/>
      <c r="CV446" s="112"/>
      <c r="CW446" s="112"/>
      <c r="CX446" s="112"/>
      <c r="CY446" s="112"/>
      <c r="CZ446" s="112"/>
      <c r="DA446" s="112"/>
      <c r="DB446" s="112"/>
    </row>
    <row r="447" spans="1:106" ht="30.75" customHeight="1">
      <c r="A447" s="123" t="s">
        <v>1201</v>
      </c>
      <c r="B447" s="128"/>
      <c r="C447" s="132"/>
      <c r="D447" s="123"/>
      <c r="E447" s="107"/>
      <c r="F447" s="107"/>
      <c r="G447" s="107"/>
      <c r="H447" s="107"/>
      <c r="I447" s="138"/>
      <c r="J447" s="107"/>
      <c r="K447" s="107"/>
      <c r="L447" s="107"/>
      <c r="M447" s="107"/>
      <c r="N447" s="107"/>
      <c r="O447" s="117"/>
      <c r="P447" s="113"/>
      <c r="Q447" s="107"/>
      <c r="R447" s="107"/>
      <c r="S447" s="144"/>
      <c r="T447" s="107"/>
      <c r="U447" s="107"/>
      <c r="V447" s="107"/>
      <c r="W447" s="111"/>
      <c r="X447" s="107"/>
      <c r="Y447" s="107"/>
      <c r="Z447" s="107"/>
      <c r="AA447" s="107"/>
      <c r="AB447" s="107"/>
      <c r="AC447" s="114"/>
      <c r="AD447" s="108"/>
      <c r="AE447" s="107"/>
      <c r="AF447" s="107"/>
      <c r="AG447" s="107"/>
      <c r="AH447" s="107"/>
      <c r="AI447" s="107"/>
      <c r="AJ447" s="107"/>
      <c r="AK447" s="107"/>
      <c r="AL447" s="107"/>
      <c r="AM447" s="107"/>
      <c r="AN447" s="107"/>
      <c r="AO447" s="107"/>
      <c r="AP447" s="107"/>
      <c r="AQ447" s="107"/>
      <c r="AR447" s="107"/>
      <c r="AS447" s="107"/>
      <c r="AT447" s="107"/>
      <c r="AU447" s="107"/>
      <c r="AV447" s="107"/>
      <c r="AW447" s="107"/>
      <c r="AX447" s="107"/>
      <c r="AY447" s="107"/>
      <c r="AZ447" s="107"/>
      <c r="BA447" s="107"/>
      <c r="BB447" s="107"/>
      <c r="BC447" s="115"/>
      <c r="BD447" s="107"/>
      <c r="BE447" s="107"/>
      <c r="BF447" s="107"/>
      <c r="BG447" s="107"/>
      <c r="BH447" s="107"/>
      <c r="BI447" s="107"/>
      <c r="BJ447" s="107"/>
      <c r="BK447" s="107"/>
      <c r="BL447" s="121"/>
      <c r="BM447" s="193"/>
      <c r="BN447" s="116"/>
      <c r="BO447" s="116"/>
      <c r="BP447" s="116"/>
      <c r="BQ447" s="116"/>
      <c r="BR447" s="116"/>
      <c r="BS447" s="118"/>
      <c r="BT447" s="107"/>
      <c r="BU447" s="107"/>
      <c r="BV447" s="107"/>
      <c r="BW447" s="107"/>
      <c r="BX447" s="107"/>
      <c r="BY447" s="107"/>
      <c r="BZ447" s="107"/>
      <c r="CA447" s="107"/>
      <c r="CB447" s="117"/>
      <c r="CC447" s="117"/>
      <c r="CD447" s="117"/>
      <c r="CE447" s="112"/>
      <c r="CF447" s="117"/>
      <c r="CG447" s="112"/>
      <c r="CH447" s="112"/>
      <c r="CI447" s="112"/>
      <c r="CJ447" s="112"/>
      <c r="CK447" s="112"/>
      <c r="CL447" s="112"/>
      <c r="CM447" s="112"/>
      <c r="CN447" s="112"/>
      <c r="CO447" s="112"/>
      <c r="CP447" s="112"/>
      <c r="CQ447" s="112"/>
      <c r="CR447" s="112"/>
      <c r="CS447" s="112"/>
      <c r="CT447" s="112"/>
      <c r="CU447" s="112"/>
      <c r="CV447" s="112"/>
      <c r="CW447" s="112"/>
      <c r="CX447" s="112"/>
      <c r="CY447" s="112"/>
      <c r="CZ447" s="112"/>
      <c r="DA447" s="112"/>
      <c r="DB447" s="112"/>
    </row>
    <row r="448" spans="1:106" ht="30.75" customHeight="1">
      <c r="A448" s="123" t="s">
        <v>1202</v>
      </c>
      <c r="B448" s="128"/>
      <c r="C448" s="132"/>
      <c r="D448" s="123"/>
      <c r="E448" s="107"/>
      <c r="F448" s="107"/>
      <c r="G448" s="107"/>
      <c r="H448" s="107"/>
      <c r="I448" s="177"/>
      <c r="J448" s="107"/>
      <c r="K448" s="107"/>
      <c r="L448" s="107"/>
      <c r="M448" s="107"/>
      <c r="N448" s="107"/>
      <c r="O448" s="117"/>
      <c r="P448" s="113"/>
      <c r="Q448" s="107"/>
      <c r="R448" s="107"/>
      <c r="S448" s="144"/>
      <c r="T448" s="107"/>
      <c r="U448" s="107"/>
      <c r="V448" s="107"/>
      <c r="W448" s="111"/>
      <c r="X448" s="107"/>
      <c r="Y448" s="107"/>
      <c r="Z448" s="107"/>
      <c r="AA448" s="107"/>
      <c r="AB448" s="107"/>
      <c r="AC448" s="114"/>
      <c r="AD448" s="108"/>
      <c r="AE448" s="107"/>
      <c r="AF448" s="107"/>
      <c r="AG448" s="107"/>
      <c r="AH448" s="107"/>
      <c r="AI448" s="107"/>
      <c r="AJ448" s="107"/>
      <c r="AK448" s="107"/>
      <c r="AL448" s="107"/>
      <c r="AM448" s="107"/>
      <c r="AN448" s="107"/>
      <c r="AO448" s="107"/>
      <c r="AP448" s="107"/>
      <c r="AQ448" s="107"/>
      <c r="AR448" s="107"/>
      <c r="AS448" s="107"/>
      <c r="AT448" s="107"/>
      <c r="AU448" s="107"/>
      <c r="AV448" s="107"/>
      <c r="AW448" s="107"/>
      <c r="AX448" s="107"/>
      <c r="AY448" s="107"/>
      <c r="AZ448" s="107"/>
      <c r="BA448" s="107"/>
      <c r="BB448" s="107"/>
      <c r="BC448" s="115"/>
      <c r="BD448" s="107"/>
      <c r="BE448" s="107"/>
      <c r="BF448" s="107"/>
      <c r="BG448" s="107"/>
      <c r="BH448" s="107"/>
      <c r="BI448" s="107"/>
      <c r="BJ448" s="107"/>
      <c r="BK448" s="107"/>
      <c r="BL448" s="121"/>
      <c r="BM448" s="193"/>
      <c r="BN448" s="116"/>
      <c r="BO448" s="116"/>
      <c r="BP448" s="116"/>
      <c r="BQ448" s="116"/>
      <c r="BR448" s="116"/>
      <c r="BS448" s="118"/>
      <c r="BT448" s="107"/>
      <c r="BU448" s="107"/>
      <c r="BV448" s="107"/>
      <c r="BW448" s="107"/>
      <c r="BX448" s="107"/>
      <c r="BY448" s="107"/>
      <c r="BZ448" s="107"/>
      <c r="CA448" s="107"/>
      <c r="CB448" s="117"/>
      <c r="CC448" s="117"/>
      <c r="CD448" s="117"/>
      <c r="CE448" s="112"/>
      <c r="CF448" s="117"/>
      <c r="CG448" s="112"/>
      <c r="CH448" s="112"/>
      <c r="CI448" s="112"/>
      <c r="CJ448" s="112"/>
      <c r="CK448" s="112"/>
      <c r="CL448" s="112"/>
      <c r="CM448" s="112"/>
      <c r="CN448" s="112"/>
      <c r="CO448" s="112"/>
      <c r="CP448" s="112"/>
      <c r="CQ448" s="112"/>
      <c r="CR448" s="112"/>
      <c r="CS448" s="112"/>
      <c r="CT448" s="112"/>
      <c r="CU448" s="112"/>
      <c r="CV448" s="112"/>
      <c r="CW448" s="112"/>
      <c r="CX448" s="112"/>
      <c r="CY448" s="112"/>
      <c r="CZ448" s="112"/>
      <c r="DA448" s="112"/>
      <c r="DB448" s="112"/>
    </row>
    <row r="449" spans="1:106" ht="30.75" customHeight="1">
      <c r="A449" s="123" t="s">
        <v>1204</v>
      </c>
      <c r="B449" s="128"/>
      <c r="C449" s="132"/>
      <c r="D449" s="123"/>
      <c r="E449" s="107"/>
      <c r="F449" s="107"/>
      <c r="G449" s="107"/>
      <c r="H449" s="107"/>
      <c r="I449" s="177"/>
      <c r="J449" s="107"/>
      <c r="K449" s="107"/>
      <c r="L449" s="107"/>
      <c r="M449" s="107"/>
      <c r="N449" s="107"/>
      <c r="O449" s="117"/>
      <c r="P449" s="113"/>
      <c r="Q449" s="107"/>
      <c r="R449" s="107"/>
      <c r="S449" s="144"/>
      <c r="T449" s="107"/>
      <c r="U449" s="107"/>
      <c r="V449" s="107"/>
      <c r="W449" s="111"/>
      <c r="X449" s="107"/>
      <c r="Y449" s="107"/>
      <c r="Z449" s="107"/>
      <c r="AA449" s="107"/>
      <c r="AB449" s="107"/>
      <c r="AC449" s="114"/>
      <c r="AD449" s="108"/>
      <c r="AE449" s="107"/>
      <c r="AF449" s="107"/>
      <c r="AG449" s="107"/>
      <c r="AH449" s="107"/>
      <c r="AI449" s="107"/>
      <c r="AJ449" s="107"/>
      <c r="AK449" s="107"/>
      <c r="AL449" s="107"/>
      <c r="AM449" s="107"/>
      <c r="AN449" s="107"/>
      <c r="AO449" s="107"/>
      <c r="AP449" s="107"/>
      <c r="AQ449" s="107"/>
      <c r="AR449" s="107"/>
      <c r="AS449" s="107"/>
      <c r="AT449" s="107"/>
      <c r="AU449" s="107"/>
      <c r="AV449" s="107"/>
      <c r="AW449" s="107"/>
      <c r="AX449" s="107"/>
      <c r="AY449" s="107"/>
      <c r="AZ449" s="107"/>
      <c r="BA449" s="107"/>
      <c r="BB449" s="107"/>
      <c r="BC449" s="115"/>
      <c r="BD449" s="107"/>
      <c r="BE449" s="107"/>
      <c r="BF449" s="107"/>
      <c r="BG449" s="107"/>
      <c r="BH449" s="107"/>
      <c r="BI449" s="107"/>
      <c r="BJ449" s="107"/>
      <c r="BK449" s="107"/>
      <c r="BL449" s="121"/>
      <c r="BM449" s="193"/>
      <c r="BN449" s="116"/>
      <c r="BO449" s="116"/>
      <c r="BP449" s="116"/>
      <c r="BQ449" s="116"/>
      <c r="BR449" s="116"/>
      <c r="BS449" s="118"/>
      <c r="BT449" s="107"/>
      <c r="BU449" s="107"/>
      <c r="BV449" s="107"/>
      <c r="BW449" s="107"/>
      <c r="BX449" s="107"/>
      <c r="BY449" s="107"/>
      <c r="BZ449" s="107"/>
      <c r="CA449" s="107"/>
      <c r="CB449" s="117"/>
      <c r="CC449" s="117"/>
      <c r="CD449" s="117"/>
      <c r="CE449" s="112"/>
      <c r="CF449" s="117"/>
      <c r="CG449" s="112"/>
      <c r="CH449" s="112"/>
      <c r="CI449" s="112"/>
      <c r="CJ449" s="112"/>
      <c r="CK449" s="112"/>
      <c r="CL449" s="112"/>
      <c r="CM449" s="112"/>
      <c r="CN449" s="112"/>
      <c r="CO449" s="112"/>
      <c r="CP449" s="112"/>
      <c r="CQ449" s="112"/>
      <c r="CR449" s="112"/>
      <c r="CS449" s="112"/>
      <c r="CT449" s="112"/>
      <c r="CU449" s="112"/>
      <c r="CV449" s="112"/>
      <c r="CW449" s="112"/>
      <c r="CX449" s="112"/>
      <c r="CY449" s="112"/>
      <c r="CZ449" s="112"/>
      <c r="DA449" s="112"/>
      <c r="DB449" s="112"/>
    </row>
    <row r="450" spans="1:106" ht="30.75" customHeight="1">
      <c r="A450" s="123" t="s">
        <v>1205</v>
      </c>
      <c r="B450" s="128"/>
      <c r="C450" s="132"/>
      <c r="D450" s="123"/>
      <c r="E450" s="107"/>
      <c r="F450" s="107"/>
      <c r="G450" s="107"/>
      <c r="H450" s="107"/>
      <c r="I450" s="138"/>
      <c r="J450" s="107"/>
      <c r="K450" s="107"/>
      <c r="L450" s="107"/>
      <c r="M450" s="107"/>
      <c r="N450" s="107"/>
      <c r="O450" s="117"/>
      <c r="P450" s="113"/>
      <c r="Q450" s="107"/>
      <c r="R450" s="107"/>
      <c r="S450" s="144"/>
      <c r="T450" s="107"/>
      <c r="U450" s="107"/>
      <c r="V450" s="107"/>
      <c r="W450" s="111"/>
      <c r="X450" s="107"/>
      <c r="Y450" s="107"/>
      <c r="Z450" s="107"/>
      <c r="AA450" s="107"/>
      <c r="AB450" s="107"/>
      <c r="AC450" s="114"/>
      <c r="AD450" s="108"/>
      <c r="AE450" s="107"/>
      <c r="AF450" s="107"/>
      <c r="AG450" s="107"/>
      <c r="AH450" s="107"/>
      <c r="AI450" s="107"/>
      <c r="AJ450" s="107"/>
      <c r="AK450" s="107"/>
      <c r="AL450" s="107"/>
      <c r="AM450" s="107"/>
      <c r="AN450" s="107"/>
      <c r="AO450" s="107"/>
      <c r="AP450" s="107"/>
      <c r="AQ450" s="107"/>
      <c r="AR450" s="107"/>
      <c r="AS450" s="107"/>
      <c r="AT450" s="107"/>
      <c r="AU450" s="107"/>
      <c r="AV450" s="107"/>
      <c r="AW450" s="107"/>
      <c r="AX450" s="107"/>
      <c r="AY450" s="107"/>
      <c r="AZ450" s="107"/>
      <c r="BA450" s="107"/>
      <c r="BB450" s="107"/>
      <c r="BC450" s="115"/>
      <c r="BD450" s="107"/>
      <c r="BE450" s="107"/>
      <c r="BF450" s="107"/>
      <c r="BG450" s="107"/>
      <c r="BH450" s="107"/>
      <c r="BI450" s="107"/>
      <c r="BJ450" s="107"/>
      <c r="BK450" s="107"/>
      <c r="BL450" s="121"/>
      <c r="BM450" s="193"/>
      <c r="BN450" s="116"/>
      <c r="BO450" s="116"/>
      <c r="BP450" s="116"/>
      <c r="BQ450" s="116"/>
      <c r="BR450" s="116"/>
      <c r="BS450" s="118"/>
      <c r="BT450" s="107"/>
      <c r="BU450" s="107"/>
      <c r="BV450" s="107"/>
      <c r="BW450" s="107"/>
      <c r="BX450" s="107"/>
      <c r="BY450" s="107"/>
      <c r="BZ450" s="107"/>
      <c r="CA450" s="107"/>
      <c r="CB450" s="117"/>
      <c r="CC450" s="117"/>
      <c r="CD450" s="117"/>
      <c r="CE450" s="112"/>
      <c r="CF450" s="117"/>
      <c r="CG450" s="112"/>
      <c r="CH450" s="112"/>
      <c r="CI450" s="112"/>
      <c r="CJ450" s="112"/>
      <c r="CK450" s="112"/>
      <c r="CL450" s="112"/>
      <c r="CM450" s="112"/>
      <c r="CN450" s="112"/>
      <c r="CO450" s="112"/>
      <c r="CP450" s="112"/>
      <c r="CQ450" s="112"/>
      <c r="CR450" s="112"/>
      <c r="CS450" s="112"/>
      <c r="CT450" s="112"/>
      <c r="CU450" s="112"/>
      <c r="CV450" s="112"/>
      <c r="CW450" s="112"/>
      <c r="CX450" s="112"/>
      <c r="CY450" s="112"/>
      <c r="CZ450" s="112"/>
      <c r="DA450" s="112"/>
      <c r="DB450" s="112"/>
    </row>
    <row r="451" spans="1:106" ht="30.75" customHeight="1">
      <c r="A451" s="123" t="s">
        <v>1207</v>
      </c>
      <c r="B451" s="128"/>
      <c r="C451" s="161"/>
      <c r="D451" s="123"/>
      <c r="E451" s="123"/>
      <c r="F451" s="123"/>
      <c r="G451" s="123"/>
      <c r="H451" s="123"/>
      <c r="I451" s="123"/>
      <c r="J451" s="123"/>
      <c r="K451" s="123"/>
      <c r="L451" s="123"/>
      <c r="M451" s="123"/>
      <c r="N451" s="123"/>
      <c r="O451" s="128"/>
      <c r="P451" s="146"/>
      <c r="Q451" s="123"/>
      <c r="R451" s="123"/>
      <c r="S451" s="144"/>
      <c r="T451" s="123"/>
      <c r="U451" s="123"/>
      <c r="V451" s="130"/>
      <c r="W451" s="111"/>
      <c r="X451" s="123"/>
      <c r="Y451" s="123"/>
      <c r="Z451" s="123"/>
      <c r="AA451" s="123"/>
      <c r="AB451" s="123"/>
      <c r="AC451" s="131"/>
      <c r="AD451" s="108"/>
      <c r="AE451" s="107"/>
      <c r="AF451" s="107"/>
      <c r="AG451" s="107"/>
      <c r="AH451" s="107"/>
      <c r="AI451" s="107"/>
      <c r="AJ451" s="123"/>
      <c r="AK451" s="123"/>
      <c r="AL451" s="123"/>
      <c r="AM451" s="123"/>
      <c r="AN451" s="123"/>
      <c r="AO451" s="123"/>
      <c r="AP451" s="123"/>
      <c r="AQ451" s="123"/>
      <c r="AR451" s="123"/>
      <c r="AS451" s="123"/>
      <c r="AT451" s="123"/>
      <c r="AU451" s="123"/>
      <c r="AV451" s="123"/>
      <c r="AW451" s="123"/>
      <c r="AX451" s="123"/>
      <c r="AY451" s="123"/>
      <c r="AZ451" s="107"/>
      <c r="BA451" s="107"/>
      <c r="BB451" s="107"/>
      <c r="BC451" s="133"/>
      <c r="BD451" s="123"/>
      <c r="BE451" s="123"/>
      <c r="BF451" s="123"/>
      <c r="BG451" s="123"/>
      <c r="BH451" s="123"/>
      <c r="BI451" s="123"/>
      <c r="BJ451" s="123"/>
      <c r="BK451" s="123"/>
      <c r="BL451" s="121"/>
      <c r="BM451" s="193"/>
      <c r="BN451" s="134"/>
      <c r="BO451" s="134"/>
      <c r="BP451" s="134"/>
      <c r="BQ451" s="134"/>
      <c r="BR451" s="134"/>
      <c r="BS451" s="145"/>
      <c r="BT451" s="123"/>
      <c r="BU451" s="123"/>
      <c r="BV451" s="123"/>
      <c r="BW451" s="123"/>
      <c r="BX451" s="123"/>
      <c r="BY451" s="123"/>
      <c r="BZ451" s="123"/>
      <c r="CA451" s="123"/>
      <c r="CB451" s="128"/>
      <c r="CC451" s="128"/>
      <c r="CD451" s="128"/>
      <c r="CE451" s="135"/>
      <c r="CF451" s="128"/>
      <c r="CG451" s="135"/>
      <c r="CH451" s="135"/>
      <c r="CI451" s="135"/>
      <c r="CJ451" s="135"/>
      <c r="CK451" s="135"/>
      <c r="CL451" s="135"/>
      <c r="CM451" s="135"/>
      <c r="CN451" s="135"/>
      <c r="CO451" s="135"/>
      <c r="CP451" s="135"/>
      <c r="CQ451" s="135"/>
      <c r="CR451" s="135"/>
      <c r="CS451" s="112"/>
      <c r="CT451" s="112"/>
      <c r="CU451" s="112"/>
      <c r="CV451" s="112"/>
      <c r="CW451" s="112"/>
      <c r="CX451" s="112"/>
      <c r="CY451" s="112"/>
      <c r="CZ451" s="112"/>
      <c r="DA451" s="112"/>
      <c r="DB451" s="112"/>
    </row>
    <row r="452" spans="1:106" ht="30.75" customHeight="1">
      <c r="A452" s="123" t="s">
        <v>1208</v>
      </c>
      <c r="B452" s="128"/>
      <c r="C452" s="127"/>
      <c r="D452" s="123"/>
      <c r="E452" s="107"/>
      <c r="F452" s="107"/>
      <c r="G452" s="107"/>
      <c r="H452" s="123"/>
      <c r="I452" s="107"/>
      <c r="J452" s="107"/>
      <c r="K452" s="107"/>
      <c r="L452" s="107"/>
      <c r="M452" s="107"/>
      <c r="N452" s="107"/>
      <c r="O452" s="117"/>
      <c r="P452" s="113"/>
      <c r="Q452" s="123"/>
      <c r="R452" s="107"/>
      <c r="S452" s="144"/>
      <c r="T452" s="123"/>
      <c r="U452" s="107"/>
      <c r="V452" s="106"/>
      <c r="W452" s="111"/>
      <c r="X452" s="107"/>
      <c r="Y452" s="107"/>
      <c r="Z452" s="107"/>
      <c r="AA452" s="107"/>
      <c r="AB452" s="107"/>
      <c r="AC452" s="114"/>
      <c r="AD452" s="108"/>
      <c r="AE452" s="107"/>
      <c r="AF452" s="107"/>
      <c r="AG452" s="107"/>
      <c r="AH452" s="107"/>
      <c r="AI452" s="107"/>
      <c r="AJ452" s="107"/>
      <c r="AK452" s="107"/>
      <c r="AL452" s="107"/>
      <c r="AM452" s="107"/>
      <c r="AN452" s="107"/>
      <c r="AO452" s="107"/>
      <c r="AP452" s="107"/>
      <c r="AQ452" s="107"/>
      <c r="AR452" s="107"/>
      <c r="AS452" s="107"/>
      <c r="AT452" s="107"/>
      <c r="AU452" s="107"/>
      <c r="AV452" s="107"/>
      <c r="AW452" s="107"/>
      <c r="AX452" s="107"/>
      <c r="AY452" s="107"/>
      <c r="AZ452" s="107"/>
      <c r="BA452" s="107"/>
      <c r="BB452" s="107"/>
      <c r="BC452" s="115"/>
      <c r="BD452" s="107"/>
      <c r="BE452" s="107"/>
      <c r="BF452" s="107"/>
      <c r="BG452" s="107"/>
      <c r="BH452" s="107"/>
      <c r="BI452" s="107"/>
      <c r="BJ452" s="107"/>
      <c r="BK452" s="107"/>
      <c r="BL452" s="121"/>
      <c r="BM452" s="193"/>
      <c r="BN452" s="116"/>
      <c r="BO452" s="116"/>
      <c r="BP452" s="116"/>
      <c r="BQ452" s="116"/>
      <c r="BR452" s="116"/>
      <c r="BS452" s="118"/>
      <c r="BT452" s="107"/>
      <c r="BU452" s="107"/>
      <c r="BV452" s="107"/>
      <c r="BW452" s="107"/>
      <c r="BX452" s="107"/>
      <c r="BY452" s="107"/>
      <c r="BZ452" s="107"/>
      <c r="CA452" s="107"/>
      <c r="CB452" s="117"/>
      <c r="CC452" s="117"/>
      <c r="CD452" s="117"/>
      <c r="CE452" s="112"/>
      <c r="CF452" s="117"/>
      <c r="CG452" s="112"/>
      <c r="CH452" s="112"/>
      <c r="CI452" s="112"/>
      <c r="CJ452" s="112"/>
      <c r="CK452" s="112"/>
      <c r="CL452" s="112"/>
      <c r="CM452" s="112"/>
      <c r="CN452" s="112"/>
      <c r="CO452" s="112"/>
      <c r="CP452" s="112"/>
      <c r="CQ452" s="112"/>
      <c r="CR452" s="112"/>
      <c r="CS452" s="112"/>
      <c r="CT452" s="112"/>
      <c r="CU452" s="112"/>
      <c r="CV452" s="112"/>
      <c r="CW452" s="112"/>
      <c r="CX452" s="112"/>
      <c r="CY452" s="258"/>
      <c r="CZ452" s="112"/>
      <c r="DA452" s="112"/>
      <c r="DB452" s="112"/>
    </row>
    <row r="453" spans="1:106" ht="30.75" customHeight="1">
      <c r="A453" s="123" t="s">
        <v>1209</v>
      </c>
      <c r="B453" s="128"/>
      <c r="C453" s="161"/>
      <c r="D453" s="123"/>
      <c r="E453" s="123"/>
      <c r="F453" s="123"/>
      <c r="G453" s="123"/>
      <c r="H453" s="123"/>
      <c r="I453" s="123"/>
      <c r="J453" s="123"/>
      <c r="K453" s="123"/>
      <c r="L453" s="123"/>
      <c r="M453" s="123"/>
      <c r="N453" s="123"/>
      <c r="O453" s="128"/>
      <c r="P453" s="146"/>
      <c r="Q453" s="123"/>
      <c r="R453" s="123"/>
      <c r="S453" s="144"/>
      <c r="T453" s="123"/>
      <c r="U453" s="123"/>
      <c r="V453" s="123"/>
      <c r="W453" s="111"/>
      <c r="X453" s="123"/>
      <c r="Y453" s="123"/>
      <c r="Z453" s="123"/>
      <c r="AA453" s="123"/>
      <c r="AB453" s="123"/>
      <c r="AC453" s="131"/>
      <c r="AD453" s="108"/>
      <c r="AE453" s="107"/>
      <c r="AF453" s="107"/>
      <c r="AG453" s="107"/>
      <c r="AH453" s="107"/>
      <c r="AI453" s="107"/>
      <c r="AJ453" s="123"/>
      <c r="AK453" s="123"/>
      <c r="AL453" s="123"/>
      <c r="AM453" s="123"/>
      <c r="AN453" s="123"/>
      <c r="AO453" s="123"/>
      <c r="AP453" s="123"/>
      <c r="AQ453" s="123"/>
      <c r="AR453" s="123"/>
      <c r="AS453" s="123"/>
      <c r="AT453" s="123"/>
      <c r="AU453" s="123"/>
      <c r="AV453" s="123"/>
      <c r="AW453" s="123"/>
      <c r="AX453" s="123"/>
      <c r="AY453" s="123"/>
      <c r="AZ453" s="123"/>
      <c r="BA453" s="107"/>
      <c r="BB453" s="107"/>
      <c r="BC453" s="133"/>
      <c r="BD453" s="123"/>
      <c r="BE453" s="123"/>
      <c r="BF453" s="123"/>
      <c r="BG453" s="123"/>
      <c r="BH453" s="123"/>
      <c r="BI453" s="123"/>
      <c r="BJ453" s="123"/>
      <c r="BK453" s="123"/>
      <c r="BL453" s="121"/>
      <c r="BM453" s="193"/>
      <c r="BN453" s="134"/>
      <c r="BO453" s="134"/>
      <c r="BP453" s="134"/>
      <c r="BQ453" s="134"/>
      <c r="BR453" s="134"/>
      <c r="BS453" s="145"/>
      <c r="BT453" s="123"/>
      <c r="BU453" s="123"/>
      <c r="BV453" s="123"/>
      <c r="BW453" s="123"/>
      <c r="BX453" s="123"/>
      <c r="BY453" s="123"/>
      <c r="BZ453" s="123"/>
      <c r="CA453" s="123"/>
      <c r="CB453" s="128"/>
      <c r="CC453" s="128"/>
      <c r="CD453" s="128"/>
      <c r="CE453" s="135"/>
      <c r="CF453" s="128"/>
      <c r="CG453" s="135"/>
      <c r="CH453" s="135"/>
      <c r="CI453" s="135"/>
      <c r="CJ453" s="135"/>
      <c r="CK453" s="135"/>
      <c r="CL453" s="135"/>
      <c r="CM453" s="135"/>
      <c r="CN453" s="135"/>
      <c r="CO453" s="135"/>
      <c r="CP453" s="135"/>
      <c r="CQ453" s="135"/>
      <c r="CR453" s="135"/>
      <c r="CS453" s="112"/>
      <c r="CT453" s="112"/>
      <c r="CU453" s="112"/>
      <c r="CV453" s="112"/>
      <c r="CW453" s="112"/>
      <c r="CX453" s="112"/>
      <c r="CY453" s="258"/>
      <c r="CZ453" s="112"/>
      <c r="DA453" s="112"/>
      <c r="DB453" s="112"/>
    </row>
    <row r="454" spans="1:106" ht="30.75" customHeight="1">
      <c r="A454" s="123" t="s">
        <v>1210</v>
      </c>
      <c r="B454" s="128"/>
      <c r="C454" s="126"/>
      <c r="D454" s="123"/>
      <c r="E454" s="107"/>
      <c r="F454" s="107"/>
      <c r="G454" s="107"/>
      <c r="H454" s="107"/>
      <c r="I454" s="107"/>
      <c r="J454" s="107"/>
      <c r="K454" s="107"/>
      <c r="L454" s="107"/>
      <c r="M454" s="107"/>
      <c r="N454" s="107"/>
      <c r="O454" s="117"/>
      <c r="P454" s="113"/>
      <c r="Q454" s="107"/>
      <c r="R454" s="144"/>
      <c r="S454" s="144"/>
      <c r="T454" s="107"/>
      <c r="U454" s="107"/>
      <c r="V454" s="106"/>
      <c r="W454" s="111"/>
      <c r="X454" s="107"/>
      <c r="Y454" s="107"/>
      <c r="Z454" s="107"/>
      <c r="AA454" s="107"/>
      <c r="AB454" s="107"/>
      <c r="AC454" s="114"/>
      <c r="AD454" s="108"/>
      <c r="AE454" s="107"/>
      <c r="AF454" s="107"/>
      <c r="AG454" s="107"/>
      <c r="AH454" s="107"/>
      <c r="AI454" s="107"/>
      <c r="AJ454" s="107"/>
      <c r="AK454" s="107"/>
      <c r="AL454" s="107"/>
      <c r="AM454" s="123"/>
      <c r="AN454" s="107"/>
      <c r="AO454" s="107"/>
      <c r="AP454" s="107"/>
      <c r="AQ454" s="107"/>
      <c r="AR454" s="107"/>
      <c r="AS454" s="107"/>
      <c r="AT454" s="107"/>
      <c r="AU454" s="107"/>
      <c r="AV454" s="107"/>
      <c r="AW454" s="107"/>
      <c r="AX454" s="107"/>
      <c r="AY454" s="107"/>
      <c r="AZ454" s="107"/>
      <c r="BA454" s="107"/>
      <c r="BB454" s="107"/>
      <c r="BC454" s="115"/>
      <c r="BD454" s="107"/>
      <c r="BE454" s="107"/>
      <c r="BF454" s="107"/>
      <c r="BG454" s="107"/>
      <c r="BH454" s="107"/>
      <c r="BI454" s="107"/>
      <c r="BJ454" s="107"/>
      <c r="BK454" s="107"/>
      <c r="BL454" s="116"/>
      <c r="BM454" s="193"/>
      <c r="BN454" s="116"/>
      <c r="BO454" s="116"/>
      <c r="BP454" s="116"/>
      <c r="BQ454" s="116"/>
      <c r="BR454" s="116"/>
      <c r="BS454" s="118"/>
      <c r="BT454" s="107"/>
      <c r="BU454" s="107"/>
      <c r="BV454" s="107"/>
      <c r="BW454" s="107"/>
      <c r="BX454" s="107"/>
      <c r="BY454" s="107"/>
      <c r="BZ454" s="107"/>
      <c r="CA454" s="107"/>
      <c r="CB454" s="117"/>
      <c r="CC454" s="117"/>
      <c r="CD454" s="117"/>
      <c r="CE454" s="112"/>
      <c r="CF454" s="117"/>
      <c r="CG454" s="112"/>
      <c r="CH454" s="112"/>
      <c r="CI454" s="112"/>
      <c r="CJ454" s="112"/>
      <c r="CK454" s="112"/>
      <c r="CL454" s="112"/>
      <c r="CM454" s="112"/>
      <c r="CN454" s="112"/>
      <c r="CO454" s="112"/>
      <c r="CP454" s="112"/>
      <c r="CQ454" s="112"/>
      <c r="CR454" s="112"/>
      <c r="CS454" s="112"/>
      <c r="CT454" s="112"/>
      <c r="CU454" s="112"/>
      <c r="CV454" s="112"/>
      <c r="CW454" s="112"/>
      <c r="CX454" s="112"/>
      <c r="CY454" s="112"/>
      <c r="CZ454" s="112"/>
      <c r="DA454" s="112"/>
      <c r="DB454" s="112"/>
    </row>
    <row r="455" spans="1:106" ht="30.75" customHeight="1">
      <c r="A455" s="123" t="s">
        <v>1212</v>
      </c>
      <c r="B455" s="128"/>
      <c r="C455" s="160"/>
      <c r="D455" s="123"/>
      <c r="E455" s="123"/>
      <c r="F455" s="123"/>
      <c r="G455" s="123"/>
      <c r="H455" s="123"/>
      <c r="I455" s="123"/>
      <c r="J455" s="123"/>
      <c r="K455" s="123"/>
      <c r="L455" s="123"/>
      <c r="M455" s="123"/>
      <c r="N455" s="123"/>
      <c r="O455" s="128"/>
      <c r="P455" s="146"/>
      <c r="Q455" s="123"/>
      <c r="R455" s="123"/>
      <c r="S455" s="131"/>
      <c r="T455" s="123"/>
      <c r="U455" s="123"/>
      <c r="V455" s="130"/>
      <c r="W455" s="111"/>
      <c r="X455" s="123"/>
      <c r="Y455" s="123"/>
      <c r="Z455" s="123"/>
      <c r="AA455" s="123"/>
      <c r="AB455" s="123"/>
      <c r="AC455" s="131"/>
      <c r="AD455" s="108"/>
      <c r="AE455" s="107"/>
      <c r="AF455" s="107"/>
      <c r="AG455" s="107"/>
      <c r="AH455" s="107"/>
      <c r="AI455" s="123"/>
      <c r="AJ455" s="123"/>
      <c r="AK455" s="123"/>
      <c r="AL455" s="123"/>
      <c r="AM455" s="123"/>
      <c r="AN455" s="123"/>
      <c r="AO455" s="123"/>
      <c r="AP455" s="123"/>
      <c r="AQ455" s="123"/>
      <c r="AR455" s="123"/>
      <c r="AS455" s="123"/>
      <c r="AT455" s="123"/>
      <c r="AU455" s="123"/>
      <c r="AV455" s="123"/>
      <c r="AW455" s="123"/>
      <c r="AX455" s="123"/>
      <c r="AY455" s="123"/>
      <c r="AZ455" s="123"/>
      <c r="BA455" s="107"/>
      <c r="BB455" s="107"/>
      <c r="BC455" s="133"/>
      <c r="BD455" s="123"/>
      <c r="BE455" s="123"/>
      <c r="BF455" s="123"/>
      <c r="BG455" s="123"/>
      <c r="BH455" s="123"/>
      <c r="BI455" s="123"/>
      <c r="BJ455" s="123"/>
      <c r="BK455" s="123"/>
      <c r="BL455" s="134"/>
      <c r="BM455" s="193"/>
      <c r="BN455" s="134"/>
      <c r="BO455" s="134"/>
      <c r="BP455" s="134"/>
      <c r="BQ455" s="134"/>
      <c r="BR455" s="134"/>
      <c r="BS455" s="145"/>
      <c r="BT455" s="123"/>
      <c r="BU455" s="123"/>
      <c r="BV455" s="123"/>
      <c r="BW455" s="123"/>
      <c r="BX455" s="124"/>
      <c r="BY455" s="123"/>
      <c r="BZ455" s="123"/>
      <c r="CA455" s="123"/>
      <c r="CB455" s="128"/>
      <c r="CC455" s="128"/>
      <c r="CD455" s="128"/>
      <c r="CE455" s="135"/>
      <c r="CF455" s="128"/>
      <c r="CG455" s="135"/>
      <c r="CH455" s="135"/>
      <c r="CI455" s="135"/>
      <c r="CJ455" s="135"/>
      <c r="CK455" s="135"/>
      <c r="CL455" s="135"/>
      <c r="CM455" s="135"/>
      <c r="CN455" s="135"/>
      <c r="CO455" s="135"/>
      <c r="CP455" s="135"/>
      <c r="CQ455" s="135"/>
      <c r="CR455" s="135"/>
      <c r="CS455" s="112"/>
      <c r="CT455" s="112"/>
      <c r="CU455" s="112"/>
      <c r="CV455" s="112"/>
      <c r="CW455" s="112"/>
      <c r="CX455" s="112"/>
      <c r="CY455" s="258"/>
      <c r="CZ455" s="112"/>
      <c r="DA455" s="112"/>
      <c r="DB455" s="112"/>
    </row>
    <row r="456" spans="1:106" ht="30.75" customHeight="1">
      <c r="A456" s="123" t="s">
        <v>1217</v>
      </c>
      <c r="B456" s="128"/>
      <c r="C456" s="234"/>
      <c r="D456" s="123"/>
      <c r="E456" s="107"/>
      <c r="F456" s="107"/>
      <c r="G456" s="107"/>
      <c r="H456" s="107"/>
      <c r="I456" s="107"/>
      <c r="J456" s="107"/>
      <c r="K456" s="107"/>
      <c r="L456" s="107"/>
      <c r="M456" s="107"/>
      <c r="N456" s="107"/>
      <c r="O456" s="117"/>
      <c r="P456" s="146"/>
      <c r="Q456" s="107"/>
      <c r="R456" s="107"/>
      <c r="S456" s="113"/>
      <c r="T456" s="107"/>
      <c r="U456" s="107"/>
      <c r="V456" s="130"/>
      <c r="W456" s="111"/>
      <c r="X456" s="107"/>
      <c r="Y456" s="107"/>
      <c r="Z456" s="107"/>
      <c r="AA456" s="107"/>
      <c r="AB456" s="107"/>
      <c r="AC456" s="114"/>
      <c r="AD456" s="108"/>
      <c r="AE456" s="107"/>
      <c r="AF456" s="107"/>
      <c r="AG456" s="107"/>
      <c r="AH456" s="107"/>
      <c r="AI456" s="107"/>
      <c r="AJ456" s="107"/>
      <c r="AK456" s="107"/>
      <c r="AL456" s="107"/>
      <c r="AM456" s="123"/>
      <c r="AN456" s="107"/>
      <c r="AO456" s="107"/>
      <c r="AP456" s="107"/>
      <c r="AQ456" s="107"/>
      <c r="AR456" s="107"/>
      <c r="AS456" s="107"/>
      <c r="AT456" s="107"/>
      <c r="AU456" s="107"/>
      <c r="AV456" s="107"/>
      <c r="AW456" s="107"/>
      <c r="AX456" s="107"/>
      <c r="AY456" s="107"/>
      <c r="AZ456" s="107"/>
      <c r="BA456" s="107"/>
      <c r="BB456" s="107"/>
      <c r="BC456" s="115"/>
      <c r="BD456" s="107"/>
      <c r="BE456" s="107"/>
      <c r="BF456" s="124"/>
      <c r="BG456" s="107"/>
      <c r="BH456" s="107"/>
      <c r="BI456" s="107"/>
      <c r="BJ456" s="107"/>
      <c r="BK456" s="107"/>
      <c r="BL456" s="121"/>
      <c r="BM456" s="193"/>
      <c r="BN456" s="116"/>
      <c r="BO456" s="116"/>
      <c r="BP456" s="116"/>
      <c r="BQ456" s="116"/>
      <c r="BR456" s="116"/>
      <c r="BS456" s="118"/>
      <c r="BT456" s="107"/>
      <c r="BU456" s="107"/>
      <c r="BV456" s="107"/>
      <c r="BW456" s="107"/>
      <c r="BX456" s="124"/>
      <c r="BY456" s="107"/>
      <c r="BZ456" s="107"/>
      <c r="CA456" s="107"/>
      <c r="CB456" s="117"/>
      <c r="CC456" s="117"/>
      <c r="CD456" s="117"/>
      <c r="CE456" s="112"/>
      <c r="CF456" s="117"/>
      <c r="CG456" s="112"/>
      <c r="CH456" s="112"/>
      <c r="CI456" s="112"/>
      <c r="CJ456" s="112"/>
      <c r="CK456" s="112"/>
      <c r="CL456" s="112"/>
      <c r="CM456" s="112"/>
      <c r="CN456" s="112"/>
      <c r="CO456" s="112"/>
      <c r="CP456" s="112"/>
      <c r="CQ456" s="112"/>
      <c r="CR456" s="112"/>
      <c r="CS456" s="112"/>
      <c r="CT456" s="112"/>
      <c r="CU456" s="112"/>
      <c r="CV456" s="112"/>
      <c r="CW456" s="112"/>
      <c r="CX456" s="112"/>
      <c r="CY456" s="112"/>
      <c r="CZ456" s="112"/>
      <c r="DA456" s="112"/>
      <c r="DB456" s="112"/>
    </row>
    <row r="457" spans="1:106" ht="30.75" customHeight="1">
      <c r="A457" s="123" t="s">
        <v>1223</v>
      </c>
      <c r="B457" s="128"/>
      <c r="C457" s="261"/>
      <c r="D457" s="123"/>
      <c r="E457" s="107"/>
      <c r="F457" s="107"/>
      <c r="G457" s="107"/>
      <c r="H457" s="107"/>
      <c r="I457" s="107"/>
      <c r="J457" s="107"/>
      <c r="K457" s="107"/>
      <c r="L457" s="107"/>
      <c r="M457" s="107"/>
      <c r="N457" s="107"/>
      <c r="O457" s="117"/>
      <c r="P457" s="146"/>
      <c r="Q457" s="107"/>
      <c r="R457" s="107"/>
      <c r="S457" s="113"/>
      <c r="T457" s="107"/>
      <c r="U457" s="107"/>
      <c r="V457" s="130"/>
      <c r="W457" s="111"/>
      <c r="X457" s="107"/>
      <c r="Y457" s="107"/>
      <c r="Z457" s="107"/>
      <c r="AA457" s="107"/>
      <c r="AB457" s="107"/>
      <c r="AC457" s="114"/>
      <c r="AD457" s="108"/>
      <c r="AE457" s="107"/>
      <c r="AF457" s="107"/>
      <c r="AG457" s="107"/>
      <c r="AH457" s="107"/>
      <c r="AI457" s="107"/>
      <c r="AJ457" s="107"/>
      <c r="AK457" s="107"/>
      <c r="AL457" s="107"/>
      <c r="AM457" s="123"/>
      <c r="AN457" s="107"/>
      <c r="AO457" s="107"/>
      <c r="AP457" s="107"/>
      <c r="AQ457" s="107"/>
      <c r="AR457" s="107"/>
      <c r="AS457" s="107"/>
      <c r="AT457" s="107"/>
      <c r="AU457" s="107"/>
      <c r="AV457" s="107"/>
      <c r="AW457" s="107"/>
      <c r="AX457" s="107"/>
      <c r="AY457" s="107"/>
      <c r="AZ457" s="107"/>
      <c r="BA457" s="107"/>
      <c r="BB457" s="107"/>
      <c r="BC457" s="115"/>
      <c r="BD457" s="107"/>
      <c r="BE457" s="107"/>
      <c r="BF457" s="124"/>
      <c r="BG457" s="107"/>
      <c r="BH457" s="107"/>
      <c r="BI457" s="107"/>
      <c r="BJ457" s="107"/>
      <c r="BK457" s="107"/>
      <c r="BL457" s="121"/>
      <c r="BM457" s="193"/>
      <c r="BN457" s="116"/>
      <c r="BO457" s="116"/>
      <c r="BP457" s="116"/>
      <c r="BQ457" s="116"/>
      <c r="BR457" s="116"/>
      <c r="BS457" s="118"/>
      <c r="BT457" s="107"/>
      <c r="BU457" s="107"/>
      <c r="BV457" s="107"/>
      <c r="BW457" s="107"/>
      <c r="BX457" s="124"/>
      <c r="BY457" s="107"/>
      <c r="BZ457" s="107"/>
      <c r="CA457" s="107"/>
      <c r="CB457" s="117"/>
      <c r="CC457" s="117"/>
      <c r="CD457" s="117"/>
      <c r="CE457" s="112"/>
      <c r="CF457" s="117"/>
      <c r="CG457" s="112"/>
      <c r="CH457" s="112"/>
      <c r="CI457" s="112"/>
      <c r="CJ457" s="112"/>
      <c r="CK457" s="112"/>
      <c r="CL457" s="112"/>
      <c r="CM457" s="112"/>
      <c r="CN457" s="112"/>
      <c r="CO457" s="112"/>
      <c r="CP457" s="112"/>
      <c r="CQ457" s="112"/>
      <c r="CR457" s="112"/>
      <c r="CS457" s="112"/>
      <c r="CT457" s="112"/>
      <c r="CU457" s="112"/>
      <c r="CV457" s="112"/>
      <c r="CW457" s="112"/>
      <c r="CX457" s="112"/>
      <c r="CY457" s="112"/>
      <c r="CZ457" s="112"/>
      <c r="DA457" s="112"/>
      <c r="DB457" s="112"/>
    </row>
    <row r="458" spans="1:106" ht="30.75" customHeight="1">
      <c r="A458" s="123" t="s">
        <v>1225</v>
      </c>
      <c r="B458" s="128"/>
      <c r="C458" s="234"/>
      <c r="D458" s="123"/>
      <c r="E458" s="107"/>
      <c r="F458" s="107"/>
      <c r="G458" s="107"/>
      <c r="H458" s="107"/>
      <c r="I458" s="107"/>
      <c r="J458" s="107"/>
      <c r="K458" s="107"/>
      <c r="L458" s="107"/>
      <c r="M458" s="107"/>
      <c r="N458" s="107"/>
      <c r="O458" s="117"/>
      <c r="P458" s="146"/>
      <c r="Q458" s="107"/>
      <c r="R458" s="107"/>
      <c r="S458" s="113"/>
      <c r="T458" s="107"/>
      <c r="U458" s="107"/>
      <c r="V458" s="106"/>
      <c r="W458" s="111"/>
      <c r="X458" s="107"/>
      <c r="Y458" s="107"/>
      <c r="Z458" s="107"/>
      <c r="AA458" s="107"/>
      <c r="AB458" s="107"/>
      <c r="AC458" s="114"/>
      <c r="AD458" s="108"/>
      <c r="AE458" s="107"/>
      <c r="AF458" s="107"/>
      <c r="AG458" s="107"/>
      <c r="AH458" s="107"/>
      <c r="AI458" s="107"/>
      <c r="AJ458" s="107"/>
      <c r="AK458" s="107"/>
      <c r="AL458" s="107"/>
      <c r="AM458" s="123"/>
      <c r="AN458" s="107"/>
      <c r="AO458" s="107"/>
      <c r="AP458" s="107"/>
      <c r="AQ458" s="107"/>
      <c r="AR458" s="107"/>
      <c r="AS458" s="107"/>
      <c r="AT458" s="107"/>
      <c r="AU458" s="107"/>
      <c r="AV458" s="107"/>
      <c r="AW458" s="107"/>
      <c r="AX458" s="107"/>
      <c r="AY458" s="107"/>
      <c r="AZ458" s="107"/>
      <c r="BA458" s="107"/>
      <c r="BB458" s="107"/>
      <c r="BC458" s="115"/>
      <c r="BD458" s="107"/>
      <c r="BE458" s="107"/>
      <c r="BF458" s="124"/>
      <c r="BG458" s="107"/>
      <c r="BH458" s="107"/>
      <c r="BI458" s="107"/>
      <c r="BJ458" s="107"/>
      <c r="BK458" s="107"/>
      <c r="BL458" s="121"/>
      <c r="BM458" s="193"/>
      <c r="BN458" s="116"/>
      <c r="BO458" s="116"/>
      <c r="BP458" s="116"/>
      <c r="BQ458" s="116"/>
      <c r="BR458" s="116"/>
      <c r="BS458" s="118"/>
      <c r="BT458" s="107"/>
      <c r="BU458" s="107"/>
      <c r="BV458" s="107"/>
      <c r="BW458" s="107"/>
      <c r="BX458" s="124"/>
      <c r="BY458" s="107"/>
      <c r="BZ458" s="107"/>
      <c r="CA458" s="107"/>
      <c r="CB458" s="117"/>
      <c r="CC458" s="117"/>
      <c r="CD458" s="117"/>
      <c r="CE458" s="112"/>
      <c r="CF458" s="117"/>
      <c r="CG458" s="112"/>
      <c r="CH458" s="112"/>
      <c r="CI458" s="112"/>
      <c r="CJ458" s="112"/>
      <c r="CK458" s="112"/>
      <c r="CL458" s="112"/>
      <c r="CM458" s="112"/>
      <c r="CN458" s="112"/>
      <c r="CO458" s="112"/>
      <c r="CP458" s="112"/>
      <c r="CQ458" s="112"/>
      <c r="CR458" s="112"/>
      <c r="CS458" s="112"/>
      <c r="CT458" s="112"/>
      <c r="CU458" s="112"/>
      <c r="CV458" s="112"/>
      <c r="CW458" s="112"/>
      <c r="CX458" s="112"/>
      <c r="CY458" s="112"/>
      <c r="CZ458" s="112"/>
      <c r="DA458" s="112"/>
      <c r="DB458" s="112"/>
    </row>
    <row r="459" spans="1:106" ht="30.75" customHeight="1">
      <c r="A459" s="123" t="s">
        <v>1232</v>
      </c>
      <c r="B459" s="128"/>
      <c r="C459" s="261"/>
      <c r="D459" s="123"/>
      <c r="E459" s="107"/>
      <c r="F459" s="107"/>
      <c r="G459" s="107"/>
      <c r="H459" s="107"/>
      <c r="I459" s="107"/>
      <c r="J459" s="107"/>
      <c r="K459" s="107"/>
      <c r="L459" s="107"/>
      <c r="M459" s="107"/>
      <c r="N459" s="107"/>
      <c r="O459" s="117"/>
      <c r="P459" s="146"/>
      <c r="Q459" s="107"/>
      <c r="R459" s="107"/>
      <c r="S459" s="113"/>
      <c r="T459" s="107"/>
      <c r="U459" s="107"/>
      <c r="V459" s="106"/>
      <c r="W459" s="111"/>
      <c r="X459" s="107"/>
      <c r="Y459" s="107"/>
      <c r="Z459" s="107"/>
      <c r="AA459" s="107"/>
      <c r="AB459" s="107"/>
      <c r="AC459" s="114"/>
      <c r="AD459" s="108"/>
      <c r="AE459" s="107"/>
      <c r="AF459" s="107"/>
      <c r="AG459" s="107"/>
      <c r="AH459" s="107"/>
      <c r="AI459" s="107"/>
      <c r="AJ459" s="107"/>
      <c r="AK459" s="107"/>
      <c r="AL459" s="107"/>
      <c r="AM459" s="123"/>
      <c r="AN459" s="107"/>
      <c r="AO459" s="107"/>
      <c r="AP459" s="107"/>
      <c r="AQ459" s="107"/>
      <c r="AR459" s="107"/>
      <c r="AS459" s="107"/>
      <c r="AT459" s="107"/>
      <c r="AU459" s="107"/>
      <c r="AV459" s="107"/>
      <c r="AW459" s="107"/>
      <c r="AX459" s="107"/>
      <c r="AY459" s="107"/>
      <c r="AZ459" s="107"/>
      <c r="BA459" s="107"/>
      <c r="BB459" s="107"/>
      <c r="BC459" s="115"/>
      <c r="BD459" s="107"/>
      <c r="BE459" s="107"/>
      <c r="BF459" s="124"/>
      <c r="BG459" s="107"/>
      <c r="BH459" s="107"/>
      <c r="BI459" s="107"/>
      <c r="BJ459" s="107"/>
      <c r="BK459" s="107"/>
      <c r="BL459" s="121"/>
      <c r="BM459" s="193"/>
      <c r="BN459" s="116"/>
      <c r="BO459" s="116"/>
      <c r="BP459" s="116"/>
      <c r="BQ459" s="116"/>
      <c r="BR459" s="116"/>
      <c r="BS459" s="118"/>
      <c r="BT459" s="107"/>
      <c r="BU459" s="107"/>
      <c r="BV459" s="107"/>
      <c r="BW459" s="107"/>
      <c r="BX459" s="124"/>
      <c r="BY459" s="107"/>
      <c r="BZ459" s="107"/>
      <c r="CA459" s="107"/>
      <c r="CB459" s="117"/>
      <c r="CC459" s="117"/>
      <c r="CD459" s="117"/>
      <c r="CE459" s="112"/>
      <c r="CF459" s="117"/>
      <c r="CG459" s="112"/>
      <c r="CH459" s="112"/>
      <c r="CI459" s="112"/>
      <c r="CJ459" s="112"/>
      <c r="CK459" s="112"/>
      <c r="CL459" s="112"/>
      <c r="CM459" s="112"/>
      <c r="CN459" s="112"/>
      <c r="CO459" s="112"/>
      <c r="CP459" s="112"/>
      <c r="CQ459" s="112"/>
      <c r="CR459" s="112"/>
      <c r="CS459" s="112"/>
      <c r="CT459" s="112"/>
      <c r="CU459" s="112"/>
      <c r="CV459" s="112"/>
      <c r="CW459" s="112"/>
      <c r="CX459" s="112"/>
      <c r="CY459" s="112"/>
      <c r="CZ459" s="112"/>
      <c r="DA459" s="112"/>
      <c r="DB459" s="112"/>
    </row>
    <row r="460" spans="1:106" ht="30.75" customHeight="1">
      <c r="A460" s="123" t="s">
        <v>1234</v>
      </c>
      <c r="B460" s="128"/>
      <c r="C460" s="235"/>
      <c r="D460" s="123"/>
      <c r="E460" s="107"/>
      <c r="F460" s="107"/>
      <c r="G460" s="107"/>
      <c r="H460" s="107"/>
      <c r="I460" s="107"/>
      <c r="J460" s="107"/>
      <c r="K460" s="107"/>
      <c r="L460" s="107"/>
      <c r="M460" s="107"/>
      <c r="N460" s="107"/>
      <c r="O460" s="117"/>
      <c r="P460" s="146"/>
      <c r="Q460" s="107"/>
      <c r="R460" s="107"/>
      <c r="S460" s="113"/>
      <c r="T460" s="107"/>
      <c r="U460" s="107"/>
      <c r="V460" s="106"/>
      <c r="W460" s="111"/>
      <c r="X460" s="107"/>
      <c r="Y460" s="107"/>
      <c r="Z460" s="107"/>
      <c r="AA460" s="107"/>
      <c r="AB460" s="107"/>
      <c r="AC460" s="114"/>
      <c r="AD460" s="108"/>
      <c r="AE460" s="107"/>
      <c r="AF460" s="107"/>
      <c r="AG460" s="107"/>
      <c r="AH460" s="107"/>
      <c r="AI460" s="107"/>
      <c r="AJ460" s="107"/>
      <c r="AK460" s="107"/>
      <c r="AL460" s="107"/>
      <c r="AM460" s="123"/>
      <c r="AN460" s="107"/>
      <c r="AO460" s="107"/>
      <c r="AP460" s="107"/>
      <c r="AQ460" s="107"/>
      <c r="AR460" s="107"/>
      <c r="AS460" s="107"/>
      <c r="AT460" s="107"/>
      <c r="AU460" s="107"/>
      <c r="AV460" s="107"/>
      <c r="AW460" s="107"/>
      <c r="AX460" s="107"/>
      <c r="AY460" s="107"/>
      <c r="AZ460" s="107"/>
      <c r="BA460" s="107"/>
      <c r="BB460" s="107"/>
      <c r="BC460" s="115"/>
      <c r="BD460" s="107"/>
      <c r="BE460" s="107"/>
      <c r="BF460" s="107"/>
      <c r="BG460" s="107"/>
      <c r="BH460" s="107"/>
      <c r="BI460" s="107"/>
      <c r="BJ460" s="107"/>
      <c r="BK460" s="107"/>
      <c r="BL460" s="116"/>
      <c r="BM460" s="193"/>
      <c r="BN460" s="116"/>
      <c r="BO460" s="116"/>
      <c r="BP460" s="116"/>
      <c r="BQ460" s="116"/>
      <c r="BR460" s="116"/>
      <c r="BS460" s="118"/>
      <c r="BT460" s="107"/>
      <c r="BU460" s="107"/>
      <c r="BV460" s="107"/>
      <c r="BW460" s="107"/>
      <c r="BX460" s="124"/>
      <c r="BY460" s="107"/>
      <c r="BZ460" s="107"/>
      <c r="CA460" s="107"/>
      <c r="CB460" s="117"/>
      <c r="CC460" s="117"/>
      <c r="CD460" s="117"/>
      <c r="CE460" s="112"/>
      <c r="CF460" s="117"/>
      <c r="CG460" s="112"/>
      <c r="CH460" s="112"/>
      <c r="CI460" s="112"/>
      <c r="CJ460" s="112"/>
      <c r="CK460" s="112"/>
      <c r="CL460" s="112"/>
      <c r="CM460" s="112"/>
      <c r="CN460" s="112"/>
      <c r="CO460" s="112"/>
      <c r="CP460" s="112"/>
      <c r="CQ460" s="112"/>
      <c r="CR460" s="112"/>
      <c r="CS460" s="112"/>
      <c r="CT460" s="112"/>
      <c r="CU460" s="112"/>
      <c r="CV460" s="112"/>
      <c r="CW460" s="112"/>
      <c r="CX460" s="112"/>
      <c r="CY460" s="112"/>
      <c r="CZ460" s="112"/>
      <c r="DA460" s="112"/>
      <c r="DB460" s="112"/>
    </row>
    <row r="461" spans="1:106" ht="30.75" customHeight="1">
      <c r="A461" s="123" t="s">
        <v>1236</v>
      </c>
      <c r="B461" s="128"/>
      <c r="C461" s="235"/>
      <c r="D461" s="123"/>
      <c r="E461" s="107"/>
      <c r="F461" s="107"/>
      <c r="G461" s="107"/>
      <c r="H461" s="107"/>
      <c r="I461" s="107"/>
      <c r="J461" s="107"/>
      <c r="K461" s="107"/>
      <c r="L461" s="107"/>
      <c r="M461" s="107"/>
      <c r="N461" s="107"/>
      <c r="O461" s="117"/>
      <c r="P461" s="146"/>
      <c r="Q461" s="107"/>
      <c r="R461" s="107"/>
      <c r="S461" s="113"/>
      <c r="T461" s="107"/>
      <c r="U461" s="107"/>
      <c r="V461" s="106"/>
      <c r="W461" s="111"/>
      <c r="X461" s="107"/>
      <c r="Y461" s="107"/>
      <c r="Z461" s="107"/>
      <c r="AA461" s="107"/>
      <c r="AB461" s="107"/>
      <c r="AC461" s="114"/>
      <c r="AD461" s="108"/>
      <c r="AE461" s="107"/>
      <c r="AF461" s="107"/>
      <c r="AG461" s="107"/>
      <c r="AH461" s="107"/>
      <c r="AI461" s="107"/>
      <c r="AJ461" s="107"/>
      <c r="AK461" s="107"/>
      <c r="AL461" s="107"/>
      <c r="AM461" s="123"/>
      <c r="AN461" s="107"/>
      <c r="AO461" s="107"/>
      <c r="AP461" s="107"/>
      <c r="AQ461" s="107"/>
      <c r="AR461" s="107"/>
      <c r="AS461" s="107"/>
      <c r="AT461" s="107"/>
      <c r="AU461" s="107"/>
      <c r="AV461" s="107"/>
      <c r="AW461" s="107"/>
      <c r="AX461" s="107"/>
      <c r="AY461" s="107"/>
      <c r="AZ461" s="107"/>
      <c r="BA461" s="107"/>
      <c r="BB461" s="107"/>
      <c r="BC461" s="115"/>
      <c r="BD461" s="107"/>
      <c r="BE461" s="107"/>
      <c r="BF461" s="107"/>
      <c r="BG461" s="107"/>
      <c r="BH461" s="107"/>
      <c r="BI461" s="107"/>
      <c r="BJ461" s="107"/>
      <c r="BK461" s="107"/>
      <c r="BL461" s="116"/>
      <c r="BM461" s="193"/>
      <c r="BN461" s="116"/>
      <c r="BO461" s="116"/>
      <c r="BP461" s="116"/>
      <c r="BQ461" s="116"/>
      <c r="BR461" s="116"/>
      <c r="BS461" s="118"/>
      <c r="BT461" s="107"/>
      <c r="BU461" s="107"/>
      <c r="BV461" s="107"/>
      <c r="BW461" s="107"/>
      <c r="BX461" s="124"/>
      <c r="BY461" s="107"/>
      <c r="BZ461" s="107"/>
      <c r="CA461" s="107"/>
      <c r="CB461" s="117"/>
      <c r="CC461" s="117"/>
      <c r="CD461" s="117"/>
      <c r="CE461" s="112"/>
      <c r="CF461" s="117"/>
      <c r="CG461" s="112"/>
      <c r="CH461" s="112"/>
      <c r="CI461" s="112"/>
      <c r="CJ461" s="112"/>
      <c r="CK461" s="112"/>
      <c r="CL461" s="112"/>
      <c r="CM461" s="112"/>
      <c r="CN461" s="112"/>
      <c r="CO461" s="112"/>
      <c r="CP461" s="112"/>
      <c r="CQ461" s="112"/>
      <c r="CR461" s="112"/>
      <c r="CS461" s="112"/>
      <c r="CT461" s="112"/>
      <c r="CU461" s="112"/>
      <c r="CV461" s="112"/>
      <c r="CW461" s="112"/>
      <c r="CX461" s="112"/>
      <c r="CY461" s="112"/>
      <c r="CZ461" s="112"/>
      <c r="DA461" s="112"/>
      <c r="DB461" s="112"/>
    </row>
    <row r="462" spans="1:106" ht="30.75" customHeight="1">
      <c r="A462" s="123" t="s">
        <v>1238</v>
      </c>
      <c r="B462" s="128"/>
      <c r="C462" s="235"/>
      <c r="D462" s="123"/>
      <c r="E462" s="107"/>
      <c r="F462" s="107"/>
      <c r="G462" s="107"/>
      <c r="H462" s="107"/>
      <c r="I462" s="107"/>
      <c r="J462" s="107"/>
      <c r="K462" s="107"/>
      <c r="L462" s="107"/>
      <c r="M462" s="107"/>
      <c r="N462" s="107"/>
      <c r="O462" s="117"/>
      <c r="P462" s="146"/>
      <c r="Q462" s="107"/>
      <c r="R462" s="107"/>
      <c r="S462" s="113"/>
      <c r="T462" s="107"/>
      <c r="U462" s="107"/>
      <c r="V462" s="106"/>
      <c r="W462" s="111"/>
      <c r="X462" s="107"/>
      <c r="Y462" s="107"/>
      <c r="Z462" s="107"/>
      <c r="AA462" s="107"/>
      <c r="AB462" s="107"/>
      <c r="AC462" s="114"/>
      <c r="AD462" s="108"/>
      <c r="AE462" s="107"/>
      <c r="AF462" s="107"/>
      <c r="AG462" s="107"/>
      <c r="AH462" s="107"/>
      <c r="AI462" s="107"/>
      <c r="AJ462" s="107"/>
      <c r="AK462" s="107"/>
      <c r="AL462" s="107"/>
      <c r="AM462" s="123"/>
      <c r="AN462" s="107"/>
      <c r="AO462" s="107"/>
      <c r="AP462" s="107"/>
      <c r="AQ462" s="107"/>
      <c r="AR462" s="107"/>
      <c r="AS462" s="107"/>
      <c r="AT462" s="107"/>
      <c r="AU462" s="107"/>
      <c r="AV462" s="107"/>
      <c r="AW462" s="107"/>
      <c r="AX462" s="107"/>
      <c r="AY462" s="107"/>
      <c r="AZ462" s="107"/>
      <c r="BA462" s="107"/>
      <c r="BB462" s="107"/>
      <c r="BC462" s="115"/>
      <c r="BD462" s="107"/>
      <c r="BE462" s="107"/>
      <c r="BF462" s="107"/>
      <c r="BG462" s="107"/>
      <c r="BH462" s="107"/>
      <c r="BI462" s="107"/>
      <c r="BJ462" s="107"/>
      <c r="BK462" s="107"/>
      <c r="BL462" s="116"/>
      <c r="BM462" s="193"/>
      <c r="BN462" s="116"/>
      <c r="BO462" s="116"/>
      <c r="BP462" s="116"/>
      <c r="BQ462" s="116"/>
      <c r="BR462" s="116"/>
      <c r="BS462" s="118"/>
      <c r="BT462" s="107"/>
      <c r="BU462" s="107"/>
      <c r="BV462" s="107"/>
      <c r="BW462" s="107"/>
      <c r="BX462" s="124"/>
      <c r="BY462" s="107"/>
      <c r="BZ462" s="107"/>
      <c r="CA462" s="107"/>
      <c r="CB462" s="117"/>
      <c r="CC462" s="117"/>
      <c r="CD462" s="117"/>
      <c r="CE462" s="112"/>
      <c r="CF462" s="117"/>
      <c r="CG462" s="112"/>
      <c r="CH462" s="112"/>
      <c r="CI462" s="112"/>
      <c r="CJ462" s="112"/>
      <c r="CK462" s="112"/>
      <c r="CL462" s="112"/>
      <c r="CM462" s="112"/>
      <c r="CN462" s="112"/>
      <c r="CO462" s="112"/>
      <c r="CP462" s="112"/>
      <c r="CQ462" s="112"/>
      <c r="CR462" s="112"/>
      <c r="CS462" s="112"/>
      <c r="CT462" s="112"/>
      <c r="CU462" s="112"/>
      <c r="CV462" s="112"/>
      <c r="CW462" s="112"/>
      <c r="CX462" s="112"/>
      <c r="CY462" s="112"/>
      <c r="CZ462" s="112"/>
      <c r="DA462" s="112"/>
      <c r="DB462" s="112"/>
    </row>
    <row r="463" spans="1:106" ht="30.75" customHeight="1">
      <c r="A463" s="123" t="s">
        <v>1240</v>
      </c>
      <c r="B463" s="128"/>
      <c r="C463" s="234"/>
      <c r="D463" s="123"/>
      <c r="E463" s="107"/>
      <c r="F463" s="107"/>
      <c r="G463" s="107"/>
      <c r="H463" s="107"/>
      <c r="I463" s="177"/>
      <c r="J463" s="107"/>
      <c r="K463" s="107"/>
      <c r="L463" s="107"/>
      <c r="M463" s="107"/>
      <c r="N463" s="107"/>
      <c r="O463" s="117"/>
      <c r="P463" s="146"/>
      <c r="Q463" s="107"/>
      <c r="R463" s="107"/>
      <c r="S463" s="113"/>
      <c r="T463" s="107"/>
      <c r="U463" s="107"/>
      <c r="V463" s="106"/>
      <c r="W463" s="111"/>
      <c r="X463" s="107"/>
      <c r="Y463" s="107"/>
      <c r="Z463" s="107"/>
      <c r="AA463" s="107"/>
      <c r="AB463" s="107"/>
      <c r="AC463" s="114"/>
      <c r="AD463" s="108"/>
      <c r="AE463" s="107"/>
      <c r="AF463" s="107"/>
      <c r="AG463" s="107"/>
      <c r="AH463" s="107"/>
      <c r="AI463" s="107"/>
      <c r="AJ463" s="107"/>
      <c r="AK463" s="107"/>
      <c r="AL463" s="107"/>
      <c r="AM463" s="123"/>
      <c r="AN463" s="107"/>
      <c r="AO463" s="107"/>
      <c r="AP463" s="107"/>
      <c r="AQ463" s="107"/>
      <c r="AR463" s="107"/>
      <c r="AS463" s="107"/>
      <c r="AT463" s="107"/>
      <c r="AU463" s="107"/>
      <c r="AV463" s="107"/>
      <c r="AW463" s="107"/>
      <c r="AX463" s="107"/>
      <c r="AY463" s="107"/>
      <c r="AZ463" s="107"/>
      <c r="BA463" s="107"/>
      <c r="BB463" s="107"/>
      <c r="BC463" s="115"/>
      <c r="BD463" s="107"/>
      <c r="BE463" s="107"/>
      <c r="BF463" s="124"/>
      <c r="BG463" s="107"/>
      <c r="BH463" s="107"/>
      <c r="BI463" s="107"/>
      <c r="BJ463" s="107"/>
      <c r="BK463" s="107"/>
      <c r="BL463" s="121"/>
      <c r="BM463" s="193"/>
      <c r="BN463" s="116"/>
      <c r="BO463" s="116"/>
      <c r="BP463" s="116"/>
      <c r="BQ463" s="116"/>
      <c r="BR463" s="116"/>
      <c r="BS463" s="118"/>
      <c r="BT463" s="107"/>
      <c r="BU463" s="107"/>
      <c r="BV463" s="107"/>
      <c r="BW463" s="107"/>
      <c r="BX463" s="124"/>
      <c r="BY463" s="107"/>
      <c r="BZ463" s="107"/>
      <c r="CA463" s="107"/>
      <c r="CB463" s="117"/>
      <c r="CC463" s="117"/>
      <c r="CD463" s="117"/>
      <c r="CE463" s="112"/>
      <c r="CF463" s="117"/>
      <c r="CG463" s="112"/>
      <c r="CH463" s="112"/>
      <c r="CI463" s="112"/>
      <c r="CJ463" s="112"/>
      <c r="CK463" s="112"/>
      <c r="CL463" s="112"/>
      <c r="CM463" s="112"/>
      <c r="CN463" s="112"/>
      <c r="CO463" s="112"/>
      <c r="CP463" s="112"/>
      <c r="CQ463" s="112"/>
      <c r="CR463" s="112"/>
      <c r="CS463" s="112"/>
      <c r="CT463" s="112"/>
      <c r="CU463" s="112"/>
      <c r="CV463" s="112"/>
      <c r="CW463" s="112"/>
      <c r="CX463" s="112"/>
      <c r="CY463" s="112"/>
      <c r="CZ463" s="112"/>
      <c r="DA463" s="112"/>
      <c r="DB463" s="112"/>
    </row>
    <row r="464" spans="1:106" ht="30.75" customHeight="1">
      <c r="A464" s="123" t="s">
        <v>1245</v>
      </c>
      <c r="B464" s="128"/>
      <c r="C464" s="235"/>
      <c r="D464" s="123"/>
      <c r="E464" s="107"/>
      <c r="F464" s="107"/>
      <c r="G464" s="107"/>
      <c r="H464" s="107"/>
      <c r="I464" s="177"/>
      <c r="J464" s="107"/>
      <c r="K464" s="107"/>
      <c r="L464" s="107"/>
      <c r="M464" s="107"/>
      <c r="N464" s="107"/>
      <c r="O464" s="117"/>
      <c r="P464" s="146"/>
      <c r="Q464" s="107"/>
      <c r="R464" s="107"/>
      <c r="S464" s="113"/>
      <c r="T464" s="107"/>
      <c r="U464" s="107"/>
      <c r="V464" s="106"/>
      <c r="W464" s="111"/>
      <c r="X464" s="107"/>
      <c r="Y464" s="107"/>
      <c r="Z464" s="107"/>
      <c r="AA464" s="107"/>
      <c r="AB464" s="107"/>
      <c r="AC464" s="114"/>
      <c r="AD464" s="108"/>
      <c r="AE464" s="107"/>
      <c r="AF464" s="107"/>
      <c r="AG464" s="107"/>
      <c r="AH464" s="107"/>
      <c r="AI464" s="107"/>
      <c r="AJ464" s="107"/>
      <c r="AK464" s="107"/>
      <c r="AL464" s="107"/>
      <c r="AM464" s="123"/>
      <c r="AN464" s="107"/>
      <c r="AO464" s="107"/>
      <c r="AP464" s="107"/>
      <c r="AQ464" s="107"/>
      <c r="AR464" s="107"/>
      <c r="AS464" s="107"/>
      <c r="AT464" s="107"/>
      <c r="AU464" s="107"/>
      <c r="AV464" s="107"/>
      <c r="AW464" s="107"/>
      <c r="AX464" s="107"/>
      <c r="AY464" s="107"/>
      <c r="AZ464" s="107"/>
      <c r="BA464" s="107"/>
      <c r="BB464" s="107"/>
      <c r="BC464" s="115"/>
      <c r="BD464" s="107"/>
      <c r="BE464" s="107"/>
      <c r="BF464" s="107"/>
      <c r="BG464" s="107"/>
      <c r="BH464" s="107"/>
      <c r="BI464" s="107"/>
      <c r="BJ464" s="107"/>
      <c r="BK464" s="107"/>
      <c r="BL464" s="116"/>
      <c r="BM464" s="193"/>
      <c r="BN464" s="116"/>
      <c r="BO464" s="116"/>
      <c r="BP464" s="116"/>
      <c r="BQ464" s="116"/>
      <c r="BR464" s="116"/>
      <c r="BS464" s="118"/>
      <c r="BT464" s="107"/>
      <c r="BU464" s="107"/>
      <c r="BV464" s="107"/>
      <c r="BW464" s="107"/>
      <c r="BX464" s="124"/>
      <c r="BY464" s="107"/>
      <c r="BZ464" s="107"/>
      <c r="CA464" s="107"/>
      <c r="CB464" s="117"/>
      <c r="CC464" s="117"/>
      <c r="CD464" s="117"/>
      <c r="CE464" s="112"/>
      <c r="CF464" s="117"/>
      <c r="CG464" s="112"/>
      <c r="CH464" s="112"/>
      <c r="CI464" s="112"/>
      <c r="CJ464" s="112"/>
      <c r="CK464" s="112"/>
      <c r="CL464" s="112"/>
      <c r="CM464" s="112"/>
      <c r="CN464" s="112"/>
      <c r="CO464" s="112"/>
      <c r="CP464" s="112"/>
      <c r="CQ464" s="112"/>
      <c r="CR464" s="112"/>
      <c r="CS464" s="112"/>
      <c r="CT464" s="112"/>
      <c r="CU464" s="112"/>
      <c r="CV464" s="112"/>
      <c r="CW464" s="112"/>
      <c r="CX464" s="112"/>
      <c r="CY464" s="112"/>
      <c r="CZ464" s="112"/>
      <c r="DA464" s="112"/>
      <c r="DB464" s="112"/>
    </row>
    <row r="465" spans="1:106" ht="30.75" customHeight="1">
      <c r="A465" s="123" t="s">
        <v>1247</v>
      </c>
      <c r="B465" s="128"/>
      <c r="C465" s="234"/>
      <c r="D465" s="123"/>
      <c r="E465" s="107"/>
      <c r="F465" s="107"/>
      <c r="G465" s="107"/>
      <c r="H465" s="107"/>
      <c r="I465" s="177"/>
      <c r="J465" s="107"/>
      <c r="K465" s="107"/>
      <c r="L465" s="107"/>
      <c r="M465" s="107"/>
      <c r="N465" s="107"/>
      <c r="O465" s="117"/>
      <c r="P465" s="146"/>
      <c r="Q465" s="107"/>
      <c r="R465" s="107"/>
      <c r="S465" s="113"/>
      <c r="T465" s="107"/>
      <c r="U465" s="107"/>
      <c r="V465" s="106"/>
      <c r="W465" s="111"/>
      <c r="X465" s="107"/>
      <c r="Y465" s="107"/>
      <c r="Z465" s="107"/>
      <c r="AA465" s="107"/>
      <c r="AB465" s="107"/>
      <c r="AC465" s="114"/>
      <c r="AD465" s="108"/>
      <c r="AE465" s="107"/>
      <c r="AF465" s="107"/>
      <c r="AG465" s="107"/>
      <c r="AH465" s="107"/>
      <c r="AI465" s="107"/>
      <c r="AJ465" s="107"/>
      <c r="AK465" s="107"/>
      <c r="AL465" s="107"/>
      <c r="AM465" s="123"/>
      <c r="AN465" s="107"/>
      <c r="AO465" s="107"/>
      <c r="AP465" s="107"/>
      <c r="AQ465" s="107"/>
      <c r="AR465" s="107"/>
      <c r="AS465" s="107"/>
      <c r="AT465" s="107"/>
      <c r="AU465" s="107"/>
      <c r="AV465" s="107"/>
      <c r="AW465" s="107"/>
      <c r="AX465" s="107"/>
      <c r="AY465" s="107"/>
      <c r="AZ465" s="107"/>
      <c r="BA465" s="107"/>
      <c r="BB465" s="107"/>
      <c r="BC465" s="115"/>
      <c r="BD465" s="107"/>
      <c r="BE465" s="107"/>
      <c r="BF465" s="124"/>
      <c r="BG465" s="107"/>
      <c r="BH465" s="107"/>
      <c r="BI465" s="107"/>
      <c r="BJ465" s="107"/>
      <c r="BK465" s="107"/>
      <c r="BL465" s="121"/>
      <c r="BM465" s="193"/>
      <c r="BN465" s="116"/>
      <c r="BO465" s="116"/>
      <c r="BP465" s="116"/>
      <c r="BQ465" s="116"/>
      <c r="BR465" s="116"/>
      <c r="BS465" s="118"/>
      <c r="BT465" s="107"/>
      <c r="BU465" s="107"/>
      <c r="BV465" s="107"/>
      <c r="BW465" s="107"/>
      <c r="BX465" s="124"/>
      <c r="BY465" s="107"/>
      <c r="BZ465" s="107"/>
      <c r="CA465" s="107"/>
      <c r="CB465" s="117"/>
      <c r="CC465" s="117"/>
      <c r="CD465" s="117"/>
      <c r="CE465" s="112"/>
      <c r="CF465" s="117"/>
      <c r="CG465" s="112"/>
      <c r="CH465" s="112"/>
      <c r="CI465" s="112"/>
      <c r="CJ465" s="112"/>
      <c r="CK465" s="112"/>
      <c r="CL465" s="112"/>
      <c r="CM465" s="112"/>
      <c r="CN465" s="112"/>
      <c r="CO465" s="112"/>
      <c r="CP465" s="112"/>
      <c r="CQ465" s="112"/>
      <c r="CR465" s="112"/>
      <c r="CS465" s="112"/>
      <c r="CT465" s="112"/>
      <c r="CU465" s="112"/>
      <c r="CV465" s="112"/>
      <c r="CW465" s="112"/>
      <c r="CX465" s="112"/>
      <c r="CY465" s="112"/>
      <c r="CZ465" s="112"/>
      <c r="DA465" s="112"/>
      <c r="DB465" s="112"/>
    </row>
    <row r="466" spans="1:106" ht="30.75" customHeight="1">
      <c r="A466" s="123" t="s">
        <v>1253</v>
      </c>
      <c r="B466" s="128"/>
      <c r="C466" s="235"/>
      <c r="D466" s="123"/>
      <c r="E466" s="107"/>
      <c r="F466" s="107"/>
      <c r="G466" s="107"/>
      <c r="H466" s="107"/>
      <c r="I466" s="177"/>
      <c r="J466" s="107"/>
      <c r="K466" s="107"/>
      <c r="L466" s="107"/>
      <c r="M466" s="107"/>
      <c r="N466" s="107"/>
      <c r="O466" s="117"/>
      <c r="P466" s="146"/>
      <c r="Q466" s="107"/>
      <c r="R466" s="107"/>
      <c r="S466" s="113"/>
      <c r="T466" s="107"/>
      <c r="U466" s="107"/>
      <c r="V466" s="106"/>
      <c r="W466" s="111"/>
      <c r="X466" s="107"/>
      <c r="Y466" s="107"/>
      <c r="Z466" s="107"/>
      <c r="AA466" s="107"/>
      <c r="AB466" s="107"/>
      <c r="AC466" s="114"/>
      <c r="AD466" s="108"/>
      <c r="AE466" s="107"/>
      <c r="AF466" s="107"/>
      <c r="AG466" s="107"/>
      <c r="AH466" s="107"/>
      <c r="AI466" s="107"/>
      <c r="AJ466" s="107"/>
      <c r="AK466" s="107"/>
      <c r="AL466" s="107"/>
      <c r="AM466" s="123"/>
      <c r="AN466" s="107"/>
      <c r="AO466" s="107"/>
      <c r="AP466" s="107"/>
      <c r="AQ466" s="107"/>
      <c r="AR466" s="107"/>
      <c r="AS466" s="107"/>
      <c r="AT466" s="107"/>
      <c r="AU466" s="107"/>
      <c r="AV466" s="107"/>
      <c r="AW466" s="107"/>
      <c r="AX466" s="107"/>
      <c r="AY466" s="107"/>
      <c r="AZ466" s="107"/>
      <c r="BA466" s="107"/>
      <c r="BB466" s="107"/>
      <c r="BC466" s="115"/>
      <c r="BD466" s="107"/>
      <c r="BE466" s="107"/>
      <c r="BF466" s="107"/>
      <c r="BG466" s="107"/>
      <c r="BH466" s="107"/>
      <c r="BI466" s="107"/>
      <c r="BJ466" s="107"/>
      <c r="BK466" s="107"/>
      <c r="BL466" s="116"/>
      <c r="BM466" s="193"/>
      <c r="BN466" s="116"/>
      <c r="BO466" s="116"/>
      <c r="BP466" s="116"/>
      <c r="BQ466" s="116"/>
      <c r="BR466" s="116"/>
      <c r="BS466" s="118"/>
      <c r="BT466" s="107"/>
      <c r="BU466" s="107"/>
      <c r="BV466" s="107"/>
      <c r="BW466" s="107"/>
      <c r="BX466" s="124"/>
      <c r="BY466" s="107"/>
      <c r="BZ466" s="107"/>
      <c r="CA466" s="107"/>
      <c r="CB466" s="117"/>
      <c r="CC466" s="117"/>
      <c r="CD466" s="117"/>
      <c r="CE466" s="112"/>
      <c r="CF466" s="117"/>
      <c r="CG466" s="112"/>
      <c r="CH466" s="112"/>
      <c r="CI466" s="112"/>
      <c r="CJ466" s="112"/>
      <c r="CK466" s="112"/>
      <c r="CL466" s="112"/>
      <c r="CM466" s="112"/>
      <c r="CN466" s="112"/>
      <c r="CO466" s="112"/>
      <c r="CP466" s="112"/>
      <c r="CQ466" s="112"/>
      <c r="CR466" s="112"/>
      <c r="CS466" s="112"/>
      <c r="CT466" s="112"/>
      <c r="CU466" s="112"/>
      <c r="CV466" s="112"/>
      <c r="CW466" s="112"/>
      <c r="CX466" s="112"/>
      <c r="CY466" s="112"/>
      <c r="CZ466" s="112"/>
      <c r="DA466" s="112"/>
      <c r="DB466" s="112"/>
    </row>
    <row r="467" spans="1:106" ht="30.75" customHeight="1">
      <c r="A467" s="123" t="s">
        <v>1255</v>
      </c>
      <c r="B467" s="128"/>
      <c r="C467" s="235"/>
      <c r="D467" s="123"/>
      <c r="E467" s="107"/>
      <c r="F467" s="107"/>
      <c r="G467" s="107"/>
      <c r="H467" s="107"/>
      <c r="I467" s="177"/>
      <c r="J467" s="107"/>
      <c r="K467" s="107"/>
      <c r="L467" s="107"/>
      <c r="M467" s="107"/>
      <c r="N467" s="107"/>
      <c r="O467" s="117"/>
      <c r="P467" s="146"/>
      <c r="Q467" s="107"/>
      <c r="R467" s="107"/>
      <c r="S467" s="113"/>
      <c r="T467" s="107"/>
      <c r="U467" s="107"/>
      <c r="V467" s="106"/>
      <c r="W467" s="111"/>
      <c r="X467" s="107"/>
      <c r="Y467" s="107"/>
      <c r="Z467" s="107"/>
      <c r="AA467" s="107"/>
      <c r="AB467" s="107"/>
      <c r="AC467" s="114"/>
      <c r="AD467" s="108"/>
      <c r="AE467" s="107"/>
      <c r="AF467" s="107"/>
      <c r="AG467" s="107"/>
      <c r="AH467" s="107"/>
      <c r="AI467" s="107"/>
      <c r="AJ467" s="107"/>
      <c r="AK467" s="107"/>
      <c r="AL467" s="107"/>
      <c r="AM467" s="123"/>
      <c r="AN467" s="107"/>
      <c r="AO467" s="107"/>
      <c r="AP467" s="107"/>
      <c r="AQ467" s="107"/>
      <c r="AR467" s="107"/>
      <c r="AS467" s="107"/>
      <c r="AT467" s="107"/>
      <c r="AU467" s="107"/>
      <c r="AV467" s="107"/>
      <c r="AW467" s="107"/>
      <c r="AX467" s="107"/>
      <c r="AY467" s="107"/>
      <c r="AZ467" s="107"/>
      <c r="BA467" s="107"/>
      <c r="BB467" s="107"/>
      <c r="BC467" s="115"/>
      <c r="BD467" s="107"/>
      <c r="BE467" s="107"/>
      <c r="BF467" s="107"/>
      <c r="BG467" s="107"/>
      <c r="BH467" s="107"/>
      <c r="BI467" s="107"/>
      <c r="BJ467" s="107"/>
      <c r="BK467" s="107"/>
      <c r="BL467" s="116"/>
      <c r="BM467" s="193"/>
      <c r="BN467" s="116"/>
      <c r="BO467" s="116"/>
      <c r="BP467" s="116"/>
      <c r="BQ467" s="116"/>
      <c r="BR467" s="116"/>
      <c r="BS467" s="118"/>
      <c r="BT467" s="107"/>
      <c r="BU467" s="107"/>
      <c r="BV467" s="107"/>
      <c r="BW467" s="107"/>
      <c r="BX467" s="124"/>
      <c r="BY467" s="107"/>
      <c r="BZ467" s="107"/>
      <c r="CA467" s="107"/>
      <c r="CB467" s="117"/>
      <c r="CC467" s="117"/>
      <c r="CD467" s="117"/>
      <c r="CE467" s="112"/>
      <c r="CF467" s="117"/>
      <c r="CG467" s="112"/>
      <c r="CH467" s="112"/>
      <c r="CI467" s="112"/>
      <c r="CJ467" s="112"/>
      <c r="CK467" s="112"/>
      <c r="CL467" s="112"/>
      <c r="CM467" s="112"/>
      <c r="CN467" s="112"/>
      <c r="CO467" s="112"/>
      <c r="CP467" s="112"/>
      <c r="CQ467" s="112"/>
      <c r="CR467" s="112"/>
      <c r="CS467" s="112"/>
      <c r="CT467" s="112"/>
      <c r="CU467" s="112"/>
      <c r="CV467" s="112"/>
      <c r="CW467" s="112"/>
      <c r="CX467" s="112"/>
      <c r="CY467" s="112"/>
      <c r="CZ467" s="112"/>
      <c r="DA467" s="112"/>
      <c r="DB467" s="112"/>
    </row>
    <row r="468" spans="1:106" ht="30.75" customHeight="1">
      <c r="A468" s="123" t="s">
        <v>1257</v>
      </c>
      <c r="B468" s="128"/>
      <c r="C468" s="235"/>
      <c r="D468" s="123"/>
      <c r="E468" s="107"/>
      <c r="F468" s="107"/>
      <c r="G468" s="107"/>
      <c r="H468" s="107"/>
      <c r="I468" s="177"/>
      <c r="J468" s="107"/>
      <c r="K468" s="107"/>
      <c r="L468" s="107"/>
      <c r="M468" s="107"/>
      <c r="N468" s="107"/>
      <c r="O468" s="117"/>
      <c r="P468" s="146"/>
      <c r="Q468" s="107"/>
      <c r="R468" s="107"/>
      <c r="S468" s="113"/>
      <c r="T468" s="107"/>
      <c r="U468" s="107"/>
      <c r="V468" s="106"/>
      <c r="W468" s="111"/>
      <c r="X468" s="107"/>
      <c r="Y468" s="107"/>
      <c r="Z468" s="107"/>
      <c r="AA468" s="107"/>
      <c r="AB468" s="107"/>
      <c r="AC468" s="114"/>
      <c r="AD468" s="108"/>
      <c r="AE468" s="107"/>
      <c r="AF468" s="107"/>
      <c r="AG468" s="107"/>
      <c r="AH468" s="107"/>
      <c r="AI468" s="107"/>
      <c r="AJ468" s="107"/>
      <c r="AK468" s="107"/>
      <c r="AL468" s="107"/>
      <c r="AM468" s="123"/>
      <c r="AN468" s="107"/>
      <c r="AO468" s="107"/>
      <c r="AP468" s="107"/>
      <c r="AQ468" s="107"/>
      <c r="AR468" s="107"/>
      <c r="AS468" s="107"/>
      <c r="AT468" s="107"/>
      <c r="AU468" s="107"/>
      <c r="AV468" s="107"/>
      <c r="AW468" s="107"/>
      <c r="AX468" s="107"/>
      <c r="AY468" s="107"/>
      <c r="AZ468" s="107"/>
      <c r="BA468" s="107"/>
      <c r="BB468" s="107"/>
      <c r="BC468" s="115"/>
      <c r="BD468" s="107"/>
      <c r="BE468" s="107"/>
      <c r="BF468" s="107"/>
      <c r="BG468" s="107"/>
      <c r="BH468" s="107"/>
      <c r="BI468" s="107"/>
      <c r="BJ468" s="107"/>
      <c r="BK468" s="107"/>
      <c r="BL468" s="116"/>
      <c r="BM468" s="193"/>
      <c r="BN468" s="116"/>
      <c r="BO468" s="116"/>
      <c r="BP468" s="116"/>
      <c r="BQ468" s="116"/>
      <c r="BR468" s="116"/>
      <c r="BS468" s="118"/>
      <c r="BT468" s="107"/>
      <c r="BU468" s="107"/>
      <c r="BV468" s="107"/>
      <c r="BW468" s="107"/>
      <c r="BX468" s="124"/>
      <c r="BY468" s="107"/>
      <c r="BZ468" s="107"/>
      <c r="CA468" s="107"/>
      <c r="CB468" s="117"/>
      <c r="CC468" s="117"/>
      <c r="CD468" s="117"/>
      <c r="CE468" s="112"/>
      <c r="CF468" s="117"/>
      <c r="CG468" s="112"/>
      <c r="CH468" s="112"/>
      <c r="CI468" s="112"/>
      <c r="CJ468" s="112"/>
      <c r="CK468" s="112"/>
      <c r="CL468" s="112"/>
      <c r="CM468" s="112"/>
      <c r="CN468" s="112"/>
      <c r="CO468" s="112"/>
      <c r="CP468" s="112"/>
      <c r="CQ468" s="112"/>
      <c r="CR468" s="112"/>
      <c r="CS468" s="112"/>
      <c r="CT468" s="112"/>
      <c r="CU468" s="112"/>
      <c r="CV468" s="112"/>
      <c r="CW468" s="112"/>
      <c r="CX468" s="112"/>
      <c r="CY468" s="112"/>
      <c r="CZ468" s="112"/>
      <c r="DA468" s="112"/>
      <c r="DB468" s="112"/>
    </row>
    <row r="469" spans="1:106" ht="30.75" customHeight="1">
      <c r="A469" s="123" t="s">
        <v>1259</v>
      </c>
      <c r="B469" s="128"/>
      <c r="C469" s="235"/>
      <c r="D469" s="123"/>
      <c r="E469" s="107"/>
      <c r="F469" s="107"/>
      <c r="G469" s="107"/>
      <c r="H469" s="107"/>
      <c r="I469" s="107"/>
      <c r="J469" s="107"/>
      <c r="K469" s="107"/>
      <c r="L469" s="107"/>
      <c r="M469" s="107"/>
      <c r="N469" s="107"/>
      <c r="O469" s="117"/>
      <c r="P469" s="146"/>
      <c r="Q469" s="107"/>
      <c r="R469" s="107"/>
      <c r="S469" s="113"/>
      <c r="T469" s="107"/>
      <c r="U469" s="107"/>
      <c r="V469" s="106"/>
      <c r="W469" s="111"/>
      <c r="X469" s="107"/>
      <c r="Y469" s="107"/>
      <c r="Z469" s="107"/>
      <c r="AA469" s="107"/>
      <c r="AB469" s="107"/>
      <c r="AC469" s="114"/>
      <c r="AD469" s="108"/>
      <c r="AE469" s="107"/>
      <c r="AF469" s="107"/>
      <c r="AG469" s="107"/>
      <c r="AH469" s="107"/>
      <c r="AI469" s="107"/>
      <c r="AJ469" s="107"/>
      <c r="AK469" s="107"/>
      <c r="AL469" s="107"/>
      <c r="AM469" s="123"/>
      <c r="AN469" s="107"/>
      <c r="AO469" s="107"/>
      <c r="AP469" s="107"/>
      <c r="AQ469" s="107"/>
      <c r="AR469" s="107"/>
      <c r="AS469" s="107"/>
      <c r="AT469" s="107"/>
      <c r="AU469" s="107"/>
      <c r="AV469" s="107"/>
      <c r="AW469" s="107"/>
      <c r="AX469" s="107"/>
      <c r="AY469" s="107"/>
      <c r="AZ469" s="107"/>
      <c r="BA469" s="107"/>
      <c r="BB469" s="107"/>
      <c r="BC469" s="115"/>
      <c r="BD469" s="107"/>
      <c r="BE469" s="107"/>
      <c r="BF469" s="107"/>
      <c r="BG469" s="107"/>
      <c r="BH469" s="107"/>
      <c r="BI469" s="107"/>
      <c r="BJ469" s="107"/>
      <c r="BK469" s="107"/>
      <c r="BL469" s="116"/>
      <c r="BM469" s="193"/>
      <c r="BN469" s="116"/>
      <c r="BO469" s="116"/>
      <c r="BP469" s="116"/>
      <c r="BQ469" s="116"/>
      <c r="BR469" s="116"/>
      <c r="BS469" s="118"/>
      <c r="BT469" s="107"/>
      <c r="BU469" s="107"/>
      <c r="BV469" s="107"/>
      <c r="BW469" s="107"/>
      <c r="BX469" s="124"/>
      <c r="BY469" s="107"/>
      <c r="BZ469" s="107"/>
      <c r="CA469" s="107"/>
      <c r="CB469" s="117"/>
      <c r="CC469" s="117"/>
      <c r="CD469" s="117"/>
      <c r="CE469" s="112"/>
      <c r="CF469" s="117"/>
      <c r="CG469" s="112"/>
      <c r="CH469" s="112"/>
      <c r="CI469" s="112"/>
      <c r="CJ469" s="112"/>
      <c r="CK469" s="112"/>
      <c r="CL469" s="112"/>
      <c r="CM469" s="112"/>
      <c r="CN469" s="112"/>
      <c r="CO469" s="112"/>
      <c r="CP469" s="112"/>
      <c r="CQ469" s="112"/>
      <c r="CR469" s="112"/>
      <c r="CS469" s="112"/>
      <c r="CT469" s="112"/>
      <c r="CU469" s="112"/>
      <c r="CV469" s="112"/>
      <c r="CW469" s="112"/>
      <c r="CX469" s="112"/>
      <c r="CY469" s="112"/>
      <c r="CZ469" s="112"/>
      <c r="DA469" s="112"/>
      <c r="DB469" s="112"/>
    </row>
    <row r="470" spans="1:106" ht="30.75" customHeight="1">
      <c r="A470" s="123" t="s">
        <v>1261</v>
      </c>
      <c r="B470" s="128"/>
      <c r="C470" s="234"/>
      <c r="D470" s="123"/>
      <c r="E470" s="107"/>
      <c r="F470" s="107"/>
      <c r="G470" s="107"/>
      <c r="H470" s="107"/>
      <c r="I470" s="177"/>
      <c r="J470" s="107"/>
      <c r="K470" s="107"/>
      <c r="L470" s="107"/>
      <c r="M470" s="107"/>
      <c r="N470" s="107"/>
      <c r="O470" s="117"/>
      <c r="P470" s="146"/>
      <c r="Q470" s="107"/>
      <c r="R470" s="107"/>
      <c r="S470" s="113"/>
      <c r="T470" s="107"/>
      <c r="U470" s="107"/>
      <c r="V470" s="106"/>
      <c r="W470" s="111"/>
      <c r="X470" s="107"/>
      <c r="Y470" s="107"/>
      <c r="Z470" s="107"/>
      <c r="AA470" s="107"/>
      <c r="AB470" s="107"/>
      <c r="AC470" s="114"/>
      <c r="AD470" s="108"/>
      <c r="AE470" s="107"/>
      <c r="AF470" s="107"/>
      <c r="AG470" s="107"/>
      <c r="AH470" s="107"/>
      <c r="AI470" s="107"/>
      <c r="AJ470" s="107"/>
      <c r="AK470" s="107"/>
      <c r="AL470" s="107"/>
      <c r="AM470" s="123"/>
      <c r="AN470" s="107"/>
      <c r="AO470" s="107"/>
      <c r="AP470" s="107"/>
      <c r="AQ470" s="107"/>
      <c r="AR470" s="107"/>
      <c r="AS470" s="107"/>
      <c r="AT470" s="107"/>
      <c r="AU470" s="107"/>
      <c r="AV470" s="107"/>
      <c r="AW470" s="107"/>
      <c r="AX470" s="107"/>
      <c r="AY470" s="107"/>
      <c r="AZ470" s="107"/>
      <c r="BA470" s="107"/>
      <c r="BB470" s="107"/>
      <c r="BC470" s="115"/>
      <c r="BD470" s="107"/>
      <c r="BE470" s="107"/>
      <c r="BF470" s="124"/>
      <c r="BG470" s="107"/>
      <c r="BH470" s="107"/>
      <c r="BI470" s="107"/>
      <c r="BJ470" s="107"/>
      <c r="BK470" s="107"/>
      <c r="BL470" s="121"/>
      <c r="BM470" s="193"/>
      <c r="BN470" s="116"/>
      <c r="BO470" s="116"/>
      <c r="BP470" s="116"/>
      <c r="BQ470" s="116"/>
      <c r="BR470" s="116"/>
      <c r="BS470" s="118"/>
      <c r="BT470" s="107"/>
      <c r="BU470" s="107"/>
      <c r="BV470" s="107"/>
      <c r="BW470" s="107"/>
      <c r="BX470" s="124"/>
      <c r="BY470" s="107"/>
      <c r="BZ470" s="107"/>
      <c r="CA470" s="107"/>
      <c r="CB470" s="117"/>
      <c r="CC470" s="117"/>
      <c r="CD470" s="117"/>
      <c r="CE470" s="112"/>
      <c r="CF470" s="117"/>
      <c r="CG470" s="112"/>
      <c r="CH470" s="112"/>
      <c r="CI470" s="112"/>
      <c r="CJ470" s="112"/>
      <c r="CK470" s="112"/>
      <c r="CL470" s="112"/>
      <c r="CM470" s="112"/>
      <c r="CN470" s="112"/>
      <c r="CO470" s="112"/>
      <c r="CP470" s="112"/>
      <c r="CQ470" s="112"/>
      <c r="CR470" s="112"/>
      <c r="CS470" s="112"/>
      <c r="CT470" s="112"/>
      <c r="CU470" s="112"/>
      <c r="CV470" s="112"/>
      <c r="CW470" s="112"/>
      <c r="CX470" s="112"/>
      <c r="CY470" s="112"/>
      <c r="CZ470" s="112"/>
      <c r="DA470" s="112"/>
      <c r="DB470" s="112"/>
    </row>
    <row r="471" spans="1:106" ht="30.75" customHeight="1">
      <c r="A471" s="196" t="s">
        <v>1266</v>
      </c>
      <c r="B471" s="128"/>
      <c r="C471" s="107"/>
      <c r="D471" s="123"/>
      <c r="E471" s="107"/>
      <c r="F471" s="107"/>
      <c r="G471" s="107"/>
      <c r="H471" s="107"/>
      <c r="I471" s="177"/>
      <c r="J471" s="107"/>
      <c r="K471" s="107"/>
      <c r="L471" s="107"/>
      <c r="M471" s="107"/>
      <c r="N471" s="107"/>
      <c r="O471" s="117"/>
      <c r="P471" s="146"/>
      <c r="Q471" s="107"/>
      <c r="R471" s="107"/>
      <c r="S471" s="113"/>
      <c r="T471" s="107"/>
      <c r="U471" s="107"/>
      <c r="V471" s="106"/>
      <c r="W471" s="111"/>
      <c r="X471" s="107"/>
      <c r="Y471" s="107"/>
      <c r="Z471" s="107"/>
      <c r="AA471" s="107"/>
      <c r="AB471" s="107"/>
      <c r="AC471" s="114"/>
      <c r="AD471" s="108"/>
      <c r="AE471" s="107"/>
      <c r="AF471" s="107"/>
      <c r="AG471" s="107"/>
      <c r="AH471" s="107"/>
      <c r="AI471" s="107"/>
      <c r="AJ471" s="107"/>
      <c r="AK471" s="107"/>
      <c r="AL471" s="107"/>
      <c r="AM471" s="123"/>
      <c r="AN471" s="107"/>
      <c r="AO471" s="107"/>
      <c r="AP471" s="107"/>
      <c r="AQ471" s="107"/>
      <c r="AR471" s="107"/>
      <c r="AS471" s="107"/>
      <c r="AT471" s="107"/>
      <c r="AU471" s="107"/>
      <c r="AV471" s="107"/>
      <c r="AW471" s="107"/>
      <c r="AX471" s="107"/>
      <c r="AY471" s="107"/>
      <c r="AZ471" s="107"/>
      <c r="BA471" s="107"/>
      <c r="BB471" s="107"/>
      <c r="BC471" s="115"/>
      <c r="BD471" s="107"/>
      <c r="BE471" s="107"/>
      <c r="BF471" s="124"/>
      <c r="BG471" s="107"/>
      <c r="BH471" s="107"/>
      <c r="BI471" s="107"/>
      <c r="BJ471" s="107"/>
      <c r="BK471" s="107"/>
      <c r="BL471" s="116"/>
      <c r="BM471" s="193"/>
      <c r="BN471" s="116"/>
      <c r="BO471" s="116"/>
      <c r="BP471" s="116"/>
      <c r="BQ471" s="116"/>
      <c r="BR471" s="116"/>
      <c r="BS471" s="118"/>
      <c r="BT471" s="107"/>
      <c r="BU471" s="107"/>
      <c r="BV471" s="107"/>
      <c r="BW471" s="107"/>
      <c r="BX471" s="124"/>
      <c r="BY471" s="107"/>
      <c r="BZ471" s="107"/>
      <c r="CA471" s="107"/>
      <c r="CB471" s="117"/>
      <c r="CC471" s="117"/>
      <c r="CD471" s="117"/>
      <c r="CE471" s="112"/>
      <c r="CF471" s="117"/>
      <c r="CG471" s="112"/>
      <c r="CH471" s="112"/>
      <c r="CI471" s="112"/>
      <c r="CJ471" s="112"/>
      <c r="CK471" s="112"/>
      <c r="CL471" s="112"/>
      <c r="CM471" s="112"/>
      <c r="CN471" s="112"/>
      <c r="CO471" s="112"/>
      <c r="CP471" s="112"/>
      <c r="CQ471" s="112"/>
      <c r="CR471" s="112"/>
      <c r="CS471" s="112"/>
      <c r="CT471" s="112"/>
      <c r="CU471" s="112"/>
      <c r="CV471" s="112"/>
      <c r="CW471" s="112"/>
      <c r="CX471" s="112"/>
      <c r="CY471" s="112"/>
      <c r="CZ471" s="112"/>
      <c r="DA471" s="112"/>
      <c r="DB471" s="112"/>
    </row>
    <row r="472" spans="1:106" ht="30.75" customHeight="1">
      <c r="A472" s="123" t="s">
        <v>1267</v>
      </c>
      <c r="B472" s="128"/>
      <c r="C472" s="160"/>
      <c r="D472" s="123"/>
      <c r="E472" s="107"/>
      <c r="F472" s="107"/>
      <c r="G472" s="107"/>
      <c r="H472" s="107"/>
      <c r="I472" s="107"/>
      <c r="J472" s="107"/>
      <c r="K472" s="107"/>
      <c r="L472" s="107"/>
      <c r="M472" s="107"/>
      <c r="N472" s="107"/>
      <c r="O472" s="117"/>
      <c r="P472" s="146"/>
      <c r="Q472" s="107"/>
      <c r="R472" s="107"/>
      <c r="S472" s="146"/>
      <c r="T472" s="107"/>
      <c r="U472" s="107"/>
      <c r="V472" s="106"/>
      <c r="W472" s="111"/>
      <c r="X472" s="107"/>
      <c r="Y472" s="107"/>
      <c r="Z472" s="107"/>
      <c r="AA472" s="107"/>
      <c r="AB472" s="107"/>
      <c r="AC472" s="114"/>
      <c r="AD472" s="108"/>
      <c r="AE472" s="107"/>
      <c r="AF472" s="107"/>
      <c r="AG472" s="107"/>
      <c r="AH472" s="107"/>
      <c r="AI472" s="107"/>
      <c r="AJ472" s="107"/>
      <c r="AK472" s="107"/>
      <c r="AL472" s="107"/>
      <c r="AM472" s="123"/>
      <c r="AN472" s="107"/>
      <c r="AO472" s="107"/>
      <c r="AP472" s="107"/>
      <c r="AQ472" s="107"/>
      <c r="AR472" s="107"/>
      <c r="AS472" s="107"/>
      <c r="AT472" s="107"/>
      <c r="AU472" s="107"/>
      <c r="AV472" s="107"/>
      <c r="AW472" s="107"/>
      <c r="AX472" s="107"/>
      <c r="AY472" s="107"/>
      <c r="AZ472" s="107"/>
      <c r="BA472" s="107"/>
      <c r="BB472" s="107"/>
      <c r="BC472" s="115"/>
      <c r="BD472" s="107"/>
      <c r="BE472" s="107"/>
      <c r="BF472" s="107"/>
      <c r="BG472" s="107"/>
      <c r="BH472" s="107"/>
      <c r="BI472" s="107"/>
      <c r="BJ472" s="107"/>
      <c r="BK472" s="107"/>
      <c r="BL472" s="116"/>
      <c r="BM472" s="193"/>
      <c r="BN472" s="116"/>
      <c r="BO472" s="116"/>
      <c r="BP472" s="116"/>
      <c r="BQ472" s="116"/>
      <c r="BR472" s="116"/>
      <c r="BS472" s="118"/>
      <c r="BT472" s="107"/>
      <c r="BU472" s="107"/>
      <c r="BV472" s="107"/>
      <c r="BW472" s="107"/>
      <c r="BX472" s="107"/>
      <c r="BY472" s="107"/>
      <c r="BZ472" s="107"/>
      <c r="CA472" s="107"/>
      <c r="CB472" s="117"/>
      <c r="CC472" s="117"/>
      <c r="CD472" s="117"/>
      <c r="CE472" s="112"/>
      <c r="CF472" s="117"/>
      <c r="CG472" s="112"/>
      <c r="CH472" s="112"/>
      <c r="CI472" s="112"/>
      <c r="CJ472" s="112"/>
      <c r="CK472" s="112"/>
      <c r="CL472" s="112"/>
      <c r="CM472" s="112"/>
      <c r="CN472" s="112"/>
      <c r="CO472" s="112"/>
      <c r="CP472" s="112"/>
      <c r="CQ472" s="112"/>
      <c r="CR472" s="112"/>
      <c r="CS472" s="112"/>
      <c r="CT472" s="112"/>
      <c r="CU472" s="112"/>
      <c r="CV472" s="112"/>
      <c r="CW472" s="112"/>
      <c r="CX472" s="112"/>
      <c r="CY472" s="112"/>
      <c r="CZ472" s="112"/>
      <c r="DA472" s="112"/>
      <c r="DB472" s="112"/>
    </row>
    <row r="473" spans="1:106" ht="30.75" customHeight="1">
      <c r="A473" s="123" t="s">
        <v>1269</v>
      </c>
      <c r="B473" s="128"/>
      <c r="C473" s="107"/>
      <c r="D473" s="123"/>
      <c r="E473" s="107"/>
      <c r="F473" s="107"/>
      <c r="G473" s="107"/>
      <c r="H473" s="107"/>
      <c r="I473" s="107"/>
      <c r="J473" s="107"/>
      <c r="K473" s="107"/>
      <c r="L473" s="107"/>
      <c r="M473" s="107"/>
      <c r="N473" s="107"/>
      <c r="O473" s="117"/>
      <c r="P473" s="113"/>
      <c r="Q473" s="107"/>
      <c r="R473" s="107"/>
      <c r="S473" s="146"/>
      <c r="T473" s="107"/>
      <c r="U473" s="107"/>
      <c r="V473" s="106"/>
      <c r="W473" s="111"/>
      <c r="X473" s="107"/>
      <c r="Y473" s="107"/>
      <c r="Z473" s="107"/>
      <c r="AA473" s="107"/>
      <c r="AB473" s="107"/>
      <c r="AC473" s="114"/>
      <c r="AD473" s="108"/>
      <c r="AE473" s="107"/>
      <c r="AF473" s="107"/>
      <c r="AG473" s="107"/>
      <c r="AH473" s="107"/>
      <c r="AI473" s="107"/>
      <c r="AJ473" s="107"/>
      <c r="AK473" s="107"/>
      <c r="AL473" s="107"/>
      <c r="AM473" s="123"/>
      <c r="AN473" s="107"/>
      <c r="AO473" s="107"/>
      <c r="AP473" s="107"/>
      <c r="AQ473" s="107"/>
      <c r="AR473" s="107"/>
      <c r="AS473" s="107"/>
      <c r="AT473" s="107"/>
      <c r="AU473" s="107"/>
      <c r="AV473" s="107"/>
      <c r="AW473" s="107"/>
      <c r="AX473" s="107"/>
      <c r="AY473" s="107"/>
      <c r="AZ473" s="107"/>
      <c r="BA473" s="107"/>
      <c r="BB473" s="107"/>
      <c r="BC473" s="115"/>
      <c r="BD473" s="107"/>
      <c r="BE473" s="107"/>
      <c r="BF473" s="107"/>
      <c r="BG473" s="107"/>
      <c r="BH473" s="107"/>
      <c r="BI473" s="107"/>
      <c r="BJ473" s="107"/>
      <c r="BK473" s="107"/>
      <c r="BL473" s="116"/>
      <c r="BM473" s="193"/>
      <c r="BN473" s="116"/>
      <c r="BO473" s="116"/>
      <c r="BP473" s="116"/>
      <c r="BQ473" s="116"/>
      <c r="BR473" s="116"/>
      <c r="BS473" s="118"/>
      <c r="BT473" s="107"/>
      <c r="BU473" s="107"/>
      <c r="BV473" s="107"/>
      <c r="BW473" s="107"/>
      <c r="BX473" s="107"/>
      <c r="BY473" s="107"/>
      <c r="BZ473" s="107"/>
      <c r="CA473" s="107"/>
      <c r="CB473" s="117"/>
      <c r="CC473" s="117"/>
      <c r="CD473" s="117"/>
      <c r="CE473" s="112"/>
      <c r="CF473" s="117"/>
      <c r="CG473" s="112"/>
      <c r="CH473" s="112"/>
      <c r="CI473" s="112"/>
      <c r="CJ473" s="112"/>
      <c r="CK473" s="112"/>
      <c r="CL473" s="112"/>
      <c r="CM473" s="112"/>
      <c r="CN473" s="112"/>
      <c r="CO473" s="112"/>
      <c r="CP473" s="112"/>
      <c r="CQ473" s="112"/>
      <c r="CR473" s="112"/>
      <c r="CS473" s="112"/>
      <c r="CT473" s="112"/>
      <c r="CU473" s="112"/>
      <c r="CV473" s="112"/>
      <c r="CW473" s="112"/>
      <c r="CX473" s="112"/>
      <c r="CY473" s="112"/>
      <c r="CZ473" s="112"/>
      <c r="DA473" s="112"/>
      <c r="DB473" s="112"/>
    </row>
    <row r="474" spans="1:106" ht="30.75" customHeight="1">
      <c r="A474" s="123" t="s">
        <v>1270</v>
      </c>
      <c r="B474" s="128"/>
      <c r="C474" s="107"/>
      <c r="D474" s="123"/>
      <c r="E474" s="107"/>
      <c r="F474" s="107"/>
      <c r="G474" s="107"/>
      <c r="H474" s="107"/>
      <c r="I474" s="107"/>
      <c r="J474" s="107"/>
      <c r="K474" s="107"/>
      <c r="L474" s="107"/>
      <c r="M474" s="107"/>
      <c r="N474" s="107"/>
      <c r="O474" s="117"/>
      <c r="P474" s="113"/>
      <c r="Q474" s="107"/>
      <c r="R474" s="107"/>
      <c r="S474" s="146"/>
      <c r="T474" s="107"/>
      <c r="U474" s="107"/>
      <c r="V474" s="106"/>
      <c r="W474" s="111"/>
      <c r="X474" s="107"/>
      <c r="Y474" s="107"/>
      <c r="Z474" s="107"/>
      <c r="AA474" s="107"/>
      <c r="AB474" s="107"/>
      <c r="AC474" s="114"/>
      <c r="AD474" s="108"/>
      <c r="AE474" s="107"/>
      <c r="AF474" s="107"/>
      <c r="AG474" s="107"/>
      <c r="AH474" s="107"/>
      <c r="AI474" s="107"/>
      <c r="AJ474" s="107"/>
      <c r="AK474" s="107"/>
      <c r="AL474" s="107"/>
      <c r="AM474" s="123"/>
      <c r="AN474" s="107"/>
      <c r="AO474" s="107"/>
      <c r="AP474" s="107"/>
      <c r="AQ474" s="107"/>
      <c r="AR474" s="107"/>
      <c r="AS474" s="107"/>
      <c r="AT474" s="107"/>
      <c r="AU474" s="107"/>
      <c r="AV474" s="107"/>
      <c r="AW474" s="107"/>
      <c r="AX474" s="107"/>
      <c r="AY474" s="107"/>
      <c r="AZ474" s="123"/>
      <c r="BA474" s="107"/>
      <c r="BB474" s="107"/>
      <c r="BC474" s="115"/>
      <c r="BD474" s="107"/>
      <c r="BE474" s="107"/>
      <c r="BF474" s="107"/>
      <c r="BG474" s="107"/>
      <c r="BH474" s="107"/>
      <c r="BI474" s="107"/>
      <c r="BJ474" s="107"/>
      <c r="BK474" s="107"/>
      <c r="BL474" s="116"/>
      <c r="BM474" s="193"/>
      <c r="BN474" s="116"/>
      <c r="BO474" s="116"/>
      <c r="BP474" s="116"/>
      <c r="BQ474" s="116"/>
      <c r="BR474" s="116"/>
      <c r="BS474" s="118"/>
      <c r="BT474" s="107"/>
      <c r="BU474" s="107"/>
      <c r="BV474" s="107"/>
      <c r="BW474" s="107"/>
      <c r="BX474" s="107"/>
      <c r="BY474" s="107"/>
      <c r="BZ474" s="107"/>
      <c r="CA474" s="107"/>
      <c r="CB474" s="117"/>
      <c r="CC474" s="117"/>
      <c r="CD474" s="117"/>
      <c r="CE474" s="112"/>
      <c r="CF474" s="117"/>
      <c r="CG474" s="112"/>
      <c r="CH474" s="112"/>
      <c r="CI474" s="112"/>
      <c r="CJ474" s="112"/>
      <c r="CK474" s="112"/>
      <c r="CL474" s="112"/>
      <c r="CM474" s="112"/>
      <c r="CN474" s="112"/>
      <c r="CO474" s="112"/>
      <c r="CP474" s="112"/>
      <c r="CQ474" s="112"/>
      <c r="CR474" s="112"/>
      <c r="CS474" s="112"/>
      <c r="CT474" s="112"/>
      <c r="CU474" s="112"/>
      <c r="CV474" s="112"/>
      <c r="CW474" s="112"/>
      <c r="CX474" s="112"/>
      <c r="CY474" s="112"/>
      <c r="CZ474" s="112"/>
      <c r="DA474" s="112"/>
      <c r="DB474" s="112"/>
    </row>
    <row r="475" spans="1:106" ht="30.75" customHeight="1">
      <c r="A475" s="123" t="s">
        <v>1271</v>
      </c>
      <c r="B475" s="128"/>
      <c r="C475" s="140"/>
      <c r="D475" s="123"/>
      <c r="E475" s="123"/>
      <c r="F475" s="123"/>
      <c r="G475" s="123"/>
      <c r="H475" s="123"/>
      <c r="I475" s="123"/>
      <c r="J475" s="123"/>
      <c r="K475" s="123"/>
      <c r="L475" s="123"/>
      <c r="M475" s="123"/>
      <c r="N475" s="123"/>
      <c r="O475" s="128"/>
      <c r="P475" s="146"/>
      <c r="Q475" s="123"/>
      <c r="R475" s="123"/>
      <c r="S475" s="146"/>
      <c r="T475" s="123"/>
      <c r="U475" s="123"/>
      <c r="V475" s="130"/>
      <c r="W475" s="111"/>
      <c r="X475" s="123"/>
      <c r="Y475" s="123"/>
      <c r="Z475" s="123"/>
      <c r="AA475" s="123"/>
      <c r="AB475" s="123"/>
      <c r="AC475" s="131"/>
      <c r="AD475" s="108"/>
      <c r="AE475" s="107"/>
      <c r="AF475" s="107"/>
      <c r="AG475" s="107"/>
      <c r="AH475" s="107"/>
      <c r="AI475" s="123"/>
      <c r="AJ475" s="123"/>
      <c r="AK475" s="123"/>
      <c r="AL475" s="123"/>
      <c r="AM475" s="123"/>
      <c r="AN475" s="123"/>
      <c r="AO475" s="123"/>
      <c r="AP475" s="123"/>
      <c r="AQ475" s="123"/>
      <c r="AR475" s="123"/>
      <c r="AS475" s="123"/>
      <c r="AT475" s="123"/>
      <c r="AU475" s="123"/>
      <c r="AV475" s="123"/>
      <c r="AW475" s="123"/>
      <c r="AX475" s="123"/>
      <c r="AY475" s="123"/>
      <c r="AZ475" s="123"/>
      <c r="BA475" s="107"/>
      <c r="BB475" s="107"/>
      <c r="BC475" s="133"/>
      <c r="BD475" s="123"/>
      <c r="BE475" s="123"/>
      <c r="BF475" s="123"/>
      <c r="BG475" s="123"/>
      <c r="BH475" s="123"/>
      <c r="BI475" s="123"/>
      <c r="BJ475" s="123"/>
      <c r="BK475" s="123"/>
      <c r="BL475" s="134"/>
      <c r="BM475" s="193"/>
      <c r="BN475" s="134"/>
      <c r="BO475" s="134"/>
      <c r="BP475" s="134"/>
      <c r="BQ475" s="134"/>
      <c r="BR475" s="134"/>
      <c r="BS475" s="145"/>
      <c r="BT475" s="123"/>
      <c r="BU475" s="123"/>
      <c r="BV475" s="123"/>
      <c r="BW475" s="123"/>
      <c r="BX475" s="123"/>
      <c r="BY475" s="123"/>
      <c r="BZ475" s="123"/>
      <c r="CA475" s="123"/>
      <c r="CB475" s="128"/>
      <c r="CC475" s="128"/>
      <c r="CD475" s="128"/>
      <c r="CE475" s="135"/>
      <c r="CF475" s="128"/>
      <c r="CG475" s="135"/>
      <c r="CH475" s="135"/>
      <c r="CI475" s="135"/>
      <c r="CJ475" s="135"/>
      <c r="CK475" s="135"/>
      <c r="CL475" s="135"/>
      <c r="CM475" s="135"/>
      <c r="CN475" s="135"/>
      <c r="CO475" s="135"/>
      <c r="CP475" s="135"/>
      <c r="CQ475" s="135"/>
      <c r="CR475" s="135"/>
      <c r="CS475" s="112"/>
      <c r="CT475" s="112"/>
      <c r="CU475" s="112"/>
      <c r="CV475" s="112"/>
      <c r="CW475" s="112"/>
      <c r="CX475" s="112"/>
      <c r="CY475" s="258"/>
      <c r="CZ475" s="112"/>
      <c r="DA475" s="112"/>
      <c r="DB475" s="112"/>
    </row>
    <row r="476" spans="1:106" ht="30.75" customHeight="1">
      <c r="A476" s="123" t="s">
        <v>1274</v>
      </c>
      <c r="B476" s="128"/>
      <c r="C476" s="255"/>
      <c r="D476" s="123"/>
      <c r="E476" s="123"/>
      <c r="F476" s="123"/>
      <c r="G476" s="123"/>
      <c r="H476" s="123"/>
      <c r="I476" s="123"/>
      <c r="J476" s="123"/>
      <c r="K476" s="123"/>
      <c r="L476" s="123"/>
      <c r="M476" s="123"/>
      <c r="N476" s="123"/>
      <c r="O476" s="128"/>
      <c r="P476" s="146"/>
      <c r="Q476" s="123"/>
      <c r="R476" s="123"/>
      <c r="S476" s="146"/>
      <c r="T476" s="123"/>
      <c r="U476" s="123"/>
      <c r="V476" s="130"/>
      <c r="W476" s="111"/>
      <c r="X476" s="123"/>
      <c r="Y476" s="123"/>
      <c r="Z476" s="123"/>
      <c r="AA476" s="123"/>
      <c r="AB476" s="123"/>
      <c r="AC476" s="131"/>
      <c r="AD476" s="108"/>
      <c r="AE476" s="107"/>
      <c r="AF476" s="107"/>
      <c r="AG476" s="107"/>
      <c r="AH476" s="107"/>
      <c r="AI476" s="123"/>
      <c r="AJ476" s="123"/>
      <c r="AK476" s="123"/>
      <c r="AL476" s="123"/>
      <c r="AM476" s="123"/>
      <c r="AN476" s="123"/>
      <c r="AO476" s="123"/>
      <c r="AP476" s="123"/>
      <c r="AQ476" s="123"/>
      <c r="AR476" s="123"/>
      <c r="AS476" s="123"/>
      <c r="AT476" s="123"/>
      <c r="AU476" s="123"/>
      <c r="AV476" s="123"/>
      <c r="AW476" s="123"/>
      <c r="AX476" s="123"/>
      <c r="AY476" s="123"/>
      <c r="AZ476" s="123"/>
      <c r="BA476" s="107"/>
      <c r="BB476" s="107"/>
      <c r="BC476" s="133"/>
      <c r="BD476" s="123"/>
      <c r="BE476" s="123"/>
      <c r="BF476" s="123"/>
      <c r="BG476" s="123"/>
      <c r="BH476" s="123"/>
      <c r="BI476" s="123"/>
      <c r="BJ476" s="123"/>
      <c r="BK476" s="123"/>
      <c r="BL476" s="134"/>
      <c r="BM476" s="193"/>
      <c r="BN476" s="134"/>
      <c r="BO476" s="134"/>
      <c r="BP476" s="134"/>
      <c r="BQ476" s="134"/>
      <c r="BR476" s="134"/>
      <c r="BS476" s="145"/>
      <c r="BT476" s="123"/>
      <c r="BU476" s="123"/>
      <c r="BV476" s="123"/>
      <c r="BW476" s="123"/>
      <c r="BX476" s="123"/>
      <c r="BY476" s="123"/>
      <c r="BZ476" s="123"/>
      <c r="CA476" s="123"/>
      <c r="CB476" s="128"/>
      <c r="CC476" s="128"/>
      <c r="CD476" s="128"/>
      <c r="CE476" s="135"/>
      <c r="CF476" s="128"/>
      <c r="CG476" s="135"/>
      <c r="CH476" s="135"/>
      <c r="CI476" s="135"/>
      <c r="CJ476" s="135"/>
      <c r="CK476" s="135"/>
      <c r="CL476" s="135"/>
      <c r="CM476" s="135"/>
      <c r="CN476" s="135"/>
      <c r="CO476" s="135"/>
      <c r="CP476" s="135"/>
      <c r="CQ476" s="135"/>
      <c r="CR476" s="135"/>
      <c r="CS476" s="112"/>
      <c r="CT476" s="112"/>
      <c r="CU476" s="112"/>
      <c r="CV476" s="112"/>
      <c r="CW476" s="112"/>
      <c r="CX476" s="112"/>
      <c r="CY476" s="112"/>
      <c r="CZ476" s="112"/>
      <c r="DA476" s="112"/>
      <c r="DB476" s="112"/>
    </row>
    <row r="477" spans="1:106" ht="30.75" customHeight="1">
      <c r="A477" s="123" t="s">
        <v>1275</v>
      </c>
      <c r="B477" s="128"/>
      <c r="C477" s="126"/>
      <c r="D477" s="123"/>
      <c r="E477" s="107"/>
      <c r="F477" s="107"/>
      <c r="G477" s="107"/>
      <c r="H477" s="107"/>
      <c r="I477" s="107"/>
      <c r="J477" s="107"/>
      <c r="K477" s="107"/>
      <c r="L477" s="107"/>
      <c r="M477" s="107"/>
      <c r="N477" s="107"/>
      <c r="O477" s="117"/>
      <c r="P477" s="146"/>
      <c r="Q477" s="123"/>
      <c r="R477" s="107"/>
      <c r="S477" s="146"/>
      <c r="T477" s="107"/>
      <c r="U477" s="107"/>
      <c r="V477" s="106"/>
      <c r="W477" s="111"/>
      <c r="X477" s="107"/>
      <c r="Y477" s="107"/>
      <c r="Z477" s="107"/>
      <c r="AA477" s="107"/>
      <c r="AB477" s="107"/>
      <c r="AC477" s="114"/>
      <c r="AD477" s="108"/>
      <c r="AE477" s="107"/>
      <c r="AF477" s="107"/>
      <c r="AG477" s="107"/>
      <c r="AH477" s="107"/>
      <c r="AI477" s="107"/>
      <c r="AJ477" s="107"/>
      <c r="AK477" s="107"/>
      <c r="AL477" s="107"/>
      <c r="AM477" s="123"/>
      <c r="AN477" s="107"/>
      <c r="AO477" s="107"/>
      <c r="AP477" s="107"/>
      <c r="AQ477" s="107"/>
      <c r="AR477" s="107"/>
      <c r="AS477" s="107"/>
      <c r="AT477" s="107"/>
      <c r="AU477" s="107"/>
      <c r="AV477" s="107"/>
      <c r="AW477" s="107"/>
      <c r="AX477" s="107"/>
      <c r="AY477" s="107"/>
      <c r="AZ477" s="107"/>
      <c r="BA477" s="107"/>
      <c r="BB477" s="107"/>
      <c r="BC477" s="115"/>
      <c r="BD477" s="107"/>
      <c r="BE477" s="107"/>
      <c r="BF477" s="107"/>
      <c r="BG477" s="107"/>
      <c r="BH477" s="107"/>
      <c r="BI477" s="107"/>
      <c r="BJ477" s="107"/>
      <c r="BK477" s="107"/>
      <c r="BL477" s="116"/>
      <c r="BM477" s="193"/>
      <c r="BN477" s="116"/>
      <c r="BO477" s="116"/>
      <c r="BP477" s="116"/>
      <c r="BQ477" s="116"/>
      <c r="BR477" s="116"/>
      <c r="BS477" s="118"/>
      <c r="BT477" s="107"/>
      <c r="BU477" s="107"/>
      <c r="BV477" s="107"/>
      <c r="BW477" s="107"/>
      <c r="BX477" s="107"/>
      <c r="BY477" s="107"/>
      <c r="BZ477" s="107"/>
      <c r="CA477" s="107"/>
      <c r="CB477" s="117"/>
      <c r="CC477" s="117"/>
      <c r="CD477" s="117"/>
      <c r="CE477" s="112"/>
      <c r="CF477" s="117"/>
      <c r="CG477" s="112"/>
      <c r="CH477" s="112"/>
      <c r="CI477" s="112"/>
      <c r="CJ477" s="112"/>
      <c r="CK477" s="112"/>
      <c r="CL477" s="112"/>
      <c r="CM477" s="112"/>
      <c r="CN477" s="112"/>
      <c r="CO477" s="112"/>
      <c r="CP477" s="112"/>
      <c r="CQ477" s="112"/>
      <c r="CR477" s="112"/>
      <c r="CS477" s="112"/>
      <c r="CT477" s="112"/>
      <c r="CU477" s="112"/>
      <c r="CV477" s="112"/>
      <c r="CW477" s="112"/>
      <c r="CX477" s="112"/>
      <c r="CY477" s="259"/>
      <c r="CZ477" s="112"/>
      <c r="DA477" s="112"/>
      <c r="DB477" s="112"/>
    </row>
    <row r="478" spans="1:106" ht="30.75" customHeight="1">
      <c r="A478" s="123" t="s">
        <v>1277</v>
      </c>
      <c r="B478" s="128"/>
      <c r="C478" s="240"/>
      <c r="D478" s="123"/>
      <c r="E478" s="107"/>
      <c r="F478" s="107"/>
      <c r="G478" s="107"/>
      <c r="H478" s="107"/>
      <c r="I478" s="177"/>
      <c r="J478" s="107"/>
      <c r="K478" s="107"/>
      <c r="L478" s="107"/>
      <c r="M478" s="107"/>
      <c r="N478" s="107"/>
      <c r="O478" s="117"/>
      <c r="P478" s="146"/>
      <c r="Q478" s="107"/>
      <c r="R478" s="107"/>
      <c r="S478" s="146"/>
      <c r="T478" s="107"/>
      <c r="U478" s="107"/>
      <c r="V478" s="106"/>
      <c r="W478" s="111"/>
      <c r="X478" s="107"/>
      <c r="Y478" s="107"/>
      <c r="Z478" s="107"/>
      <c r="AA478" s="107"/>
      <c r="AB478" s="107"/>
      <c r="AC478" s="114"/>
      <c r="AD478" s="108"/>
      <c r="AE478" s="107"/>
      <c r="AF478" s="107"/>
      <c r="AG478" s="107"/>
      <c r="AH478" s="107"/>
      <c r="AI478" s="107"/>
      <c r="AJ478" s="107"/>
      <c r="AK478" s="107"/>
      <c r="AL478" s="107"/>
      <c r="AM478" s="123"/>
      <c r="AN478" s="107"/>
      <c r="AO478" s="107"/>
      <c r="AP478" s="107"/>
      <c r="AQ478" s="107"/>
      <c r="AR478" s="107"/>
      <c r="AS478" s="107"/>
      <c r="AT478" s="107"/>
      <c r="AU478" s="107"/>
      <c r="AV478" s="107"/>
      <c r="AW478" s="107"/>
      <c r="AX478" s="107"/>
      <c r="AY478" s="107"/>
      <c r="AZ478" s="123"/>
      <c r="BA478" s="107"/>
      <c r="BB478" s="107"/>
      <c r="BC478" s="115"/>
      <c r="BD478" s="107"/>
      <c r="BE478" s="107"/>
      <c r="BF478" s="124"/>
      <c r="BG478" s="107"/>
      <c r="BH478" s="107"/>
      <c r="BI478" s="107"/>
      <c r="BJ478" s="107"/>
      <c r="BK478" s="107"/>
      <c r="BL478" s="121"/>
      <c r="BM478" s="193"/>
      <c r="BN478" s="116"/>
      <c r="BO478" s="116"/>
      <c r="BP478" s="116"/>
      <c r="BQ478" s="116"/>
      <c r="BR478" s="116"/>
      <c r="BS478" s="118"/>
      <c r="BT478" s="107"/>
      <c r="BU478" s="107"/>
      <c r="BV478" s="107"/>
      <c r="BW478" s="107"/>
      <c r="BX478" s="124"/>
      <c r="BY478" s="107"/>
      <c r="BZ478" s="107"/>
      <c r="CA478" s="107"/>
      <c r="CB478" s="117"/>
      <c r="CC478" s="117"/>
      <c r="CD478" s="117"/>
      <c r="CE478" s="112"/>
      <c r="CF478" s="117"/>
      <c r="CG478" s="112"/>
      <c r="CH478" s="112"/>
      <c r="CI478" s="112"/>
      <c r="CJ478" s="112"/>
      <c r="CK478" s="112"/>
      <c r="CL478" s="112"/>
      <c r="CM478" s="112"/>
      <c r="CN478" s="112"/>
      <c r="CO478" s="112"/>
      <c r="CP478" s="112"/>
      <c r="CQ478" s="112"/>
      <c r="CR478" s="112"/>
      <c r="CS478" s="112"/>
      <c r="CT478" s="112"/>
      <c r="CU478" s="112"/>
      <c r="CV478" s="112"/>
      <c r="CW478" s="112"/>
      <c r="CX478" s="112"/>
      <c r="CY478" s="112"/>
      <c r="CZ478" s="112"/>
      <c r="DA478" s="112"/>
      <c r="DB478" s="112"/>
    </row>
    <row r="479" spans="1:106" ht="30.75" customHeight="1">
      <c r="A479" s="123" t="s">
        <v>1278</v>
      </c>
      <c r="B479" s="128"/>
      <c r="C479" s="132"/>
      <c r="D479" s="123"/>
      <c r="E479" s="107"/>
      <c r="F479" s="107"/>
      <c r="G479" s="107"/>
      <c r="H479" s="107"/>
      <c r="I479" s="177"/>
      <c r="J479" s="107"/>
      <c r="K479" s="107"/>
      <c r="L479" s="107"/>
      <c r="M479" s="107"/>
      <c r="N479" s="107"/>
      <c r="O479" s="117"/>
      <c r="P479" s="146"/>
      <c r="Q479" s="107"/>
      <c r="R479" s="107"/>
      <c r="S479" s="146"/>
      <c r="T479" s="107"/>
      <c r="U479" s="107"/>
      <c r="V479" s="106"/>
      <c r="W479" s="111"/>
      <c r="X479" s="107"/>
      <c r="Y479" s="107"/>
      <c r="Z479" s="107"/>
      <c r="AA479" s="107"/>
      <c r="AB479" s="107"/>
      <c r="AC479" s="114"/>
      <c r="AD479" s="108"/>
      <c r="AE479" s="107"/>
      <c r="AF479" s="107"/>
      <c r="AG479" s="107"/>
      <c r="AH479" s="107"/>
      <c r="AI479" s="107"/>
      <c r="AJ479" s="107"/>
      <c r="AK479" s="107"/>
      <c r="AL479" s="107"/>
      <c r="AM479" s="123"/>
      <c r="AN479" s="107"/>
      <c r="AO479" s="107"/>
      <c r="AP479" s="107"/>
      <c r="AQ479" s="107"/>
      <c r="AR479" s="107"/>
      <c r="AS479" s="107"/>
      <c r="AT479" s="107"/>
      <c r="AU479" s="107"/>
      <c r="AV479" s="107"/>
      <c r="AW479" s="107"/>
      <c r="AX479" s="107"/>
      <c r="AY479" s="107"/>
      <c r="AZ479" s="123"/>
      <c r="BA479" s="107"/>
      <c r="BB479" s="107"/>
      <c r="BC479" s="115"/>
      <c r="BD479" s="107"/>
      <c r="BE479" s="107"/>
      <c r="BF479" s="107"/>
      <c r="BG479" s="107"/>
      <c r="BH479" s="107"/>
      <c r="BI479" s="107"/>
      <c r="BJ479" s="107"/>
      <c r="BK479" s="107"/>
      <c r="BL479" s="116"/>
      <c r="BM479" s="193"/>
      <c r="BN479" s="116"/>
      <c r="BO479" s="116"/>
      <c r="BP479" s="116"/>
      <c r="BQ479" s="116"/>
      <c r="BR479" s="116"/>
      <c r="BS479" s="118"/>
      <c r="BT479" s="107"/>
      <c r="BU479" s="107"/>
      <c r="BV479" s="107"/>
      <c r="BW479" s="107"/>
      <c r="BX479" s="124"/>
      <c r="BY479" s="107"/>
      <c r="BZ479" s="107"/>
      <c r="CA479" s="107"/>
      <c r="CB479" s="117"/>
      <c r="CC479" s="117"/>
      <c r="CD479" s="117"/>
      <c r="CE479" s="112"/>
      <c r="CF479" s="117"/>
      <c r="CG479" s="112"/>
      <c r="CH479" s="112"/>
      <c r="CI479" s="112"/>
      <c r="CJ479" s="112"/>
      <c r="CK479" s="112"/>
      <c r="CL479" s="112"/>
      <c r="CM479" s="112"/>
      <c r="CN479" s="112"/>
      <c r="CO479" s="112"/>
      <c r="CP479" s="112"/>
      <c r="CQ479" s="112"/>
      <c r="CR479" s="112"/>
      <c r="CS479" s="112"/>
      <c r="CT479" s="112"/>
      <c r="CU479" s="112"/>
      <c r="CV479" s="112"/>
      <c r="CW479" s="112"/>
      <c r="CX479" s="112"/>
      <c r="CY479" s="112"/>
      <c r="CZ479" s="112"/>
      <c r="DA479" s="112"/>
      <c r="DB479" s="112"/>
    </row>
    <row r="480" spans="1:106" ht="30.75" customHeight="1">
      <c r="A480" s="123" t="s">
        <v>1281</v>
      </c>
      <c r="B480" s="128"/>
      <c r="C480" s="240"/>
      <c r="D480" s="123"/>
      <c r="E480" s="107"/>
      <c r="F480" s="107"/>
      <c r="G480" s="107"/>
      <c r="H480" s="107"/>
      <c r="I480" s="177"/>
      <c r="J480" s="107"/>
      <c r="K480" s="107"/>
      <c r="L480" s="107"/>
      <c r="M480" s="107"/>
      <c r="N480" s="107"/>
      <c r="O480" s="117"/>
      <c r="P480" s="146"/>
      <c r="Q480" s="107"/>
      <c r="R480" s="107"/>
      <c r="S480" s="146"/>
      <c r="T480" s="107"/>
      <c r="U480" s="107"/>
      <c r="V480" s="106"/>
      <c r="W480" s="111"/>
      <c r="X480" s="107"/>
      <c r="Y480" s="107"/>
      <c r="Z480" s="107"/>
      <c r="AA480" s="107"/>
      <c r="AB480" s="107"/>
      <c r="AC480" s="114"/>
      <c r="AD480" s="108"/>
      <c r="AE480" s="107"/>
      <c r="AF480" s="107"/>
      <c r="AG480" s="107"/>
      <c r="AH480" s="107"/>
      <c r="AI480" s="266"/>
      <c r="AJ480" s="107"/>
      <c r="AK480" s="107"/>
      <c r="AL480" s="107"/>
      <c r="AM480" s="123"/>
      <c r="AN480" s="107"/>
      <c r="AO480" s="107"/>
      <c r="AP480" s="107"/>
      <c r="AQ480" s="107"/>
      <c r="AR480" s="107"/>
      <c r="AS480" s="107"/>
      <c r="AT480" s="107"/>
      <c r="AU480" s="107"/>
      <c r="AV480" s="107"/>
      <c r="AW480" s="107"/>
      <c r="AX480" s="107"/>
      <c r="AY480" s="107"/>
      <c r="AZ480" s="123"/>
      <c r="BA480" s="107"/>
      <c r="BB480" s="107"/>
      <c r="BC480" s="115"/>
      <c r="BD480" s="107"/>
      <c r="BE480" s="107"/>
      <c r="BF480" s="124"/>
      <c r="BG480" s="107"/>
      <c r="BH480" s="107"/>
      <c r="BI480" s="107"/>
      <c r="BJ480" s="107"/>
      <c r="BK480" s="107"/>
      <c r="BL480" s="121"/>
      <c r="BM480" s="193"/>
      <c r="BN480" s="116"/>
      <c r="BO480" s="116"/>
      <c r="BP480" s="116"/>
      <c r="BQ480" s="116"/>
      <c r="BR480" s="116"/>
      <c r="BS480" s="118"/>
      <c r="BT480" s="107"/>
      <c r="BU480" s="107"/>
      <c r="BV480" s="107"/>
      <c r="BW480" s="107"/>
      <c r="BX480" s="124"/>
      <c r="BY480" s="107"/>
      <c r="BZ480" s="107"/>
      <c r="CA480" s="107"/>
      <c r="CB480" s="117"/>
      <c r="CC480" s="117"/>
      <c r="CD480" s="117"/>
      <c r="CE480" s="112"/>
      <c r="CF480" s="117"/>
      <c r="CG480" s="112"/>
      <c r="CH480" s="112"/>
      <c r="CI480" s="112"/>
      <c r="CJ480" s="112"/>
      <c r="CK480" s="112"/>
      <c r="CL480" s="112"/>
      <c r="CM480" s="112"/>
      <c r="CN480" s="112"/>
      <c r="CO480" s="112"/>
      <c r="CP480" s="112"/>
      <c r="CQ480" s="112"/>
      <c r="CR480" s="112"/>
      <c r="CS480" s="112"/>
      <c r="CT480" s="112"/>
      <c r="CU480" s="112"/>
      <c r="CV480" s="112"/>
      <c r="CW480" s="112"/>
      <c r="CX480" s="112"/>
      <c r="CY480" s="112"/>
      <c r="CZ480" s="112"/>
      <c r="DA480" s="112"/>
      <c r="DB480" s="112"/>
    </row>
    <row r="481" spans="1:106" ht="30.75" customHeight="1">
      <c r="A481" s="123" t="s">
        <v>1283</v>
      </c>
      <c r="B481" s="128"/>
      <c r="C481" s="240"/>
      <c r="D481" s="123"/>
      <c r="E481" s="107"/>
      <c r="F481" s="107"/>
      <c r="G481" s="107"/>
      <c r="H481" s="107"/>
      <c r="I481" s="177"/>
      <c r="J481" s="107"/>
      <c r="K481" s="107"/>
      <c r="L481" s="107"/>
      <c r="M481" s="107"/>
      <c r="N481" s="107"/>
      <c r="O481" s="117"/>
      <c r="P481" s="146"/>
      <c r="Q481" s="107"/>
      <c r="R481" s="107"/>
      <c r="S481" s="146"/>
      <c r="T481" s="107"/>
      <c r="U481" s="107"/>
      <c r="V481" s="106"/>
      <c r="W481" s="111"/>
      <c r="X481" s="107"/>
      <c r="Y481" s="107"/>
      <c r="Z481" s="107"/>
      <c r="AA481" s="107"/>
      <c r="AB481" s="107"/>
      <c r="AC481" s="114"/>
      <c r="AD481" s="108"/>
      <c r="AE481" s="107"/>
      <c r="AF481" s="107"/>
      <c r="AG481" s="107"/>
      <c r="AH481" s="107"/>
      <c r="AI481" s="107"/>
      <c r="AJ481" s="107"/>
      <c r="AK481" s="107"/>
      <c r="AL481" s="107"/>
      <c r="AM481" s="123"/>
      <c r="AN481" s="107"/>
      <c r="AO481" s="107"/>
      <c r="AP481" s="107"/>
      <c r="AQ481" s="107"/>
      <c r="AR481" s="107"/>
      <c r="AS481" s="107"/>
      <c r="AT481" s="107"/>
      <c r="AU481" s="107"/>
      <c r="AV481" s="107"/>
      <c r="AW481" s="107"/>
      <c r="AX481" s="107"/>
      <c r="AY481" s="107"/>
      <c r="AZ481" s="123"/>
      <c r="BA481" s="107"/>
      <c r="BB481" s="107"/>
      <c r="BC481" s="115"/>
      <c r="BD481" s="107"/>
      <c r="BE481" s="107"/>
      <c r="BF481" s="124"/>
      <c r="BG481" s="107"/>
      <c r="BH481" s="107"/>
      <c r="BI481" s="107"/>
      <c r="BJ481" s="107"/>
      <c r="BK481" s="107"/>
      <c r="BL481" s="121"/>
      <c r="BM481" s="193"/>
      <c r="BN481" s="116"/>
      <c r="BO481" s="116"/>
      <c r="BP481" s="116"/>
      <c r="BQ481" s="116"/>
      <c r="BR481" s="116"/>
      <c r="BS481" s="118"/>
      <c r="BT481" s="107"/>
      <c r="BU481" s="107"/>
      <c r="BV481" s="107"/>
      <c r="BW481" s="107"/>
      <c r="BX481" s="124"/>
      <c r="BY481" s="107"/>
      <c r="BZ481" s="107"/>
      <c r="CA481" s="107"/>
      <c r="CB481" s="117"/>
      <c r="CC481" s="117"/>
      <c r="CD481" s="117"/>
      <c r="CE481" s="112"/>
      <c r="CF481" s="117"/>
      <c r="CG481" s="112"/>
      <c r="CH481" s="112"/>
      <c r="CI481" s="112"/>
      <c r="CJ481" s="112"/>
      <c r="CK481" s="112"/>
      <c r="CL481" s="112"/>
      <c r="CM481" s="112"/>
      <c r="CN481" s="112"/>
      <c r="CO481" s="112"/>
      <c r="CP481" s="112"/>
      <c r="CQ481" s="112"/>
      <c r="CR481" s="112"/>
      <c r="CS481" s="112"/>
      <c r="CT481" s="112"/>
      <c r="CU481" s="112"/>
      <c r="CV481" s="112"/>
      <c r="CW481" s="112"/>
      <c r="CX481" s="112"/>
      <c r="CY481" s="112"/>
      <c r="CZ481" s="112"/>
      <c r="DA481" s="112"/>
      <c r="DB481" s="112"/>
    </row>
    <row r="482" spans="1:106" ht="30.75" customHeight="1">
      <c r="A482" s="123" t="s">
        <v>1284</v>
      </c>
      <c r="B482" s="128"/>
      <c r="C482" s="261"/>
      <c r="D482" s="123"/>
      <c r="E482" s="107"/>
      <c r="F482" s="107"/>
      <c r="G482" s="107"/>
      <c r="H482" s="107"/>
      <c r="I482" s="177"/>
      <c r="J482" s="107"/>
      <c r="K482" s="107"/>
      <c r="L482" s="107"/>
      <c r="M482" s="107"/>
      <c r="N482" s="107"/>
      <c r="O482" s="117"/>
      <c r="P482" s="146"/>
      <c r="Q482" s="107"/>
      <c r="R482" s="107"/>
      <c r="S482" s="146"/>
      <c r="T482" s="107"/>
      <c r="U482" s="107"/>
      <c r="V482" s="106"/>
      <c r="W482" s="111"/>
      <c r="X482" s="107"/>
      <c r="Y482" s="107"/>
      <c r="Z482" s="107"/>
      <c r="AA482" s="107"/>
      <c r="AB482" s="107"/>
      <c r="AC482" s="114"/>
      <c r="AD482" s="108"/>
      <c r="AE482" s="107"/>
      <c r="AF482" s="107"/>
      <c r="AG482" s="107"/>
      <c r="AH482" s="107"/>
      <c r="AI482" s="107"/>
      <c r="AJ482" s="107"/>
      <c r="AK482" s="107"/>
      <c r="AL482" s="107"/>
      <c r="AM482" s="123"/>
      <c r="AN482" s="107"/>
      <c r="AO482" s="107"/>
      <c r="AP482" s="107"/>
      <c r="AQ482" s="107"/>
      <c r="AR482" s="107"/>
      <c r="AS482" s="107"/>
      <c r="AT482" s="107"/>
      <c r="AU482" s="107"/>
      <c r="AV482" s="107"/>
      <c r="AW482" s="107"/>
      <c r="AX482" s="107"/>
      <c r="AY482" s="107"/>
      <c r="AZ482" s="123"/>
      <c r="BA482" s="107"/>
      <c r="BB482" s="107"/>
      <c r="BC482" s="115"/>
      <c r="BD482" s="107"/>
      <c r="BE482" s="107"/>
      <c r="BF482" s="124"/>
      <c r="BG482" s="107"/>
      <c r="BH482" s="107"/>
      <c r="BI482" s="107"/>
      <c r="BJ482" s="107"/>
      <c r="BK482" s="107"/>
      <c r="BL482" s="121"/>
      <c r="BM482" s="193"/>
      <c r="BN482" s="116"/>
      <c r="BO482" s="116"/>
      <c r="BP482" s="116"/>
      <c r="BQ482" s="116"/>
      <c r="BR482" s="116"/>
      <c r="BS482" s="118"/>
      <c r="BT482" s="107"/>
      <c r="BU482" s="107"/>
      <c r="BV482" s="107"/>
      <c r="BW482" s="107"/>
      <c r="BX482" s="124"/>
      <c r="BY482" s="107"/>
      <c r="BZ482" s="107"/>
      <c r="CA482" s="107"/>
      <c r="CB482" s="117"/>
      <c r="CC482" s="117"/>
      <c r="CD482" s="117"/>
      <c r="CE482" s="112"/>
      <c r="CF482" s="117"/>
      <c r="CG482" s="112"/>
      <c r="CH482" s="112"/>
      <c r="CI482" s="112"/>
      <c r="CJ482" s="112"/>
      <c r="CK482" s="112"/>
      <c r="CL482" s="112"/>
      <c r="CM482" s="112"/>
      <c r="CN482" s="112"/>
      <c r="CO482" s="112"/>
      <c r="CP482" s="112"/>
      <c r="CQ482" s="112"/>
      <c r="CR482" s="112"/>
      <c r="CS482" s="112"/>
      <c r="CT482" s="112"/>
      <c r="CU482" s="112"/>
      <c r="CV482" s="112"/>
      <c r="CW482" s="112"/>
      <c r="CX482" s="112"/>
      <c r="CY482" s="112"/>
      <c r="CZ482" s="112"/>
      <c r="DA482" s="112"/>
      <c r="DB482" s="112"/>
    </row>
    <row r="483" spans="1:106" ht="30.75" customHeight="1">
      <c r="A483" s="123" t="s">
        <v>1285</v>
      </c>
      <c r="B483" s="128"/>
      <c r="C483" s="240"/>
      <c r="D483" s="123"/>
      <c r="E483" s="107"/>
      <c r="F483" s="107"/>
      <c r="G483" s="107"/>
      <c r="H483" s="107"/>
      <c r="I483" s="177"/>
      <c r="J483" s="107"/>
      <c r="K483" s="107"/>
      <c r="L483" s="107"/>
      <c r="M483" s="107"/>
      <c r="N483" s="107"/>
      <c r="O483" s="117"/>
      <c r="P483" s="146"/>
      <c r="Q483" s="107"/>
      <c r="R483" s="107"/>
      <c r="S483" s="146"/>
      <c r="T483" s="107"/>
      <c r="U483" s="107"/>
      <c r="V483" s="106"/>
      <c r="W483" s="111"/>
      <c r="X483" s="107"/>
      <c r="Y483" s="107"/>
      <c r="Z483" s="107"/>
      <c r="AA483" s="107"/>
      <c r="AB483" s="107"/>
      <c r="AC483" s="114"/>
      <c r="AD483" s="108"/>
      <c r="AE483" s="107"/>
      <c r="AF483" s="107"/>
      <c r="AG483" s="107"/>
      <c r="AH483" s="107"/>
      <c r="AI483" s="107"/>
      <c r="AJ483" s="107"/>
      <c r="AK483" s="107"/>
      <c r="AL483" s="107"/>
      <c r="AM483" s="123"/>
      <c r="AN483" s="107"/>
      <c r="AO483" s="107"/>
      <c r="AP483" s="107"/>
      <c r="AQ483" s="107"/>
      <c r="AR483" s="107"/>
      <c r="AS483" s="107"/>
      <c r="AT483" s="107"/>
      <c r="AU483" s="107"/>
      <c r="AV483" s="107"/>
      <c r="AW483" s="107"/>
      <c r="AX483" s="107"/>
      <c r="AY483" s="107"/>
      <c r="AZ483" s="123"/>
      <c r="BA483" s="107"/>
      <c r="BB483" s="107"/>
      <c r="BC483" s="115"/>
      <c r="BD483" s="107"/>
      <c r="BE483" s="107"/>
      <c r="BF483" s="124"/>
      <c r="BG483" s="107"/>
      <c r="BH483" s="107"/>
      <c r="BI483" s="107"/>
      <c r="BJ483" s="107"/>
      <c r="BK483" s="107"/>
      <c r="BL483" s="121"/>
      <c r="BM483" s="193"/>
      <c r="BN483" s="116"/>
      <c r="BO483" s="116"/>
      <c r="BP483" s="116"/>
      <c r="BQ483" s="116"/>
      <c r="BR483" s="116"/>
      <c r="BS483" s="118"/>
      <c r="BT483" s="107"/>
      <c r="BU483" s="107"/>
      <c r="BV483" s="107"/>
      <c r="BW483" s="107"/>
      <c r="BX483" s="124"/>
      <c r="BY483" s="107"/>
      <c r="BZ483" s="107"/>
      <c r="CA483" s="107"/>
      <c r="CB483" s="117"/>
      <c r="CC483" s="117"/>
      <c r="CD483" s="117"/>
      <c r="CE483" s="112"/>
      <c r="CF483" s="117"/>
      <c r="CG483" s="112"/>
      <c r="CH483" s="112"/>
      <c r="CI483" s="112"/>
      <c r="CJ483" s="112"/>
      <c r="CK483" s="112"/>
      <c r="CL483" s="112"/>
      <c r="CM483" s="112"/>
      <c r="CN483" s="112"/>
      <c r="CO483" s="112"/>
      <c r="CP483" s="112"/>
      <c r="CQ483" s="112"/>
      <c r="CR483" s="112"/>
      <c r="CS483" s="112"/>
      <c r="CT483" s="112"/>
      <c r="CU483" s="112"/>
      <c r="CV483" s="112"/>
      <c r="CW483" s="112"/>
      <c r="CX483" s="112"/>
      <c r="CY483" s="112"/>
      <c r="CZ483" s="112"/>
      <c r="DA483" s="112"/>
      <c r="DB483" s="112"/>
    </row>
    <row r="484" spans="1:106" ht="30.75" customHeight="1">
      <c r="A484" s="123" t="s">
        <v>1287</v>
      </c>
      <c r="B484" s="128"/>
      <c r="C484" s="240"/>
      <c r="D484" s="123"/>
      <c r="E484" s="107"/>
      <c r="F484" s="107"/>
      <c r="G484" s="107"/>
      <c r="H484" s="107"/>
      <c r="I484" s="177"/>
      <c r="J484" s="107"/>
      <c r="K484" s="107"/>
      <c r="L484" s="107"/>
      <c r="M484" s="107"/>
      <c r="N484" s="107"/>
      <c r="O484" s="117"/>
      <c r="P484" s="146"/>
      <c r="Q484" s="107"/>
      <c r="R484" s="107"/>
      <c r="S484" s="146"/>
      <c r="T484" s="107"/>
      <c r="U484" s="107"/>
      <c r="V484" s="106"/>
      <c r="W484" s="111"/>
      <c r="X484" s="107"/>
      <c r="Y484" s="107"/>
      <c r="Z484" s="107"/>
      <c r="AA484" s="107"/>
      <c r="AB484" s="107"/>
      <c r="AC484" s="114"/>
      <c r="AD484" s="108"/>
      <c r="AE484" s="107"/>
      <c r="AF484" s="107"/>
      <c r="AG484" s="107"/>
      <c r="AH484" s="107"/>
      <c r="AI484" s="107"/>
      <c r="AJ484" s="107"/>
      <c r="AK484" s="107"/>
      <c r="AL484" s="107"/>
      <c r="AM484" s="123"/>
      <c r="AN484" s="107"/>
      <c r="AO484" s="107"/>
      <c r="AP484" s="107"/>
      <c r="AQ484" s="107"/>
      <c r="AR484" s="107"/>
      <c r="AS484" s="107"/>
      <c r="AT484" s="107"/>
      <c r="AU484" s="107"/>
      <c r="AV484" s="107"/>
      <c r="AW484" s="107"/>
      <c r="AX484" s="107"/>
      <c r="AY484" s="107"/>
      <c r="AZ484" s="123"/>
      <c r="BA484" s="107"/>
      <c r="BB484" s="107"/>
      <c r="BC484" s="115"/>
      <c r="BD484" s="107"/>
      <c r="BE484" s="107"/>
      <c r="BF484" s="124"/>
      <c r="BG484" s="107"/>
      <c r="BH484" s="107"/>
      <c r="BI484" s="107"/>
      <c r="BJ484" s="107"/>
      <c r="BK484" s="107"/>
      <c r="BL484" s="121"/>
      <c r="BM484" s="193"/>
      <c r="BN484" s="116"/>
      <c r="BO484" s="116"/>
      <c r="BP484" s="116"/>
      <c r="BQ484" s="116"/>
      <c r="BR484" s="116"/>
      <c r="BS484" s="118"/>
      <c r="BT484" s="107"/>
      <c r="BU484" s="107"/>
      <c r="BV484" s="107"/>
      <c r="BW484" s="107"/>
      <c r="BX484" s="124"/>
      <c r="BY484" s="107"/>
      <c r="BZ484" s="107"/>
      <c r="CA484" s="107"/>
      <c r="CB484" s="117"/>
      <c r="CC484" s="117"/>
      <c r="CD484" s="117"/>
      <c r="CE484" s="112"/>
      <c r="CF484" s="117"/>
      <c r="CG484" s="112"/>
      <c r="CH484" s="112"/>
      <c r="CI484" s="112"/>
      <c r="CJ484" s="112"/>
      <c r="CK484" s="112"/>
      <c r="CL484" s="112"/>
      <c r="CM484" s="112"/>
      <c r="CN484" s="112"/>
      <c r="CO484" s="112"/>
      <c r="CP484" s="112"/>
      <c r="CQ484" s="112"/>
      <c r="CR484" s="112"/>
      <c r="CS484" s="112"/>
      <c r="CT484" s="112"/>
      <c r="CU484" s="112"/>
      <c r="CV484" s="112"/>
      <c r="CW484" s="112"/>
      <c r="CX484" s="112"/>
      <c r="CY484" s="112"/>
      <c r="CZ484" s="112"/>
      <c r="DA484" s="112"/>
      <c r="DB484" s="112"/>
    </row>
    <row r="485" spans="1:106" ht="30.75" customHeight="1">
      <c r="A485" s="123" t="s">
        <v>1288</v>
      </c>
      <c r="B485" s="128"/>
      <c r="C485" s="235"/>
      <c r="D485" s="123"/>
      <c r="E485" s="107"/>
      <c r="F485" s="107"/>
      <c r="G485" s="107"/>
      <c r="H485" s="107"/>
      <c r="I485" s="107"/>
      <c r="J485" s="107"/>
      <c r="K485" s="107"/>
      <c r="L485" s="107"/>
      <c r="M485" s="107"/>
      <c r="N485" s="107"/>
      <c r="O485" s="117"/>
      <c r="P485" s="146"/>
      <c r="Q485" s="107"/>
      <c r="R485" s="107"/>
      <c r="S485" s="146"/>
      <c r="T485" s="107"/>
      <c r="U485" s="107"/>
      <c r="V485" s="106"/>
      <c r="W485" s="111"/>
      <c r="X485" s="107"/>
      <c r="Y485" s="107"/>
      <c r="Z485" s="107"/>
      <c r="AA485" s="107"/>
      <c r="AB485" s="107"/>
      <c r="AC485" s="114"/>
      <c r="AD485" s="108"/>
      <c r="AE485" s="107"/>
      <c r="AF485" s="107"/>
      <c r="AG485" s="107"/>
      <c r="AH485" s="107"/>
      <c r="AI485" s="107"/>
      <c r="AJ485" s="107"/>
      <c r="AK485" s="107"/>
      <c r="AL485" s="107"/>
      <c r="AM485" s="123"/>
      <c r="AN485" s="107"/>
      <c r="AO485" s="107"/>
      <c r="AP485" s="107"/>
      <c r="AQ485" s="107"/>
      <c r="AR485" s="107"/>
      <c r="AS485" s="107"/>
      <c r="AT485" s="107"/>
      <c r="AU485" s="107"/>
      <c r="AV485" s="107"/>
      <c r="AW485" s="107"/>
      <c r="AX485" s="107"/>
      <c r="AY485" s="107"/>
      <c r="AZ485" s="123"/>
      <c r="BA485" s="107"/>
      <c r="BB485" s="107"/>
      <c r="BC485" s="115"/>
      <c r="BD485" s="107"/>
      <c r="BE485" s="107"/>
      <c r="BF485" s="107"/>
      <c r="BG485" s="107"/>
      <c r="BH485" s="107"/>
      <c r="BI485" s="107"/>
      <c r="BJ485" s="107"/>
      <c r="BK485" s="107"/>
      <c r="BL485" s="121"/>
      <c r="BM485" s="193"/>
      <c r="BN485" s="116"/>
      <c r="BO485" s="116"/>
      <c r="BP485" s="116"/>
      <c r="BQ485" s="116"/>
      <c r="BR485" s="116"/>
      <c r="BS485" s="118"/>
      <c r="BT485" s="107"/>
      <c r="BU485" s="107"/>
      <c r="BV485" s="107"/>
      <c r="BW485" s="107"/>
      <c r="BX485" s="124"/>
      <c r="BY485" s="107"/>
      <c r="BZ485" s="107"/>
      <c r="CA485" s="107"/>
      <c r="CB485" s="117"/>
      <c r="CC485" s="117"/>
      <c r="CD485" s="117"/>
      <c r="CE485" s="112"/>
      <c r="CF485" s="117"/>
      <c r="CG485" s="112"/>
      <c r="CH485" s="112"/>
      <c r="CI485" s="112"/>
      <c r="CJ485" s="112"/>
      <c r="CK485" s="112"/>
      <c r="CL485" s="112"/>
      <c r="CM485" s="112"/>
      <c r="CN485" s="112"/>
      <c r="CO485" s="112"/>
      <c r="CP485" s="112"/>
      <c r="CQ485" s="112"/>
      <c r="CR485" s="112"/>
      <c r="CS485" s="112"/>
      <c r="CT485" s="112"/>
      <c r="CU485" s="112"/>
      <c r="CV485" s="112"/>
      <c r="CW485" s="112"/>
      <c r="CX485" s="112"/>
      <c r="CY485" s="112"/>
      <c r="CZ485" s="112"/>
      <c r="DA485" s="112"/>
      <c r="DB485" s="112"/>
    </row>
    <row r="486" spans="1:106" ht="30.75" customHeight="1">
      <c r="A486" s="123" t="s">
        <v>1289</v>
      </c>
      <c r="B486" s="128"/>
      <c r="C486" s="235"/>
      <c r="D486" s="123"/>
      <c r="E486" s="107"/>
      <c r="F486" s="107"/>
      <c r="G486" s="107"/>
      <c r="H486" s="107"/>
      <c r="I486" s="177"/>
      <c r="J486" s="107"/>
      <c r="K486" s="107"/>
      <c r="L486" s="107"/>
      <c r="M486" s="107"/>
      <c r="N486" s="107"/>
      <c r="O486" s="117"/>
      <c r="P486" s="146"/>
      <c r="Q486" s="107"/>
      <c r="R486" s="107"/>
      <c r="S486" s="146"/>
      <c r="T486" s="107"/>
      <c r="U486" s="107"/>
      <c r="V486" s="106"/>
      <c r="W486" s="111"/>
      <c r="X486" s="107"/>
      <c r="Y486" s="107"/>
      <c r="Z486" s="107"/>
      <c r="AA486" s="107"/>
      <c r="AB486" s="107"/>
      <c r="AC486" s="114"/>
      <c r="AD486" s="108"/>
      <c r="AE486" s="107"/>
      <c r="AF486" s="107"/>
      <c r="AG486" s="107"/>
      <c r="AH486" s="107"/>
      <c r="AI486" s="107"/>
      <c r="AJ486" s="107"/>
      <c r="AK486" s="107"/>
      <c r="AL486" s="107"/>
      <c r="AM486" s="123"/>
      <c r="AN486" s="107"/>
      <c r="AO486" s="107"/>
      <c r="AP486" s="107"/>
      <c r="AQ486" s="107"/>
      <c r="AR486" s="107"/>
      <c r="AS486" s="107"/>
      <c r="AT486" s="107"/>
      <c r="AU486" s="107"/>
      <c r="AV486" s="107"/>
      <c r="AW486" s="107"/>
      <c r="AX486" s="107"/>
      <c r="AY486" s="107"/>
      <c r="AZ486" s="123"/>
      <c r="BA486" s="107"/>
      <c r="BB486" s="107"/>
      <c r="BC486" s="115"/>
      <c r="BD486" s="107"/>
      <c r="BE486" s="107"/>
      <c r="BF486" s="124"/>
      <c r="BG486" s="107"/>
      <c r="BH486" s="107"/>
      <c r="BI486" s="107"/>
      <c r="BJ486" s="107"/>
      <c r="BK486" s="107"/>
      <c r="BL486" s="121"/>
      <c r="BM486" s="193"/>
      <c r="BN486" s="116"/>
      <c r="BO486" s="116"/>
      <c r="BP486" s="116"/>
      <c r="BQ486" s="116"/>
      <c r="BR486" s="116"/>
      <c r="BS486" s="118"/>
      <c r="BT486" s="107"/>
      <c r="BU486" s="107"/>
      <c r="BV486" s="107"/>
      <c r="BW486" s="107"/>
      <c r="BX486" s="124"/>
      <c r="BY486" s="107"/>
      <c r="BZ486" s="107"/>
      <c r="CA486" s="107"/>
      <c r="CB486" s="117"/>
      <c r="CC486" s="117"/>
      <c r="CD486" s="117"/>
      <c r="CE486" s="112"/>
      <c r="CF486" s="117"/>
      <c r="CG486" s="112"/>
      <c r="CH486" s="112"/>
      <c r="CI486" s="112"/>
      <c r="CJ486" s="112"/>
      <c r="CK486" s="112"/>
      <c r="CL486" s="112"/>
      <c r="CM486" s="112"/>
      <c r="CN486" s="112"/>
      <c r="CO486" s="112"/>
      <c r="CP486" s="112"/>
      <c r="CQ486" s="112"/>
      <c r="CR486" s="112"/>
      <c r="CS486" s="112"/>
      <c r="CT486" s="112"/>
      <c r="CU486" s="112"/>
      <c r="CV486" s="112"/>
      <c r="CW486" s="112"/>
      <c r="CX486" s="112"/>
      <c r="CY486" s="112"/>
      <c r="CZ486" s="112"/>
      <c r="DA486" s="112"/>
      <c r="DB486" s="112"/>
    </row>
    <row r="487" spans="1:106" ht="30.75" customHeight="1">
      <c r="A487" s="123" t="s">
        <v>1291</v>
      </c>
      <c r="B487" s="128"/>
      <c r="C487" s="235"/>
      <c r="D487" s="123"/>
      <c r="E487" s="107"/>
      <c r="F487" s="107"/>
      <c r="G487" s="107"/>
      <c r="H487" s="107"/>
      <c r="I487" s="177"/>
      <c r="J487" s="107"/>
      <c r="K487" s="107"/>
      <c r="L487" s="107"/>
      <c r="M487" s="107"/>
      <c r="N487" s="107"/>
      <c r="O487" s="117"/>
      <c r="P487" s="146"/>
      <c r="Q487" s="107"/>
      <c r="R487" s="107"/>
      <c r="S487" s="146"/>
      <c r="T487" s="107"/>
      <c r="U487" s="107"/>
      <c r="V487" s="106"/>
      <c r="W487" s="111"/>
      <c r="X487" s="107"/>
      <c r="Y487" s="107"/>
      <c r="Z487" s="107"/>
      <c r="AA487" s="107"/>
      <c r="AB487" s="107"/>
      <c r="AC487" s="114"/>
      <c r="AD487" s="108"/>
      <c r="AE487" s="107"/>
      <c r="AF487" s="107"/>
      <c r="AG487" s="107"/>
      <c r="AH487" s="107"/>
      <c r="AI487" s="107"/>
      <c r="AJ487" s="107"/>
      <c r="AK487" s="107"/>
      <c r="AL487" s="107"/>
      <c r="AM487" s="123"/>
      <c r="AN487" s="107"/>
      <c r="AO487" s="107"/>
      <c r="AP487" s="107"/>
      <c r="AQ487" s="107"/>
      <c r="AR487" s="107"/>
      <c r="AS487" s="107"/>
      <c r="AT487" s="107"/>
      <c r="AU487" s="107"/>
      <c r="AV487" s="107"/>
      <c r="AW487" s="107"/>
      <c r="AX487" s="107"/>
      <c r="AY487" s="107"/>
      <c r="AZ487" s="123"/>
      <c r="BA487" s="107"/>
      <c r="BB487" s="107"/>
      <c r="BC487" s="115"/>
      <c r="BD487" s="107"/>
      <c r="BE487" s="107"/>
      <c r="BF487" s="124"/>
      <c r="BG487" s="107"/>
      <c r="BH487" s="107"/>
      <c r="BI487" s="107"/>
      <c r="BJ487" s="107"/>
      <c r="BK487" s="107"/>
      <c r="BL487" s="121"/>
      <c r="BM487" s="193"/>
      <c r="BN487" s="116"/>
      <c r="BO487" s="116"/>
      <c r="BP487" s="116"/>
      <c r="BQ487" s="116"/>
      <c r="BR487" s="116"/>
      <c r="BS487" s="118"/>
      <c r="BT487" s="107"/>
      <c r="BU487" s="107"/>
      <c r="BV487" s="107"/>
      <c r="BW487" s="107"/>
      <c r="BX487" s="124"/>
      <c r="BY487" s="107"/>
      <c r="BZ487" s="107"/>
      <c r="CA487" s="107"/>
      <c r="CB487" s="117"/>
      <c r="CC487" s="117"/>
      <c r="CD487" s="117"/>
      <c r="CE487" s="112"/>
      <c r="CF487" s="117"/>
      <c r="CG487" s="112"/>
      <c r="CH487" s="112"/>
      <c r="CI487" s="112"/>
      <c r="CJ487" s="112"/>
      <c r="CK487" s="112"/>
      <c r="CL487" s="112"/>
      <c r="CM487" s="112"/>
      <c r="CN487" s="112"/>
      <c r="CO487" s="112"/>
      <c r="CP487" s="112"/>
      <c r="CQ487" s="112"/>
      <c r="CR487" s="112"/>
      <c r="CS487" s="112"/>
      <c r="CT487" s="112"/>
      <c r="CU487" s="112"/>
      <c r="CV487" s="112"/>
      <c r="CW487" s="112"/>
      <c r="CX487" s="112"/>
      <c r="CY487" s="112"/>
      <c r="CZ487" s="112"/>
      <c r="DA487" s="112"/>
      <c r="DB487" s="112"/>
    </row>
    <row r="488" spans="1:106" ht="30.75" customHeight="1">
      <c r="A488" s="123" t="s">
        <v>1292</v>
      </c>
      <c r="B488" s="128"/>
      <c r="C488" s="235"/>
      <c r="D488" s="123"/>
      <c r="E488" s="107"/>
      <c r="F488" s="107"/>
      <c r="G488" s="107"/>
      <c r="H488" s="107"/>
      <c r="I488" s="177"/>
      <c r="J488" s="107"/>
      <c r="K488" s="107"/>
      <c r="L488" s="107"/>
      <c r="M488" s="107"/>
      <c r="N488" s="107"/>
      <c r="O488" s="117"/>
      <c r="P488" s="146"/>
      <c r="Q488" s="107"/>
      <c r="R488" s="107"/>
      <c r="S488" s="146"/>
      <c r="T488" s="107"/>
      <c r="U488" s="107"/>
      <c r="V488" s="106"/>
      <c r="W488" s="111"/>
      <c r="X488" s="107"/>
      <c r="Y488" s="107"/>
      <c r="Z488" s="107"/>
      <c r="AA488" s="107"/>
      <c r="AB488" s="107"/>
      <c r="AC488" s="114"/>
      <c r="AD488" s="108"/>
      <c r="AE488" s="107"/>
      <c r="AF488" s="107"/>
      <c r="AG488" s="107"/>
      <c r="AH488" s="107"/>
      <c r="AI488" s="107"/>
      <c r="AJ488" s="107"/>
      <c r="AK488" s="107"/>
      <c r="AL488" s="107"/>
      <c r="AM488" s="123"/>
      <c r="AN488" s="107"/>
      <c r="AO488" s="107"/>
      <c r="AP488" s="107"/>
      <c r="AQ488" s="107"/>
      <c r="AR488" s="107"/>
      <c r="AS488" s="107"/>
      <c r="AT488" s="107"/>
      <c r="AU488" s="107"/>
      <c r="AV488" s="107"/>
      <c r="AW488" s="107"/>
      <c r="AX488" s="107"/>
      <c r="AY488" s="107"/>
      <c r="AZ488" s="123"/>
      <c r="BA488" s="107"/>
      <c r="BB488" s="107"/>
      <c r="BC488" s="115"/>
      <c r="BD488" s="107"/>
      <c r="BE488" s="107"/>
      <c r="BF488" s="124"/>
      <c r="BG488" s="107"/>
      <c r="BH488" s="107"/>
      <c r="BI488" s="107"/>
      <c r="BJ488" s="107"/>
      <c r="BK488" s="107"/>
      <c r="BL488" s="121"/>
      <c r="BM488" s="193"/>
      <c r="BN488" s="116"/>
      <c r="BO488" s="116"/>
      <c r="BP488" s="116"/>
      <c r="BQ488" s="116"/>
      <c r="BR488" s="116"/>
      <c r="BS488" s="118"/>
      <c r="BT488" s="107"/>
      <c r="BU488" s="107"/>
      <c r="BV488" s="107"/>
      <c r="BW488" s="107"/>
      <c r="BX488" s="124"/>
      <c r="BY488" s="107"/>
      <c r="BZ488" s="107"/>
      <c r="CA488" s="107"/>
      <c r="CB488" s="117"/>
      <c r="CC488" s="117"/>
      <c r="CD488" s="117"/>
      <c r="CE488" s="112"/>
      <c r="CF488" s="117"/>
      <c r="CG488" s="112"/>
      <c r="CH488" s="112"/>
      <c r="CI488" s="112"/>
      <c r="CJ488" s="112"/>
      <c r="CK488" s="112"/>
      <c r="CL488" s="112"/>
      <c r="CM488" s="112"/>
      <c r="CN488" s="112"/>
      <c r="CO488" s="112"/>
      <c r="CP488" s="112"/>
      <c r="CQ488" s="112"/>
      <c r="CR488" s="112"/>
      <c r="CS488" s="112"/>
      <c r="CT488" s="112"/>
      <c r="CU488" s="112"/>
      <c r="CV488" s="112"/>
      <c r="CW488" s="112"/>
      <c r="CX488" s="112"/>
      <c r="CY488" s="112"/>
      <c r="CZ488" s="112"/>
      <c r="DA488" s="112"/>
      <c r="DB488" s="112"/>
    </row>
    <row r="489" spans="1:106" ht="30.75" customHeight="1">
      <c r="A489" s="123" t="s">
        <v>1293</v>
      </c>
      <c r="B489" s="128"/>
      <c r="C489" s="235"/>
      <c r="D489" s="123"/>
      <c r="E489" s="107"/>
      <c r="F489" s="107"/>
      <c r="G489" s="107"/>
      <c r="H489" s="107"/>
      <c r="I489" s="177"/>
      <c r="J489" s="107"/>
      <c r="K489" s="107"/>
      <c r="L489" s="107"/>
      <c r="M489" s="107"/>
      <c r="N489" s="107"/>
      <c r="O489" s="117"/>
      <c r="P489" s="146"/>
      <c r="Q489" s="107"/>
      <c r="R489" s="107"/>
      <c r="S489" s="146"/>
      <c r="T489" s="107"/>
      <c r="U489" s="107"/>
      <c r="V489" s="106"/>
      <c r="W489" s="111"/>
      <c r="X489" s="107"/>
      <c r="Y489" s="107"/>
      <c r="Z489" s="107"/>
      <c r="AA489" s="107"/>
      <c r="AB489" s="107"/>
      <c r="AC489" s="114"/>
      <c r="AD489" s="108"/>
      <c r="AE489" s="107"/>
      <c r="AF489" s="107"/>
      <c r="AG489" s="107"/>
      <c r="AH489" s="107"/>
      <c r="AI489" s="107"/>
      <c r="AJ489" s="107"/>
      <c r="AK489" s="107"/>
      <c r="AL489" s="107"/>
      <c r="AM489" s="123"/>
      <c r="AN489" s="107"/>
      <c r="AO489" s="107"/>
      <c r="AP489" s="107"/>
      <c r="AQ489" s="107"/>
      <c r="AR489" s="107"/>
      <c r="AS489" s="107"/>
      <c r="AT489" s="107"/>
      <c r="AU489" s="107"/>
      <c r="AV489" s="107"/>
      <c r="AW489" s="107"/>
      <c r="AX489" s="107"/>
      <c r="AY489" s="107"/>
      <c r="AZ489" s="123"/>
      <c r="BA489" s="107"/>
      <c r="BB489" s="107"/>
      <c r="BC489" s="115"/>
      <c r="BD489" s="107"/>
      <c r="BE489" s="107"/>
      <c r="BF489" s="124"/>
      <c r="BG489" s="107"/>
      <c r="BH489" s="107"/>
      <c r="BI489" s="107"/>
      <c r="BJ489" s="107"/>
      <c r="BK489" s="107"/>
      <c r="BL489" s="121"/>
      <c r="BM489" s="193"/>
      <c r="BN489" s="116"/>
      <c r="BO489" s="116"/>
      <c r="BP489" s="116"/>
      <c r="BQ489" s="116"/>
      <c r="BR489" s="116"/>
      <c r="BS489" s="118"/>
      <c r="BT489" s="107"/>
      <c r="BU489" s="107"/>
      <c r="BV489" s="107"/>
      <c r="BW489" s="107"/>
      <c r="BX489" s="124"/>
      <c r="BY489" s="107"/>
      <c r="BZ489" s="107"/>
      <c r="CA489" s="107"/>
      <c r="CB489" s="117"/>
      <c r="CC489" s="117"/>
      <c r="CD489" s="117"/>
      <c r="CE489" s="112"/>
      <c r="CF489" s="117"/>
      <c r="CG489" s="112"/>
      <c r="CH489" s="112"/>
      <c r="CI489" s="112"/>
      <c r="CJ489" s="112"/>
      <c r="CK489" s="112"/>
      <c r="CL489" s="112"/>
      <c r="CM489" s="112"/>
      <c r="CN489" s="112"/>
      <c r="CO489" s="112"/>
      <c r="CP489" s="112"/>
      <c r="CQ489" s="112"/>
      <c r="CR489" s="112"/>
      <c r="CS489" s="112"/>
      <c r="CT489" s="112"/>
      <c r="CU489" s="112"/>
      <c r="CV489" s="112"/>
      <c r="CW489" s="112"/>
      <c r="CX489" s="112"/>
      <c r="CY489" s="112"/>
      <c r="CZ489" s="112"/>
      <c r="DA489" s="112"/>
      <c r="DB489" s="112"/>
    </row>
    <row r="490" spans="1:106" ht="30.75" customHeight="1">
      <c r="A490" s="123" t="s">
        <v>1294</v>
      </c>
      <c r="B490" s="128"/>
      <c r="C490" s="235"/>
      <c r="D490" s="123"/>
      <c r="E490" s="107"/>
      <c r="F490" s="107"/>
      <c r="G490" s="107"/>
      <c r="H490" s="107"/>
      <c r="I490" s="177"/>
      <c r="J490" s="107"/>
      <c r="K490" s="107"/>
      <c r="L490" s="107"/>
      <c r="M490" s="107"/>
      <c r="N490" s="107"/>
      <c r="O490" s="117"/>
      <c r="P490" s="146"/>
      <c r="Q490" s="107"/>
      <c r="R490" s="107"/>
      <c r="S490" s="146"/>
      <c r="T490" s="107"/>
      <c r="U490" s="107"/>
      <c r="V490" s="106"/>
      <c r="W490" s="111"/>
      <c r="X490" s="107"/>
      <c r="Y490" s="107"/>
      <c r="Z490" s="107"/>
      <c r="AA490" s="107"/>
      <c r="AB490" s="107"/>
      <c r="AC490" s="114"/>
      <c r="AD490" s="108"/>
      <c r="AE490" s="107"/>
      <c r="AF490" s="107"/>
      <c r="AG490" s="107"/>
      <c r="AH490" s="107"/>
      <c r="AI490" s="107"/>
      <c r="AJ490" s="107"/>
      <c r="AK490" s="107"/>
      <c r="AL490" s="107"/>
      <c r="AM490" s="123"/>
      <c r="AN490" s="107"/>
      <c r="AO490" s="107"/>
      <c r="AP490" s="107"/>
      <c r="AQ490" s="107"/>
      <c r="AR490" s="107"/>
      <c r="AS490" s="107"/>
      <c r="AT490" s="107"/>
      <c r="AU490" s="107"/>
      <c r="AV490" s="107"/>
      <c r="AW490" s="107"/>
      <c r="AX490" s="107"/>
      <c r="AY490" s="107"/>
      <c r="AZ490" s="123"/>
      <c r="BA490" s="107"/>
      <c r="BB490" s="107"/>
      <c r="BC490" s="115"/>
      <c r="BD490" s="107"/>
      <c r="BE490" s="107"/>
      <c r="BF490" s="124"/>
      <c r="BG490" s="107"/>
      <c r="BH490" s="107"/>
      <c r="BI490" s="107"/>
      <c r="BJ490" s="107"/>
      <c r="BK490" s="107"/>
      <c r="BL490" s="121"/>
      <c r="BM490" s="193"/>
      <c r="BN490" s="116"/>
      <c r="BO490" s="116"/>
      <c r="BP490" s="116"/>
      <c r="BQ490" s="116"/>
      <c r="BR490" s="116"/>
      <c r="BS490" s="118"/>
      <c r="BT490" s="107"/>
      <c r="BU490" s="107"/>
      <c r="BV490" s="107"/>
      <c r="BW490" s="107"/>
      <c r="BX490" s="124"/>
      <c r="BY490" s="107"/>
      <c r="BZ490" s="107"/>
      <c r="CA490" s="107"/>
      <c r="CB490" s="117"/>
      <c r="CC490" s="117"/>
      <c r="CD490" s="117"/>
      <c r="CE490" s="112"/>
      <c r="CF490" s="117"/>
      <c r="CG490" s="112"/>
      <c r="CH490" s="112"/>
      <c r="CI490" s="112"/>
      <c r="CJ490" s="112"/>
      <c r="CK490" s="112"/>
      <c r="CL490" s="112"/>
      <c r="CM490" s="112"/>
      <c r="CN490" s="112"/>
      <c r="CO490" s="112"/>
      <c r="CP490" s="112"/>
      <c r="CQ490" s="112"/>
      <c r="CR490" s="112"/>
      <c r="CS490" s="112"/>
      <c r="CT490" s="112"/>
      <c r="CU490" s="112"/>
      <c r="CV490" s="112"/>
      <c r="CW490" s="112"/>
      <c r="CX490" s="112"/>
      <c r="CY490" s="112"/>
      <c r="CZ490" s="112"/>
      <c r="DA490" s="112"/>
      <c r="DB490" s="112"/>
    </row>
    <row r="491" spans="1:106" ht="30.75" customHeight="1">
      <c r="A491" s="123" t="s">
        <v>1295</v>
      </c>
      <c r="B491" s="128"/>
      <c r="C491" s="235"/>
      <c r="D491" s="123"/>
      <c r="E491" s="107"/>
      <c r="F491" s="107"/>
      <c r="G491" s="107"/>
      <c r="H491" s="107"/>
      <c r="I491" s="177"/>
      <c r="J491" s="107"/>
      <c r="K491" s="107"/>
      <c r="L491" s="107"/>
      <c r="M491" s="107"/>
      <c r="N491" s="107"/>
      <c r="O491" s="117"/>
      <c r="P491" s="146"/>
      <c r="Q491" s="107"/>
      <c r="R491" s="107"/>
      <c r="S491" s="146"/>
      <c r="T491" s="107"/>
      <c r="U491" s="107"/>
      <c r="V491" s="106"/>
      <c r="W491" s="111"/>
      <c r="X491" s="107"/>
      <c r="Y491" s="107"/>
      <c r="Z491" s="107"/>
      <c r="AA491" s="107"/>
      <c r="AB491" s="107"/>
      <c r="AC491" s="114"/>
      <c r="AD491" s="108"/>
      <c r="AE491" s="107"/>
      <c r="AF491" s="107"/>
      <c r="AG491" s="107"/>
      <c r="AH491" s="107"/>
      <c r="AI491" s="107"/>
      <c r="AJ491" s="107"/>
      <c r="AK491" s="107"/>
      <c r="AL491" s="107"/>
      <c r="AM491" s="123"/>
      <c r="AN491" s="107"/>
      <c r="AO491" s="107"/>
      <c r="AP491" s="107"/>
      <c r="AQ491" s="107"/>
      <c r="AR491" s="107"/>
      <c r="AS491" s="107"/>
      <c r="AT491" s="107"/>
      <c r="AU491" s="107"/>
      <c r="AV491" s="107"/>
      <c r="AW491" s="107"/>
      <c r="AX491" s="107"/>
      <c r="AY491" s="107"/>
      <c r="AZ491" s="123"/>
      <c r="BA491" s="107"/>
      <c r="BB491" s="107"/>
      <c r="BC491" s="115"/>
      <c r="BD491" s="107"/>
      <c r="BE491" s="107"/>
      <c r="BF491" s="124"/>
      <c r="BG491" s="107"/>
      <c r="BH491" s="107"/>
      <c r="BI491" s="107"/>
      <c r="BJ491" s="107"/>
      <c r="BK491" s="107"/>
      <c r="BL491" s="121"/>
      <c r="BM491" s="193"/>
      <c r="BN491" s="116"/>
      <c r="BO491" s="116"/>
      <c r="BP491" s="116"/>
      <c r="BQ491" s="116"/>
      <c r="BR491" s="116"/>
      <c r="BS491" s="118"/>
      <c r="BT491" s="107"/>
      <c r="BU491" s="107"/>
      <c r="BV491" s="107"/>
      <c r="BW491" s="107"/>
      <c r="BX491" s="124"/>
      <c r="BY491" s="107"/>
      <c r="BZ491" s="107"/>
      <c r="CA491" s="107"/>
      <c r="CB491" s="117"/>
      <c r="CC491" s="117"/>
      <c r="CD491" s="117"/>
      <c r="CE491" s="112"/>
      <c r="CF491" s="117"/>
      <c r="CG491" s="112"/>
      <c r="CH491" s="112"/>
      <c r="CI491" s="112"/>
      <c r="CJ491" s="112"/>
      <c r="CK491" s="112"/>
      <c r="CL491" s="112"/>
      <c r="CM491" s="112"/>
      <c r="CN491" s="112"/>
      <c r="CO491" s="112"/>
      <c r="CP491" s="112"/>
      <c r="CQ491" s="112"/>
      <c r="CR491" s="112"/>
      <c r="CS491" s="112"/>
      <c r="CT491" s="112"/>
      <c r="CU491" s="112"/>
      <c r="CV491" s="112"/>
      <c r="CW491" s="112"/>
      <c r="CX491" s="112"/>
      <c r="CY491" s="112"/>
      <c r="CZ491" s="112"/>
      <c r="DA491" s="112"/>
      <c r="DB491" s="112"/>
    </row>
    <row r="492" spans="1:106" ht="30.75" customHeight="1">
      <c r="A492" s="123" t="s">
        <v>1297</v>
      </c>
      <c r="B492" s="128"/>
      <c r="C492" s="235"/>
      <c r="D492" s="123"/>
      <c r="E492" s="107"/>
      <c r="F492" s="107"/>
      <c r="G492" s="107"/>
      <c r="H492" s="107"/>
      <c r="I492" s="177"/>
      <c r="J492" s="107"/>
      <c r="K492" s="107"/>
      <c r="L492" s="107"/>
      <c r="M492" s="107"/>
      <c r="N492" s="107"/>
      <c r="O492" s="117"/>
      <c r="P492" s="146"/>
      <c r="Q492" s="107"/>
      <c r="R492" s="107"/>
      <c r="S492" s="146"/>
      <c r="T492" s="107"/>
      <c r="U492" s="107"/>
      <c r="V492" s="106"/>
      <c r="W492" s="111"/>
      <c r="X492" s="107"/>
      <c r="Y492" s="107"/>
      <c r="Z492" s="107"/>
      <c r="AA492" s="107"/>
      <c r="AB492" s="107"/>
      <c r="AC492" s="114"/>
      <c r="AD492" s="108"/>
      <c r="AE492" s="107"/>
      <c r="AF492" s="107"/>
      <c r="AG492" s="107"/>
      <c r="AH492" s="107"/>
      <c r="AI492" s="107"/>
      <c r="AJ492" s="107"/>
      <c r="AK492" s="107"/>
      <c r="AL492" s="107"/>
      <c r="AM492" s="123"/>
      <c r="AN492" s="107"/>
      <c r="AO492" s="107"/>
      <c r="AP492" s="107"/>
      <c r="AQ492" s="107"/>
      <c r="AR492" s="107"/>
      <c r="AS492" s="107"/>
      <c r="AT492" s="107"/>
      <c r="AU492" s="107"/>
      <c r="AV492" s="107"/>
      <c r="AW492" s="107"/>
      <c r="AX492" s="107"/>
      <c r="AY492" s="107"/>
      <c r="AZ492" s="123"/>
      <c r="BA492" s="107"/>
      <c r="BB492" s="107"/>
      <c r="BC492" s="115"/>
      <c r="BD492" s="107"/>
      <c r="BE492" s="107"/>
      <c r="BF492" s="124"/>
      <c r="BG492" s="107"/>
      <c r="BH492" s="107"/>
      <c r="BI492" s="107"/>
      <c r="BJ492" s="107"/>
      <c r="BK492" s="107"/>
      <c r="BL492" s="121"/>
      <c r="BM492" s="193"/>
      <c r="BN492" s="116"/>
      <c r="BO492" s="116"/>
      <c r="BP492" s="116"/>
      <c r="BQ492" s="116"/>
      <c r="BR492" s="116"/>
      <c r="BS492" s="118"/>
      <c r="BT492" s="107"/>
      <c r="BU492" s="107"/>
      <c r="BV492" s="107"/>
      <c r="BW492" s="107"/>
      <c r="BX492" s="124"/>
      <c r="BY492" s="107"/>
      <c r="BZ492" s="107"/>
      <c r="CA492" s="107"/>
      <c r="CB492" s="117"/>
      <c r="CC492" s="117"/>
      <c r="CD492" s="117"/>
      <c r="CE492" s="112"/>
      <c r="CF492" s="117"/>
      <c r="CG492" s="112"/>
      <c r="CH492" s="112"/>
      <c r="CI492" s="112"/>
      <c r="CJ492" s="112"/>
      <c r="CK492" s="112"/>
      <c r="CL492" s="112"/>
      <c r="CM492" s="112"/>
      <c r="CN492" s="112"/>
      <c r="CO492" s="112"/>
      <c r="CP492" s="112"/>
      <c r="CQ492" s="112"/>
      <c r="CR492" s="112"/>
      <c r="CS492" s="112"/>
      <c r="CT492" s="112"/>
      <c r="CU492" s="112"/>
      <c r="CV492" s="112"/>
      <c r="CW492" s="112"/>
      <c r="CX492" s="112"/>
      <c r="CY492" s="112"/>
      <c r="CZ492" s="112"/>
      <c r="DA492" s="112"/>
      <c r="DB492" s="112"/>
    </row>
    <row r="493" spans="1:106" ht="30.75" customHeight="1">
      <c r="A493" s="123" t="s">
        <v>1298</v>
      </c>
      <c r="B493" s="128"/>
      <c r="C493" s="235"/>
      <c r="D493" s="123"/>
      <c r="E493" s="107"/>
      <c r="F493" s="107"/>
      <c r="G493" s="107"/>
      <c r="H493" s="107"/>
      <c r="I493" s="177"/>
      <c r="J493" s="107"/>
      <c r="K493" s="107"/>
      <c r="L493" s="107"/>
      <c r="M493" s="107"/>
      <c r="N493" s="107"/>
      <c r="O493" s="117"/>
      <c r="P493" s="146"/>
      <c r="Q493" s="107"/>
      <c r="R493" s="107"/>
      <c r="S493" s="146"/>
      <c r="T493" s="107"/>
      <c r="U493" s="107"/>
      <c r="V493" s="106"/>
      <c r="W493" s="111"/>
      <c r="X493" s="107"/>
      <c r="Y493" s="107"/>
      <c r="Z493" s="107"/>
      <c r="AA493" s="107"/>
      <c r="AB493" s="107"/>
      <c r="AC493" s="114"/>
      <c r="AD493" s="108"/>
      <c r="AE493" s="107"/>
      <c r="AF493" s="107"/>
      <c r="AG493" s="107"/>
      <c r="AH493" s="107"/>
      <c r="AI493" s="107"/>
      <c r="AJ493" s="107"/>
      <c r="AK493" s="107"/>
      <c r="AL493" s="107"/>
      <c r="AM493" s="123"/>
      <c r="AN493" s="107"/>
      <c r="AO493" s="107"/>
      <c r="AP493" s="107"/>
      <c r="AQ493" s="107"/>
      <c r="AR493" s="107"/>
      <c r="AS493" s="107"/>
      <c r="AT493" s="107"/>
      <c r="AU493" s="107"/>
      <c r="AV493" s="107"/>
      <c r="AW493" s="107"/>
      <c r="AX493" s="107"/>
      <c r="AY493" s="107"/>
      <c r="AZ493" s="123"/>
      <c r="BA493" s="107"/>
      <c r="BB493" s="107"/>
      <c r="BC493" s="115"/>
      <c r="BD493" s="107"/>
      <c r="BE493" s="107"/>
      <c r="BF493" s="107"/>
      <c r="BG493" s="107"/>
      <c r="BH493" s="107"/>
      <c r="BI493" s="107"/>
      <c r="BJ493" s="107"/>
      <c r="BK493" s="107"/>
      <c r="BL493" s="121"/>
      <c r="BM493" s="193"/>
      <c r="BN493" s="116"/>
      <c r="BO493" s="116"/>
      <c r="BP493" s="116"/>
      <c r="BQ493" s="116"/>
      <c r="BR493" s="116"/>
      <c r="BS493" s="118"/>
      <c r="BT493" s="107"/>
      <c r="BU493" s="107"/>
      <c r="BV493" s="107"/>
      <c r="BW493" s="107"/>
      <c r="BX493" s="124"/>
      <c r="BY493" s="107"/>
      <c r="BZ493" s="107"/>
      <c r="CA493" s="107"/>
      <c r="CB493" s="117"/>
      <c r="CC493" s="117"/>
      <c r="CD493" s="117"/>
      <c r="CE493" s="112"/>
      <c r="CF493" s="117"/>
      <c r="CG493" s="112"/>
      <c r="CH493" s="112"/>
      <c r="CI493" s="112"/>
      <c r="CJ493" s="112"/>
      <c r="CK493" s="112"/>
      <c r="CL493" s="112"/>
      <c r="CM493" s="112"/>
      <c r="CN493" s="112"/>
      <c r="CO493" s="112"/>
      <c r="CP493" s="112"/>
      <c r="CQ493" s="112"/>
      <c r="CR493" s="112"/>
      <c r="CS493" s="112"/>
      <c r="CT493" s="112"/>
      <c r="CU493" s="112"/>
      <c r="CV493" s="112"/>
      <c r="CW493" s="112"/>
      <c r="CX493" s="112"/>
      <c r="CY493" s="112"/>
      <c r="CZ493" s="112"/>
      <c r="DA493" s="112"/>
      <c r="DB493" s="112"/>
    </row>
    <row r="494" spans="1:106" ht="30.75" customHeight="1">
      <c r="A494" s="123" t="s">
        <v>1299</v>
      </c>
      <c r="B494" s="128"/>
      <c r="C494" s="235"/>
      <c r="D494" s="123"/>
      <c r="E494" s="107"/>
      <c r="F494" s="107"/>
      <c r="G494" s="107"/>
      <c r="H494" s="107"/>
      <c r="I494" s="177"/>
      <c r="J494" s="107"/>
      <c r="K494" s="107"/>
      <c r="L494" s="107"/>
      <c r="M494" s="107"/>
      <c r="N494" s="107"/>
      <c r="O494" s="117"/>
      <c r="P494" s="146"/>
      <c r="Q494" s="107"/>
      <c r="R494" s="107"/>
      <c r="S494" s="146"/>
      <c r="T494" s="107"/>
      <c r="U494" s="107"/>
      <c r="V494" s="106"/>
      <c r="W494" s="111"/>
      <c r="X494" s="107"/>
      <c r="Y494" s="107"/>
      <c r="Z494" s="107"/>
      <c r="AA494" s="107"/>
      <c r="AB494" s="107"/>
      <c r="AC494" s="114"/>
      <c r="AD494" s="108"/>
      <c r="AE494" s="107"/>
      <c r="AF494" s="107"/>
      <c r="AG494" s="107"/>
      <c r="AH494" s="107"/>
      <c r="AI494" s="107"/>
      <c r="AJ494" s="107"/>
      <c r="AK494" s="107"/>
      <c r="AL494" s="107"/>
      <c r="AM494" s="123"/>
      <c r="AN494" s="107"/>
      <c r="AO494" s="107"/>
      <c r="AP494" s="107"/>
      <c r="AQ494" s="107"/>
      <c r="AR494" s="107"/>
      <c r="AS494" s="107"/>
      <c r="AT494" s="107"/>
      <c r="AU494" s="107"/>
      <c r="AV494" s="107"/>
      <c r="AW494" s="107"/>
      <c r="AX494" s="107"/>
      <c r="AY494" s="107"/>
      <c r="AZ494" s="123"/>
      <c r="BA494" s="107"/>
      <c r="BB494" s="107"/>
      <c r="BC494" s="115"/>
      <c r="BD494" s="107"/>
      <c r="BE494" s="107"/>
      <c r="BF494" s="124"/>
      <c r="BG494" s="107"/>
      <c r="BH494" s="107"/>
      <c r="BI494" s="107"/>
      <c r="BJ494" s="107"/>
      <c r="BK494" s="107"/>
      <c r="BL494" s="121"/>
      <c r="BM494" s="193"/>
      <c r="BN494" s="116"/>
      <c r="BO494" s="116"/>
      <c r="BP494" s="116"/>
      <c r="BQ494" s="116"/>
      <c r="BR494" s="116"/>
      <c r="BS494" s="118"/>
      <c r="BT494" s="107"/>
      <c r="BU494" s="107"/>
      <c r="BV494" s="107"/>
      <c r="BW494" s="107"/>
      <c r="BX494" s="124"/>
      <c r="BY494" s="107"/>
      <c r="BZ494" s="107"/>
      <c r="CA494" s="107"/>
      <c r="CB494" s="117"/>
      <c r="CC494" s="117"/>
      <c r="CD494" s="117"/>
      <c r="CE494" s="112"/>
      <c r="CF494" s="117"/>
      <c r="CG494" s="112"/>
      <c r="CH494" s="112"/>
      <c r="CI494" s="112"/>
      <c r="CJ494" s="112"/>
      <c r="CK494" s="112"/>
      <c r="CL494" s="112"/>
      <c r="CM494" s="112"/>
      <c r="CN494" s="112"/>
      <c r="CO494" s="112"/>
      <c r="CP494" s="112"/>
      <c r="CQ494" s="112"/>
      <c r="CR494" s="112"/>
      <c r="CS494" s="112"/>
      <c r="CT494" s="112"/>
      <c r="CU494" s="112"/>
      <c r="CV494" s="112"/>
      <c r="CW494" s="112"/>
      <c r="CX494" s="112"/>
      <c r="CY494" s="112"/>
      <c r="CZ494" s="112"/>
      <c r="DA494" s="112"/>
      <c r="DB494" s="112"/>
    </row>
    <row r="495" spans="1:106" ht="30.75" customHeight="1">
      <c r="A495" s="123" t="s">
        <v>1300</v>
      </c>
      <c r="B495" s="128"/>
      <c r="C495" s="235"/>
      <c r="D495" s="123"/>
      <c r="E495" s="107"/>
      <c r="F495" s="107"/>
      <c r="G495" s="107"/>
      <c r="H495" s="107"/>
      <c r="I495" s="177"/>
      <c r="J495" s="107"/>
      <c r="K495" s="107"/>
      <c r="L495" s="107"/>
      <c r="M495" s="107"/>
      <c r="N495" s="107"/>
      <c r="O495" s="117"/>
      <c r="P495" s="146"/>
      <c r="Q495" s="107"/>
      <c r="R495" s="107"/>
      <c r="S495" s="146"/>
      <c r="T495" s="107"/>
      <c r="U495" s="107"/>
      <c r="V495" s="106"/>
      <c r="W495" s="111"/>
      <c r="X495" s="107"/>
      <c r="Y495" s="107"/>
      <c r="Z495" s="107"/>
      <c r="AA495" s="107"/>
      <c r="AB495" s="107"/>
      <c r="AC495" s="114"/>
      <c r="AD495" s="108"/>
      <c r="AE495" s="107"/>
      <c r="AF495" s="107"/>
      <c r="AG495" s="107"/>
      <c r="AH495" s="107"/>
      <c r="AI495" s="107"/>
      <c r="AJ495" s="107"/>
      <c r="AK495" s="107"/>
      <c r="AL495" s="107"/>
      <c r="AM495" s="123"/>
      <c r="AN495" s="107"/>
      <c r="AO495" s="107"/>
      <c r="AP495" s="107"/>
      <c r="AQ495" s="107"/>
      <c r="AR495" s="107"/>
      <c r="AS495" s="107"/>
      <c r="AT495" s="107"/>
      <c r="AU495" s="107"/>
      <c r="AV495" s="107"/>
      <c r="AW495" s="107"/>
      <c r="AX495" s="107"/>
      <c r="AY495" s="107"/>
      <c r="AZ495" s="123"/>
      <c r="BA495" s="107"/>
      <c r="BB495" s="107"/>
      <c r="BC495" s="115"/>
      <c r="BD495" s="107"/>
      <c r="BE495" s="107"/>
      <c r="BF495" s="124"/>
      <c r="BG495" s="107"/>
      <c r="BH495" s="107"/>
      <c r="BI495" s="107"/>
      <c r="BJ495" s="107"/>
      <c r="BK495" s="107"/>
      <c r="BL495" s="121"/>
      <c r="BM495" s="193"/>
      <c r="BN495" s="116"/>
      <c r="BO495" s="116"/>
      <c r="BP495" s="116"/>
      <c r="BQ495" s="116"/>
      <c r="BR495" s="116"/>
      <c r="BS495" s="118"/>
      <c r="BT495" s="107"/>
      <c r="BU495" s="107"/>
      <c r="BV495" s="107"/>
      <c r="BW495" s="107"/>
      <c r="BX495" s="124"/>
      <c r="BY495" s="107"/>
      <c r="BZ495" s="107"/>
      <c r="CA495" s="107"/>
      <c r="CB495" s="117"/>
      <c r="CC495" s="117"/>
      <c r="CD495" s="117"/>
      <c r="CE495" s="112"/>
      <c r="CF495" s="117"/>
      <c r="CG495" s="112"/>
      <c r="CH495" s="112"/>
      <c r="CI495" s="112"/>
      <c r="CJ495" s="112"/>
      <c r="CK495" s="112"/>
      <c r="CL495" s="112"/>
      <c r="CM495" s="112"/>
      <c r="CN495" s="112"/>
      <c r="CO495" s="112"/>
      <c r="CP495" s="112"/>
      <c r="CQ495" s="112"/>
      <c r="CR495" s="112"/>
      <c r="CS495" s="112"/>
      <c r="CT495" s="112"/>
      <c r="CU495" s="112"/>
      <c r="CV495" s="112"/>
      <c r="CW495" s="112"/>
      <c r="CX495" s="112"/>
      <c r="CY495" s="112"/>
      <c r="CZ495" s="112"/>
      <c r="DA495" s="112"/>
      <c r="DB495" s="112"/>
    </row>
    <row r="496" spans="1:106" ht="30.75" customHeight="1">
      <c r="A496" s="123" t="s">
        <v>1301</v>
      </c>
      <c r="B496" s="128"/>
      <c r="C496" s="235"/>
      <c r="D496" s="123"/>
      <c r="E496" s="107"/>
      <c r="F496" s="107"/>
      <c r="G496" s="107"/>
      <c r="H496" s="107"/>
      <c r="I496" s="177"/>
      <c r="J496" s="107"/>
      <c r="K496" s="107"/>
      <c r="L496" s="107"/>
      <c r="M496" s="107"/>
      <c r="N496" s="107"/>
      <c r="O496" s="117"/>
      <c r="P496" s="146"/>
      <c r="Q496" s="107"/>
      <c r="R496" s="107"/>
      <c r="S496" s="146"/>
      <c r="T496" s="107"/>
      <c r="U496" s="107"/>
      <c r="V496" s="106"/>
      <c r="W496" s="111"/>
      <c r="X496" s="107"/>
      <c r="Y496" s="107"/>
      <c r="Z496" s="107"/>
      <c r="AA496" s="107"/>
      <c r="AB496" s="107"/>
      <c r="AC496" s="114"/>
      <c r="AD496" s="108"/>
      <c r="AE496" s="107"/>
      <c r="AF496" s="107"/>
      <c r="AG496" s="107"/>
      <c r="AH496" s="107"/>
      <c r="AI496" s="107"/>
      <c r="AJ496" s="107"/>
      <c r="AK496" s="107"/>
      <c r="AL496" s="107"/>
      <c r="AM496" s="123"/>
      <c r="AN496" s="107"/>
      <c r="AO496" s="107"/>
      <c r="AP496" s="107"/>
      <c r="AQ496" s="107"/>
      <c r="AR496" s="107"/>
      <c r="AS496" s="107"/>
      <c r="AT496" s="107"/>
      <c r="AU496" s="107"/>
      <c r="AV496" s="107"/>
      <c r="AW496" s="107"/>
      <c r="AX496" s="107"/>
      <c r="AY496" s="107"/>
      <c r="AZ496" s="123"/>
      <c r="BA496" s="107"/>
      <c r="BB496" s="107"/>
      <c r="BC496" s="115"/>
      <c r="BD496" s="107"/>
      <c r="BE496" s="107"/>
      <c r="BF496" s="107"/>
      <c r="BG496" s="107"/>
      <c r="BH496" s="107"/>
      <c r="BI496" s="107"/>
      <c r="BJ496" s="107"/>
      <c r="BK496" s="107"/>
      <c r="BL496" s="116"/>
      <c r="BM496" s="193"/>
      <c r="BN496" s="116"/>
      <c r="BO496" s="116"/>
      <c r="BP496" s="116"/>
      <c r="BQ496" s="116"/>
      <c r="BR496" s="116"/>
      <c r="BS496" s="118"/>
      <c r="BT496" s="107"/>
      <c r="BU496" s="107"/>
      <c r="BV496" s="107"/>
      <c r="BW496" s="107"/>
      <c r="BX496" s="124"/>
      <c r="BY496" s="107"/>
      <c r="BZ496" s="107"/>
      <c r="CA496" s="107"/>
      <c r="CB496" s="117"/>
      <c r="CC496" s="117"/>
      <c r="CD496" s="117"/>
      <c r="CE496" s="112"/>
      <c r="CF496" s="117"/>
      <c r="CG496" s="112"/>
      <c r="CH496" s="112"/>
      <c r="CI496" s="112"/>
      <c r="CJ496" s="112"/>
      <c r="CK496" s="112"/>
      <c r="CL496" s="112"/>
      <c r="CM496" s="112"/>
      <c r="CN496" s="112"/>
      <c r="CO496" s="112"/>
      <c r="CP496" s="112"/>
      <c r="CQ496" s="112"/>
      <c r="CR496" s="112"/>
      <c r="CS496" s="112"/>
      <c r="CT496" s="112"/>
      <c r="CU496" s="112"/>
      <c r="CV496" s="112"/>
      <c r="CW496" s="112"/>
      <c r="CX496" s="112"/>
      <c r="CY496" s="112"/>
      <c r="CZ496" s="112"/>
      <c r="DA496" s="112"/>
      <c r="DB496" s="112"/>
    </row>
    <row r="497" spans="1:106" ht="30.75" customHeight="1">
      <c r="A497" s="123" t="s">
        <v>1303</v>
      </c>
      <c r="B497" s="128"/>
      <c r="C497" s="235"/>
      <c r="D497" s="123"/>
      <c r="E497" s="107"/>
      <c r="F497" s="107"/>
      <c r="G497" s="107"/>
      <c r="H497" s="107"/>
      <c r="I497" s="177"/>
      <c r="J497" s="107"/>
      <c r="K497" s="107"/>
      <c r="L497" s="107"/>
      <c r="M497" s="107"/>
      <c r="N497" s="107"/>
      <c r="O497" s="117"/>
      <c r="P497" s="146"/>
      <c r="Q497" s="107"/>
      <c r="R497" s="107"/>
      <c r="S497" s="146"/>
      <c r="T497" s="107"/>
      <c r="U497" s="107"/>
      <c r="V497" s="106"/>
      <c r="W497" s="111"/>
      <c r="X497" s="107"/>
      <c r="Y497" s="107"/>
      <c r="Z497" s="107"/>
      <c r="AA497" s="107"/>
      <c r="AB497" s="107"/>
      <c r="AC497" s="114"/>
      <c r="AD497" s="108"/>
      <c r="AE497" s="107"/>
      <c r="AF497" s="107"/>
      <c r="AG497" s="107"/>
      <c r="AH497" s="107"/>
      <c r="AI497" s="107"/>
      <c r="AJ497" s="107"/>
      <c r="AK497" s="107"/>
      <c r="AL497" s="107"/>
      <c r="AM497" s="123"/>
      <c r="AN497" s="107"/>
      <c r="AO497" s="107"/>
      <c r="AP497" s="107"/>
      <c r="AQ497" s="107"/>
      <c r="AR497" s="107"/>
      <c r="AS497" s="107"/>
      <c r="AT497" s="107"/>
      <c r="AU497" s="107"/>
      <c r="AV497" s="107"/>
      <c r="AW497" s="107"/>
      <c r="AX497" s="107"/>
      <c r="AY497" s="107"/>
      <c r="AZ497" s="123"/>
      <c r="BA497" s="107"/>
      <c r="BB497" s="107"/>
      <c r="BC497" s="115"/>
      <c r="BD497" s="107"/>
      <c r="BE497" s="107"/>
      <c r="BF497" s="124"/>
      <c r="BG497" s="107"/>
      <c r="BH497" s="107"/>
      <c r="BI497" s="107"/>
      <c r="BJ497" s="107"/>
      <c r="BK497" s="107"/>
      <c r="BL497" s="121"/>
      <c r="BM497" s="193"/>
      <c r="BN497" s="116"/>
      <c r="BO497" s="116"/>
      <c r="BP497" s="116"/>
      <c r="BQ497" s="116"/>
      <c r="BR497" s="116"/>
      <c r="BS497" s="118"/>
      <c r="BT497" s="107"/>
      <c r="BU497" s="107"/>
      <c r="BV497" s="107"/>
      <c r="BW497" s="107"/>
      <c r="BX497" s="124"/>
      <c r="BY497" s="107"/>
      <c r="BZ497" s="107"/>
      <c r="CA497" s="107"/>
      <c r="CB497" s="117"/>
      <c r="CC497" s="117"/>
      <c r="CD497" s="117"/>
      <c r="CE497" s="112"/>
      <c r="CF497" s="117"/>
      <c r="CG497" s="112"/>
      <c r="CH497" s="112"/>
      <c r="CI497" s="112"/>
      <c r="CJ497" s="112"/>
      <c r="CK497" s="112"/>
      <c r="CL497" s="112"/>
      <c r="CM497" s="112"/>
      <c r="CN497" s="112"/>
      <c r="CO497" s="112"/>
      <c r="CP497" s="112"/>
      <c r="CQ497" s="112"/>
      <c r="CR497" s="112"/>
      <c r="CS497" s="112"/>
      <c r="CT497" s="112"/>
      <c r="CU497" s="112"/>
      <c r="CV497" s="112"/>
      <c r="CW497" s="112"/>
      <c r="CX497" s="112"/>
      <c r="CY497" s="112"/>
      <c r="CZ497" s="112"/>
      <c r="DA497" s="112"/>
      <c r="DB497" s="112"/>
    </row>
    <row r="498" spans="1:106" ht="30.75" customHeight="1">
      <c r="A498" s="123" t="s">
        <v>1305</v>
      </c>
      <c r="B498" s="128"/>
      <c r="C498" s="235"/>
      <c r="D498" s="123"/>
      <c r="E498" s="107"/>
      <c r="F498" s="107"/>
      <c r="G498" s="107"/>
      <c r="H498" s="107"/>
      <c r="I498" s="177"/>
      <c r="J498" s="107"/>
      <c r="K498" s="107"/>
      <c r="L498" s="107"/>
      <c r="M498" s="107"/>
      <c r="N498" s="107"/>
      <c r="O498" s="117"/>
      <c r="P498" s="146"/>
      <c r="Q498" s="107"/>
      <c r="R498" s="107"/>
      <c r="S498" s="146"/>
      <c r="T498" s="107"/>
      <c r="U498" s="107"/>
      <c r="V498" s="106"/>
      <c r="W498" s="111"/>
      <c r="X498" s="107"/>
      <c r="Y498" s="107"/>
      <c r="Z498" s="107"/>
      <c r="AA498" s="107"/>
      <c r="AB498" s="107"/>
      <c r="AC498" s="114"/>
      <c r="AD498" s="108"/>
      <c r="AE498" s="107"/>
      <c r="AF498" s="107"/>
      <c r="AG498" s="107"/>
      <c r="AH498" s="107"/>
      <c r="AI498" s="107"/>
      <c r="AJ498" s="107"/>
      <c r="AK498" s="107"/>
      <c r="AL498" s="107"/>
      <c r="AM498" s="123"/>
      <c r="AN498" s="107"/>
      <c r="AO498" s="107"/>
      <c r="AP498" s="107"/>
      <c r="AQ498" s="107"/>
      <c r="AR498" s="107"/>
      <c r="AS498" s="107"/>
      <c r="AT498" s="107"/>
      <c r="AU498" s="107"/>
      <c r="AV498" s="107"/>
      <c r="AW498" s="107"/>
      <c r="AX498" s="107"/>
      <c r="AY498" s="107"/>
      <c r="AZ498" s="123"/>
      <c r="BA498" s="107"/>
      <c r="BB498" s="107"/>
      <c r="BC498" s="115"/>
      <c r="BD498" s="107"/>
      <c r="BE498" s="107"/>
      <c r="BF498" s="124"/>
      <c r="BG498" s="107"/>
      <c r="BH498" s="107"/>
      <c r="BI498" s="107"/>
      <c r="BJ498" s="107"/>
      <c r="BK498" s="107"/>
      <c r="BL498" s="121"/>
      <c r="BM498" s="193"/>
      <c r="BN498" s="116"/>
      <c r="BO498" s="116"/>
      <c r="BP498" s="116"/>
      <c r="BQ498" s="116"/>
      <c r="BR498" s="116"/>
      <c r="BS498" s="118"/>
      <c r="BT498" s="107"/>
      <c r="BU498" s="107"/>
      <c r="BV498" s="107"/>
      <c r="BW498" s="107"/>
      <c r="BX498" s="124"/>
      <c r="BY498" s="107"/>
      <c r="BZ498" s="107"/>
      <c r="CA498" s="107"/>
      <c r="CB498" s="117"/>
      <c r="CC498" s="117"/>
      <c r="CD498" s="117"/>
      <c r="CE498" s="112"/>
      <c r="CF498" s="117"/>
      <c r="CG498" s="112"/>
      <c r="CH498" s="112"/>
      <c r="CI498" s="112"/>
      <c r="CJ498" s="112"/>
      <c r="CK498" s="112"/>
      <c r="CL498" s="112"/>
      <c r="CM498" s="112"/>
      <c r="CN498" s="112"/>
      <c r="CO498" s="112"/>
      <c r="CP498" s="112"/>
      <c r="CQ498" s="112"/>
      <c r="CR498" s="112"/>
      <c r="CS498" s="112"/>
      <c r="CT498" s="112"/>
      <c r="CU498" s="112"/>
      <c r="CV498" s="112"/>
      <c r="CW498" s="112"/>
      <c r="CX498" s="112"/>
      <c r="CY498" s="112"/>
      <c r="CZ498" s="112"/>
      <c r="DA498" s="112"/>
      <c r="DB498" s="112"/>
    </row>
    <row r="499" spans="1:106" ht="30.75" customHeight="1">
      <c r="A499" s="123" t="s">
        <v>1306</v>
      </c>
      <c r="B499" s="128"/>
      <c r="C499" s="261"/>
      <c r="D499" s="123"/>
      <c r="E499" s="107"/>
      <c r="F499" s="107"/>
      <c r="G499" s="107"/>
      <c r="H499" s="107"/>
      <c r="I499" s="177"/>
      <c r="J499" s="107"/>
      <c r="K499" s="107"/>
      <c r="L499" s="107"/>
      <c r="M499" s="107"/>
      <c r="N499" s="107"/>
      <c r="O499" s="117"/>
      <c r="P499" s="146"/>
      <c r="Q499" s="107"/>
      <c r="R499" s="107"/>
      <c r="S499" s="146"/>
      <c r="T499" s="107"/>
      <c r="U499" s="107"/>
      <c r="V499" s="106"/>
      <c r="W499" s="111"/>
      <c r="X499" s="107"/>
      <c r="Y499" s="107"/>
      <c r="Z499" s="107"/>
      <c r="AA499" s="107"/>
      <c r="AB499" s="107"/>
      <c r="AC499" s="114"/>
      <c r="AD499" s="108"/>
      <c r="AE499" s="107"/>
      <c r="AF499" s="107"/>
      <c r="AG499" s="107"/>
      <c r="AH499" s="107"/>
      <c r="AI499" s="107"/>
      <c r="AJ499" s="107"/>
      <c r="AK499" s="107"/>
      <c r="AL499" s="107"/>
      <c r="AM499" s="123"/>
      <c r="AN499" s="107"/>
      <c r="AO499" s="107"/>
      <c r="AP499" s="107"/>
      <c r="AQ499" s="107"/>
      <c r="AR499" s="107"/>
      <c r="AS499" s="107"/>
      <c r="AT499" s="107"/>
      <c r="AU499" s="107"/>
      <c r="AV499" s="107"/>
      <c r="AW499" s="107"/>
      <c r="AX499" s="107"/>
      <c r="AY499" s="107"/>
      <c r="AZ499" s="123"/>
      <c r="BA499" s="107"/>
      <c r="BB499" s="107"/>
      <c r="BC499" s="115"/>
      <c r="BD499" s="107"/>
      <c r="BE499" s="107"/>
      <c r="BF499" s="107"/>
      <c r="BG499" s="107"/>
      <c r="BH499" s="107"/>
      <c r="BI499" s="107"/>
      <c r="BJ499" s="107"/>
      <c r="BK499" s="107"/>
      <c r="BL499" s="121"/>
      <c r="BM499" s="193"/>
      <c r="BN499" s="116"/>
      <c r="BO499" s="116"/>
      <c r="BP499" s="116"/>
      <c r="BQ499" s="116"/>
      <c r="BR499" s="116"/>
      <c r="BS499" s="118"/>
      <c r="BT499" s="107"/>
      <c r="BU499" s="107"/>
      <c r="BV499" s="107"/>
      <c r="BW499" s="107"/>
      <c r="BX499" s="124"/>
      <c r="BY499" s="107"/>
      <c r="BZ499" s="107"/>
      <c r="CA499" s="107"/>
      <c r="CB499" s="117"/>
      <c r="CC499" s="117"/>
      <c r="CD499" s="117"/>
      <c r="CE499" s="112"/>
      <c r="CF499" s="117"/>
      <c r="CG499" s="112"/>
      <c r="CH499" s="112"/>
      <c r="CI499" s="112"/>
      <c r="CJ499" s="112"/>
      <c r="CK499" s="112"/>
      <c r="CL499" s="112"/>
      <c r="CM499" s="112"/>
      <c r="CN499" s="112"/>
      <c r="CO499" s="112"/>
      <c r="CP499" s="112"/>
      <c r="CQ499" s="112"/>
      <c r="CR499" s="112"/>
      <c r="CS499" s="112"/>
      <c r="CT499" s="112"/>
      <c r="CU499" s="112"/>
      <c r="CV499" s="112"/>
      <c r="CW499" s="112"/>
      <c r="CX499" s="112"/>
      <c r="CY499" s="112"/>
      <c r="CZ499" s="112"/>
      <c r="DA499" s="112"/>
      <c r="DB499" s="112"/>
    </row>
    <row r="500" spans="1:106" ht="30.75" customHeight="1">
      <c r="A500" s="123" t="s">
        <v>1308</v>
      </c>
      <c r="B500" s="128"/>
      <c r="C500" s="235"/>
      <c r="D500" s="123"/>
      <c r="E500" s="107"/>
      <c r="F500" s="107"/>
      <c r="G500" s="107"/>
      <c r="H500" s="107"/>
      <c r="I500" s="177"/>
      <c r="J500" s="107"/>
      <c r="K500" s="107"/>
      <c r="L500" s="107"/>
      <c r="M500" s="107"/>
      <c r="N500" s="107"/>
      <c r="O500" s="117"/>
      <c r="P500" s="146"/>
      <c r="Q500" s="107"/>
      <c r="R500" s="107"/>
      <c r="S500" s="146"/>
      <c r="T500" s="107"/>
      <c r="U500" s="107"/>
      <c r="V500" s="106"/>
      <c r="W500" s="111"/>
      <c r="X500" s="107"/>
      <c r="Y500" s="107"/>
      <c r="Z500" s="107"/>
      <c r="AA500" s="107"/>
      <c r="AB500" s="107"/>
      <c r="AC500" s="114"/>
      <c r="AD500" s="108"/>
      <c r="AE500" s="107"/>
      <c r="AF500" s="107"/>
      <c r="AG500" s="107"/>
      <c r="AH500" s="107"/>
      <c r="AI500" s="107"/>
      <c r="AJ500" s="107"/>
      <c r="AK500" s="107"/>
      <c r="AL500" s="107"/>
      <c r="AM500" s="123"/>
      <c r="AN500" s="107"/>
      <c r="AO500" s="107"/>
      <c r="AP500" s="107"/>
      <c r="AQ500" s="107"/>
      <c r="AR500" s="107"/>
      <c r="AS500" s="107"/>
      <c r="AT500" s="107"/>
      <c r="AU500" s="107"/>
      <c r="AV500" s="107"/>
      <c r="AW500" s="107"/>
      <c r="AX500" s="107"/>
      <c r="AY500" s="107"/>
      <c r="AZ500" s="123"/>
      <c r="BA500" s="107"/>
      <c r="BB500" s="107"/>
      <c r="BC500" s="115"/>
      <c r="BD500" s="107"/>
      <c r="BE500" s="107"/>
      <c r="BF500" s="124"/>
      <c r="BG500" s="107"/>
      <c r="BH500" s="107"/>
      <c r="BI500" s="107"/>
      <c r="BJ500" s="107"/>
      <c r="BK500" s="107"/>
      <c r="BL500" s="121"/>
      <c r="BM500" s="193"/>
      <c r="BN500" s="116"/>
      <c r="BO500" s="116"/>
      <c r="BP500" s="116"/>
      <c r="BQ500" s="116"/>
      <c r="BR500" s="116"/>
      <c r="BS500" s="118"/>
      <c r="BT500" s="107"/>
      <c r="BU500" s="107"/>
      <c r="BV500" s="107"/>
      <c r="BW500" s="107"/>
      <c r="BX500" s="124"/>
      <c r="BY500" s="107"/>
      <c r="BZ500" s="107"/>
      <c r="CA500" s="107"/>
      <c r="CB500" s="117"/>
      <c r="CC500" s="117"/>
      <c r="CD500" s="117"/>
      <c r="CE500" s="112"/>
      <c r="CF500" s="117"/>
      <c r="CG500" s="112"/>
      <c r="CH500" s="112"/>
      <c r="CI500" s="112"/>
      <c r="CJ500" s="112"/>
      <c r="CK500" s="112"/>
      <c r="CL500" s="112"/>
      <c r="CM500" s="112"/>
      <c r="CN500" s="112"/>
      <c r="CO500" s="112"/>
      <c r="CP500" s="112"/>
      <c r="CQ500" s="112"/>
      <c r="CR500" s="112"/>
      <c r="CS500" s="112"/>
      <c r="CT500" s="112"/>
      <c r="CU500" s="112"/>
      <c r="CV500" s="112"/>
      <c r="CW500" s="112"/>
      <c r="CX500" s="112"/>
      <c r="CY500" s="112"/>
      <c r="CZ500" s="112"/>
      <c r="DA500" s="112"/>
      <c r="DB500" s="112"/>
    </row>
    <row r="501" spans="1:106" ht="30.75" customHeight="1">
      <c r="A501" s="123" t="s">
        <v>1309</v>
      </c>
      <c r="B501" s="128"/>
      <c r="C501" s="235"/>
      <c r="D501" s="123"/>
      <c r="E501" s="107"/>
      <c r="F501" s="107"/>
      <c r="G501" s="107"/>
      <c r="H501" s="107"/>
      <c r="I501" s="177"/>
      <c r="J501" s="107"/>
      <c r="K501" s="107"/>
      <c r="L501" s="107"/>
      <c r="M501" s="107"/>
      <c r="N501" s="107"/>
      <c r="O501" s="117"/>
      <c r="P501" s="146"/>
      <c r="Q501" s="107"/>
      <c r="R501" s="107"/>
      <c r="S501" s="146"/>
      <c r="T501" s="107"/>
      <c r="U501" s="107"/>
      <c r="V501" s="106"/>
      <c r="W501" s="111"/>
      <c r="X501" s="107"/>
      <c r="Y501" s="107"/>
      <c r="Z501" s="107"/>
      <c r="AA501" s="107"/>
      <c r="AB501" s="107"/>
      <c r="AC501" s="114"/>
      <c r="AD501" s="108"/>
      <c r="AE501" s="107"/>
      <c r="AF501" s="107"/>
      <c r="AG501" s="107"/>
      <c r="AH501" s="107"/>
      <c r="AI501" s="107"/>
      <c r="AJ501" s="107"/>
      <c r="AK501" s="107"/>
      <c r="AL501" s="107"/>
      <c r="AM501" s="123"/>
      <c r="AN501" s="107"/>
      <c r="AO501" s="107"/>
      <c r="AP501" s="107"/>
      <c r="AQ501" s="107"/>
      <c r="AR501" s="107"/>
      <c r="AS501" s="107"/>
      <c r="AT501" s="107"/>
      <c r="AU501" s="107"/>
      <c r="AV501" s="107"/>
      <c r="AW501" s="107"/>
      <c r="AX501" s="107"/>
      <c r="AY501" s="107"/>
      <c r="AZ501" s="123"/>
      <c r="BA501" s="107"/>
      <c r="BB501" s="107"/>
      <c r="BC501" s="115"/>
      <c r="BD501" s="107"/>
      <c r="BE501" s="107"/>
      <c r="BF501" s="124"/>
      <c r="BG501" s="107"/>
      <c r="BH501" s="107"/>
      <c r="BI501" s="107"/>
      <c r="BJ501" s="107"/>
      <c r="BK501" s="107"/>
      <c r="BL501" s="121"/>
      <c r="BM501" s="193"/>
      <c r="BN501" s="116"/>
      <c r="BO501" s="116"/>
      <c r="BP501" s="116"/>
      <c r="BQ501" s="116"/>
      <c r="BR501" s="116"/>
      <c r="BS501" s="118"/>
      <c r="BT501" s="107"/>
      <c r="BU501" s="107"/>
      <c r="BV501" s="107"/>
      <c r="BW501" s="107"/>
      <c r="BX501" s="124"/>
      <c r="BY501" s="107"/>
      <c r="BZ501" s="107"/>
      <c r="CA501" s="107"/>
      <c r="CB501" s="117"/>
      <c r="CC501" s="117"/>
      <c r="CD501" s="117"/>
      <c r="CE501" s="112"/>
      <c r="CF501" s="117"/>
      <c r="CG501" s="112"/>
      <c r="CH501" s="112"/>
      <c r="CI501" s="112"/>
      <c r="CJ501" s="112"/>
      <c r="CK501" s="112"/>
      <c r="CL501" s="112"/>
      <c r="CM501" s="112"/>
      <c r="CN501" s="112"/>
      <c r="CO501" s="112"/>
      <c r="CP501" s="112"/>
      <c r="CQ501" s="112"/>
      <c r="CR501" s="112"/>
      <c r="CS501" s="112"/>
      <c r="CT501" s="112"/>
      <c r="CU501" s="112"/>
      <c r="CV501" s="112"/>
      <c r="CW501" s="112"/>
      <c r="CX501" s="112"/>
      <c r="CY501" s="112"/>
      <c r="CZ501" s="112"/>
      <c r="DA501" s="112"/>
      <c r="DB501" s="112"/>
    </row>
    <row r="502" spans="1:106" ht="30.75" customHeight="1">
      <c r="A502" s="123" t="s">
        <v>1310</v>
      </c>
      <c r="B502" s="128"/>
      <c r="C502" s="235"/>
      <c r="D502" s="123"/>
      <c r="E502" s="107"/>
      <c r="F502" s="107"/>
      <c r="G502" s="107"/>
      <c r="H502" s="107"/>
      <c r="I502" s="177"/>
      <c r="J502" s="107"/>
      <c r="K502" s="107"/>
      <c r="L502" s="107"/>
      <c r="M502" s="107"/>
      <c r="N502" s="107"/>
      <c r="O502" s="117"/>
      <c r="P502" s="146"/>
      <c r="Q502" s="107"/>
      <c r="R502" s="107"/>
      <c r="S502" s="146"/>
      <c r="T502" s="107"/>
      <c r="U502" s="107"/>
      <c r="V502" s="106"/>
      <c r="W502" s="111"/>
      <c r="X502" s="107"/>
      <c r="Y502" s="107"/>
      <c r="Z502" s="107"/>
      <c r="AA502" s="107"/>
      <c r="AB502" s="107"/>
      <c r="AC502" s="114"/>
      <c r="AD502" s="108"/>
      <c r="AE502" s="266"/>
      <c r="AF502" s="266"/>
      <c r="AG502" s="107"/>
      <c r="AH502" s="107"/>
      <c r="AI502" s="107"/>
      <c r="AJ502" s="107"/>
      <c r="AK502" s="107"/>
      <c r="AL502" s="107"/>
      <c r="AM502" s="123"/>
      <c r="AN502" s="107"/>
      <c r="AO502" s="107"/>
      <c r="AP502" s="107"/>
      <c r="AQ502" s="107"/>
      <c r="AR502" s="107"/>
      <c r="AS502" s="107"/>
      <c r="AT502" s="107"/>
      <c r="AU502" s="107"/>
      <c r="AV502" s="107"/>
      <c r="AW502" s="107"/>
      <c r="AX502" s="107"/>
      <c r="AY502" s="107"/>
      <c r="AZ502" s="123"/>
      <c r="BA502" s="107"/>
      <c r="BB502" s="107"/>
      <c r="BC502" s="115"/>
      <c r="BD502" s="107"/>
      <c r="BE502" s="107"/>
      <c r="BF502" s="124"/>
      <c r="BG502" s="107"/>
      <c r="BH502" s="107"/>
      <c r="BI502" s="107"/>
      <c r="BJ502" s="107"/>
      <c r="BK502" s="107"/>
      <c r="BL502" s="121"/>
      <c r="BM502" s="193"/>
      <c r="BN502" s="116"/>
      <c r="BO502" s="116"/>
      <c r="BP502" s="116"/>
      <c r="BQ502" s="116"/>
      <c r="BR502" s="116"/>
      <c r="BS502" s="118"/>
      <c r="BT502" s="107"/>
      <c r="BU502" s="107"/>
      <c r="BV502" s="107"/>
      <c r="BW502" s="107"/>
      <c r="BX502" s="124"/>
      <c r="BY502" s="107"/>
      <c r="BZ502" s="107"/>
      <c r="CA502" s="107"/>
      <c r="CB502" s="117"/>
      <c r="CC502" s="117"/>
      <c r="CD502" s="117"/>
      <c r="CE502" s="112"/>
      <c r="CF502" s="117"/>
      <c r="CG502" s="112"/>
      <c r="CH502" s="112"/>
      <c r="CI502" s="112"/>
      <c r="CJ502" s="112"/>
      <c r="CK502" s="112"/>
      <c r="CL502" s="112"/>
      <c r="CM502" s="112"/>
      <c r="CN502" s="112"/>
      <c r="CO502" s="112"/>
      <c r="CP502" s="112"/>
      <c r="CQ502" s="112"/>
      <c r="CR502" s="112"/>
      <c r="CS502" s="112"/>
      <c r="CT502" s="112"/>
      <c r="CU502" s="112"/>
      <c r="CV502" s="112"/>
      <c r="CW502" s="112"/>
      <c r="CX502" s="112"/>
      <c r="CY502" s="112"/>
      <c r="CZ502" s="112"/>
      <c r="DA502" s="112"/>
      <c r="DB502" s="112"/>
    </row>
    <row r="503" spans="1:106" ht="30.75" customHeight="1">
      <c r="A503" s="123" t="s">
        <v>1312</v>
      </c>
      <c r="B503" s="128"/>
      <c r="C503" s="261"/>
      <c r="D503" s="123"/>
      <c r="E503" s="107"/>
      <c r="F503" s="107"/>
      <c r="G503" s="107"/>
      <c r="H503" s="107"/>
      <c r="I503" s="177"/>
      <c r="J503" s="107"/>
      <c r="K503" s="107"/>
      <c r="L503" s="107"/>
      <c r="M503" s="107"/>
      <c r="N503" s="107"/>
      <c r="O503" s="117"/>
      <c r="P503" s="146"/>
      <c r="Q503" s="107"/>
      <c r="R503" s="107"/>
      <c r="S503" s="146"/>
      <c r="T503" s="107"/>
      <c r="U503" s="107"/>
      <c r="V503" s="106"/>
      <c r="W503" s="111"/>
      <c r="X503" s="107"/>
      <c r="Y503" s="107"/>
      <c r="Z503" s="107"/>
      <c r="AA503" s="107"/>
      <c r="AB503" s="107"/>
      <c r="AC503" s="114"/>
      <c r="AD503" s="108"/>
      <c r="AE503" s="107"/>
      <c r="AF503" s="107"/>
      <c r="AG503" s="107"/>
      <c r="AH503" s="107"/>
      <c r="AI503" s="107"/>
      <c r="AJ503" s="107"/>
      <c r="AK503" s="107"/>
      <c r="AL503" s="107"/>
      <c r="AM503" s="123"/>
      <c r="AN503" s="107"/>
      <c r="AO503" s="107"/>
      <c r="AP503" s="107"/>
      <c r="AQ503" s="107"/>
      <c r="AR503" s="107"/>
      <c r="AS503" s="107"/>
      <c r="AT503" s="107"/>
      <c r="AU503" s="107"/>
      <c r="AV503" s="107"/>
      <c r="AW503" s="107"/>
      <c r="AX503" s="107"/>
      <c r="AY503" s="107"/>
      <c r="AZ503" s="123"/>
      <c r="BA503" s="107"/>
      <c r="BB503" s="107"/>
      <c r="BC503" s="115"/>
      <c r="BD503" s="107"/>
      <c r="BE503" s="107"/>
      <c r="BF503" s="107"/>
      <c r="BG503" s="107"/>
      <c r="BH503" s="107"/>
      <c r="BI503" s="107"/>
      <c r="BJ503" s="107"/>
      <c r="BK503" s="107"/>
      <c r="BL503" s="121"/>
      <c r="BM503" s="193"/>
      <c r="BN503" s="116"/>
      <c r="BO503" s="116"/>
      <c r="BP503" s="116"/>
      <c r="BQ503" s="116"/>
      <c r="BR503" s="116"/>
      <c r="BS503" s="118"/>
      <c r="BT503" s="107"/>
      <c r="BU503" s="107"/>
      <c r="BV503" s="107"/>
      <c r="BW503" s="107"/>
      <c r="BX503" s="124"/>
      <c r="BY503" s="107"/>
      <c r="BZ503" s="107"/>
      <c r="CA503" s="107"/>
      <c r="CB503" s="117"/>
      <c r="CC503" s="117"/>
      <c r="CD503" s="117"/>
      <c r="CE503" s="112"/>
      <c r="CF503" s="117"/>
      <c r="CG503" s="112"/>
      <c r="CH503" s="112"/>
      <c r="CI503" s="112"/>
      <c r="CJ503" s="112"/>
      <c r="CK503" s="112"/>
      <c r="CL503" s="112"/>
      <c r="CM503" s="112"/>
      <c r="CN503" s="112"/>
      <c r="CO503" s="112"/>
      <c r="CP503" s="112"/>
      <c r="CQ503" s="112"/>
      <c r="CR503" s="112"/>
      <c r="CS503" s="112"/>
      <c r="CT503" s="112"/>
      <c r="CU503" s="112"/>
      <c r="CV503" s="112"/>
      <c r="CW503" s="112"/>
      <c r="CX503" s="112"/>
      <c r="CY503" s="112"/>
      <c r="CZ503" s="112"/>
      <c r="DA503" s="112"/>
      <c r="DB503" s="112"/>
    </row>
    <row r="504" spans="1:106" ht="30.75" customHeight="1">
      <c r="A504" s="123" t="s">
        <v>1314</v>
      </c>
      <c r="B504" s="128"/>
      <c r="C504" s="235"/>
      <c r="D504" s="123"/>
      <c r="E504" s="107"/>
      <c r="F504" s="107"/>
      <c r="G504" s="107"/>
      <c r="H504" s="107"/>
      <c r="I504" s="177"/>
      <c r="J504" s="107"/>
      <c r="K504" s="107"/>
      <c r="L504" s="107"/>
      <c r="M504" s="107"/>
      <c r="N504" s="107"/>
      <c r="O504" s="117"/>
      <c r="P504" s="146"/>
      <c r="Q504" s="107"/>
      <c r="R504" s="107"/>
      <c r="S504" s="146"/>
      <c r="T504" s="107"/>
      <c r="U504" s="107"/>
      <c r="V504" s="106"/>
      <c r="W504" s="111"/>
      <c r="X504" s="107"/>
      <c r="Y504" s="107"/>
      <c r="Z504" s="107"/>
      <c r="AA504" s="107"/>
      <c r="AB504" s="107"/>
      <c r="AC504" s="114"/>
      <c r="AD504" s="108"/>
      <c r="AE504" s="107"/>
      <c r="AF504" s="107"/>
      <c r="AG504" s="107"/>
      <c r="AH504" s="107"/>
      <c r="AI504" s="107"/>
      <c r="AJ504" s="107"/>
      <c r="AK504" s="107"/>
      <c r="AL504" s="107"/>
      <c r="AM504" s="123"/>
      <c r="AN504" s="107"/>
      <c r="AO504" s="107"/>
      <c r="AP504" s="107"/>
      <c r="AQ504" s="107"/>
      <c r="AR504" s="107"/>
      <c r="AS504" s="107"/>
      <c r="AT504" s="107"/>
      <c r="AU504" s="107"/>
      <c r="AV504" s="107"/>
      <c r="AW504" s="107"/>
      <c r="AX504" s="107"/>
      <c r="AY504" s="107"/>
      <c r="AZ504" s="123"/>
      <c r="BA504" s="107"/>
      <c r="BB504" s="107"/>
      <c r="BC504" s="115"/>
      <c r="BD504" s="107"/>
      <c r="BE504" s="107"/>
      <c r="BF504" s="124"/>
      <c r="BG504" s="107"/>
      <c r="BH504" s="107"/>
      <c r="BI504" s="107"/>
      <c r="BJ504" s="107"/>
      <c r="BK504" s="107"/>
      <c r="BL504" s="121"/>
      <c r="BM504" s="193"/>
      <c r="BN504" s="116"/>
      <c r="BO504" s="116"/>
      <c r="BP504" s="116"/>
      <c r="BQ504" s="116"/>
      <c r="BR504" s="116"/>
      <c r="BS504" s="118"/>
      <c r="BT504" s="107"/>
      <c r="BU504" s="107"/>
      <c r="BV504" s="107"/>
      <c r="BW504" s="107"/>
      <c r="BX504" s="124"/>
      <c r="BY504" s="107"/>
      <c r="BZ504" s="107"/>
      <c r="CA504" s="107"/>
      <c r="CB504" s="117"/>
      <c r="CC504" s="117"/>
      <c r="CD504" s="117"/>
      <c r="CE504" s="112"/>
      <c r="CF504" s="117"/>
      <c r="CG504" s="112"/>
      <c r="CH504" s="112"/>
      <c r="CI504" s="112"/>
      <c r="CJ504" s="112"/>
      <c r="CK504" s="112"/>
      <c r="CL504" s="112"/>
      <c r="CM504" s="112"/>
      <c r="CN504" s="112"/>
      <c r="CO504" s="112"/>
      <c r="CP504" s="112"/>
      <c r="CQ504" s="112"/>
      <c r="CR504" s="112"/>
      <c r="CS504" s="112"/>
      <c r="CT504" s="112"/>
      <c r="CU504" s="112"/>
      <c r="CV504" s="112"/>
      <c r="CW504" s="112"/>
      <c r="CX504" s="112"/>
      <c r="CY504" s="112"/>
      <c r="CZ504" s="112"/>
      <c r="DA504" s="112"/>
      <c r="DB504" s="112"/>
    </row>
    <row r="505" spans="1:106" ht="30.75" customHeight="1">
      <c r="A505" s="123" t="s">
        <v>1315</v>
      </c>
      <c r="B505" s="128"/>
      <c r="C505" s="235"/>
      <c r="D505" s="123"/>
      <c r="E505" s="107"/>
      <c r="F505" s="107"/>
      <c r="G505" s="107"/>
      <c r="H505" s="107"/>
      <c r="I505" s="177"/>
      <c r="J505" s="107"/>
      <c r="K505" s="107"/>
      <c r="L505" s="107"/>
      <c r="M505" s="107"/>
      <c r="N505" s="107"/>
      <c r="O505" s="117"/>
      <c r="P505" s="146"/>
      <c r="Q505" s="107"/>
      <c r="R505" s="107"/>
      <c r="S505" s="146"/>
      <c r="T505" s="107"/>
      <c r="U505" s="107"/>
      <c r="V505" s="106"/>
      <c r="W505" s="111"/>
      <c r="X505" s="107"/>
      <c r="Y505" s="107"/>
      <c r="Z505" s="107"/>
      <c r="AA505" s="107"/>
      <c r="AB505" s="107"/>
      <c r="AC505" s="114"/>
      <c r="AD505" s="108"/>
      <c r="AE505" s="107"/>
      <c r="AF505" s="107"/>
      <c r="AG505" s="107"/>
      <c r="AH505" s="107"/>
      <c r="AI505" s="107"/>
      <c r="AJ505" s="107"/>
      <c r="AK505" s="107"/>
      <c r="AL505" s="107"/>
      <c r="AM505" s="123"/>
      <c r="AN505" s="107"/>
      <c r="AO505" s="107"/>
      <c r="AP505" s="107"/>
      <c r="AQ505" s="107"/>
      <c r="AR505" s="107"/>
      <c r="AS505" s="107"/>
      <c r="AT505" s="107"/>
      <c r="AU505" s="107"/>
      <c r="AV505" s="107"/>
      <c r="AW505" s="107"/>
      <c r="AX505" s="107"/>
      <c r="AY505" s="107"/>
      <c r="AZ505" s="123"/>
      <c r="BA505" s="107"/>
      <c r="BB505" s="107"/>
      <c r="BC505" s="115"/>
      <c r="BD505" s="107"/>
      <c r="BE505" s="107"/>
      <c r="BF505" s="107"/>
      <c r="BG505" s="107"/>
      <c r="BH505" s="107"/>
      <c r="BI505" s="107"/>
      <c r="BJ505" s="107"/>
      <c r="BK505" s="107"/>
      <c r="BL505" s="116"/>
      <c r="BM505" s="193"/>
      <c r="BN505" s="116"/>
      <c r="BO505" s="116"/>
      <c r="BP505" s="116"/>
      <c r="BQ505" s="116"/>
      <c r="BR505" s="116"/>
      <c r="BS505" s="118"/>
      <c r="BT505" s="107"/>
      <c r="BU505" s="107"/>
      <c r="BV505" s="107"/>
      <c r="BW505" s="107"/>
      <c r="BX505" s="124"/>
      <c r="BY505" s="107"/>
      <c r="BZ505" s="107"/>
      <c r="CA505" s="107"/>
      <c r="CB505" s="117"/>
      <c r="CC505" s="117"/>
      <c r="CD505" s="117"/>
      <c r="CE505" s="112"/>
      <c r="CF505" s="117"/>
      <c r="CG505" s="112"/>
      <c r="CH505" s="112"/>
      <c r="CI505" s="112"/>
      <c r="CJ505" s="112"/>
      <c r="CK505" s="112"/>
      <c r="CL505" s="112"/>
      <c r="CM505" s="112"/>
      <c r="CN505" s="112"/>
      <c r="CO505" s="112"/>
      <c r="CP505" s="112"/>
      <c r="CQ505" s="112"/>
      <c r="CR505" s="112"/>
      <c r="CS505" s="112"/>
      <c r="CT505" s="112"/>
      <c r="CU505" s="112"/>
      <c r="CV505" s="112"/>
      <c r="CW505" s="112"/>
      <c r="CX505" s="112"/>
      <c r="CY505" s="112"/>
      <c r="CZ505" s="112"/>
      <c r="DA505" s="112"/>
      <c r="DB505" s="112"/>
    </row>
    <row r="506" spans="1:106" ht="30.75" customHeight="1">
      <c r="A506" s="123" t="s">
        <v>1316</v>
      </c>
      <c r="B506" s="128"/>
      <c r="C506" s="235"/>
      <c r="D506" s="123"/>
      <c r="E506" s="107"/>
      <c r="F506" s="107"/>
      <c r="G506" s="107"/>
      <c r="H506" s="107"/>
      <c r="I506" s="177"/>
      <c r="J506" s="107"/>
      <c r="K506" s="107"/>
      <c r="L506" s="107"/>
      <c r="M506" s="107"/>
      <c r="N506" s="107"/>
      <c r="O506" s="117"/>
      <c r="P506" s="146"/>
      <c r="Q506" s="107"/>
      <c r="R506" s="107"/>
      <c r="S506" s="146"/>
      <c r="T506" s="107"/>
      <c r="U506" s="107"/>
      <c r="V506" s="106"/>
      <c r="W506" s="111"/>
      <c r="X506" s="107"/>
      <c r="Y506" s="107"/>
      <c r="Z506" s="107"/>
      <c r="AA506" s="107"/>
      <c r="AB506" s="107"/>
      <c r="AC506" s="114"/>
      <c r="AD506" s="108"/>
      <c r="AE506" s="107"/>
      <c r="AF506" s="107"/>
      <c r="AG506" s="107"/>
      <c r="AH506" s="107"/>
      <c r="AI506" s="107"/>
      <c r="AJ506" s="107"/>
      <c r="AK506" s="107"/>
      <c r="AL506" s="107"/>
      <c r="AM506" s="123"/>
      <c r="AN506" s="107"/>
      <c r="AO506" s="107"/>
      <c r="AP506" s="107"/>
      <c r="AQ506" s="107"/>
      <c r="AR506" s="107"/>
      <c r="AS506" s="107"/>
      <c r="AT506" s="107"/>
      <c r="AU506" s="107"/>
      <c r="AV506" s="107"/>
      <c r="AW506" s="107"/>
      <c r="AX506" s="107"/>
      <c r="AY506" s="107"/>
      <c r="AZ506" s="123"/>
      <c r="BA506" s="107"/>
      <c r="BB506" s="107"/>
      <c r="BC506" s="115"/>
      <c r="BD506" s="107"/>
      <c r="BE506" s="107"/>
      <c r="BF506" s="124"/>
      <c r="BG506" s="107"/>
      <c r="BH506" s="107"/>
      <c r="BI506" s="107"/>
      <c r="BJ506" s="107"/>
      <c r="BK506" s="107"/>
      <c r="BL506" s="121"/>
      <c r="BM506" s="193"/>
      <c r="BN506" s="116"/>
      <c r="BO506" s="116"/>
      <c r="BP506" s="116"/>
      <c r="BQ506" s="116"/>
      <c r="BR506" s="116"/>
      <c r="BS506" s="118"/>
      <c r="BT506" s="107"/>
      <c r="BU506" s="107"/>
      <c r="BV506" s="107"/>
      <c r="BW506" s="107"/>
      <c r="BX506" s="124"/>
      <c r="BY506" s="107"/>
      <c r="BZ506" s="107"/>
      <c r="CA506" s="107"/>
      <c r="CB506" s="117"/>
      <c r="CC506" s="117"/>
      <c r="CD506" s="117"/>
      <c r="CE506" s="112"/>
      <c r="CF506" s="117"/>
      <c r="CG506" s="112"/>
      <c r="CH506" s="112"/>
      <c r="CI506" s="112"/>
      <c r="CJ506" s="112"/>
      <c r="CK506" s="112"/>
      <c r="CL506" s="112"/>
      <c r="CM506" s="112"/>
      <c r="CN506" s="112"/>
      <c r="CO506" s="112"/>
      <c r="CP506" s="112"/>
      <c r="CQ506" s="112"/>
      <c r="CR506" s="112"/>
      <c r="CS506" s="112"/>
      <c r="CT506" s="112"/>
      <c r="CU506" s="112"/>
      <c r="CV506" s="112"/>
      <c r="CW506" s="112"/>
      <c r="CX506" s="112"/>
      <c r="CY506" s="112"/>
      <c r="CZ506" s="112"/>
      <c r="DA506" s="112"/>
      <c r="DB506" s="112"/>
    </row>
    <row r="507" spans="1:106" ht="30.75" customHeight="1">
      <c r="A507" s="123" t="s">
        <v>1317</v>
      </c>
      <c r="B507" s="128"/>
      <c r="C507" s="261"/>
      <c r="D507" s="123"/>
      <c r="E507" s="107"/>
      <c r="F507" s="107"/>
      <c r="G507" s="107"/>
      <c r="H507" s="107"/>
      <c r="I507" s="177"/>
      <c r="J507" s="107"/>
      <c r="K507" s="107"/>
      <c r="L507" s="107"/>
      <c r="M507" s="107"/>
      <c r="N507" s="107"/>
      <c r="O507" s="117"/>
      <c r="P507" s="146"/>
      <c r="Q507" s="107"/>
      <c r="R507" s="107"/>
      <c r="S507" s="146"/>
      <c r="T507" s="107"/>
      <c r="U507" s="107"/>
      <c r="V507" s="106"/>
      <c r="W507" s="111"/>
      <c r="X507" s="107"/>
      <c r="Y507" s="107"/>
      <c r="Z507" s="107"/>
      <c r="AA507" s="107"/>
      <c r="AB507" s="107"/>
      <c r="AC507" s="114"/>
      <c r="AD507" s="108"/>
      <c r="AE507" s="107"/>
      <c r="AF507" s="107"/>
      <c r="AG507" s="107"/>
      <c r="AH507" s="107"/>
      <c r="AI507" s="107"/>
      <c r="AJ507" s="107"/>
      <c r="AK507" s="107"/>
      <c r="AL507" s="107"/>
      <c r="AM507" s="123"/>
      <c r="AN507" s="107"/>
      <c r="AO507" s="107"/>
      <c r="AP507" s="107"/>
      <c r="AQ507" s="107"/>
      <c r="AR507" s="107"/>
      <c r="AS507" s="107"/>
      <c r="AT507" s="107"/>
      <c r="AU507" s="107"/>
      <c r="AV507" s="107"/>
      <c r="AW507" s="107"/>
      <c r="AX507" s="107"/>
      <c r="AY507" s="107"/>
      <c r="AZ507" s="123"/>
      <c r="BA507" s="107"/>
      <c r="BB507" s="107"/>
      <c r="BC507" s="115"/>
      <c r="BD507" s="107"/>
      <c r="BE507" s="107"/>
      <c r="BF507" s="107"/>
      <c r="BG507" s="107"/>
      <c r="BH507" s="107"/>
      <c r="BI507" s="107"/>
      <c r="BJ507" s="107"/>
      <c r="BK507" s="107"/>
      <c r="BL507" s="121"/>
      <c r="BM507" s="193"/>
      <c r="BN507" s="116"/>
      <c r="BO507" s="116"/>
      <c r="BP507" s="116"/>
      <c r="BQ507" s="116"/>
      <c r="BR507" s="116"/>
      <c r="BS507" s="118"/>
      <c r="BT507" s="107"/>
      <c r="BU507" s="107"/>
      <c r="BV507" s="107"/>
      <c r="BW507" s="107"/>
      <c r="BX507" s="124"/>
      <c r="BY507" s="107"/>
      <c r="BZ507" s="107"/>
      <c r="CA507" s="107"/>
      <c r="CB507" s="117"/>
      <c r="CC507" s="117"/>
      <c r="CD507" s="117"/>
      <c r="CE507" s="112"/>
      <c r="CF507" s="117"/>
      <c r="CG507" s="112"/>
      <c r="CH507" s="112"/>
      <c r="CI507" s="112"/>
      <c r="CJ507" s="112"/>
      <c r="CK507" s="112"/>
      <c r="CL507" s="112"/>
      <c r="CM507" s="112"/>
      <c r="CN507" s="112"/>
      <c r="CO507" s="112"/>
      <c r="CP507" s="112"/>
      <c r="CQ507" s="112"/>
      <c r="CR507" s="112"/>
      <c r="CS507" s="112"/>
      <c r="CT507" s="112"/>
      <c r="CU507" s="112"/>
      <c r="CV507" s="112"/>
      <c r="CW507" s="112"/>
      <c r="CX507" s="112"/>
      <c r="CY507" s="112"/>
      <c r="CZ507" s="112"/>
      <c r="DA507" s="112"/>
      <c r="DB507" s="112"/>
    </row>
    <row r="508" spans="1:106" ht="30.75" customHeight="1">
      <c r="A508" s="123" t="s">
        <v>1318</v>
      </c>
      <c r="B508" s="128"/>
      <c r="C508" s="235"/>
      <c r="D508" s="123"/>
      <c r="E508" s="107"/>
      <c r="F508" s="107"/>
      <c r="G508" s="107"/>
      <c r="H508" s="107"/>
      <c r="I508" s="177"/>
      <c r="J508" s="107"/>
      <c r="K508" s="107"/>
      <c r="L508" s="107"/>
      <c r="M508" s="107"/>
      <c r="N508" s="107"/>
      <c r="O508" s="117"/>
      <c r="P508" s="146"/>
      <c r="Q508" s="107"/>
      <c r="R508" s="107"/>
      <c r="S508" s="146"/>
      <c r="T508" s="107"/>
      <c r="U508" s="107"/>
      <c r="V508" s="106"/>
      <c r="W508" s="111"/>
      <c r="X508" s="107"/>
      <c r="Y508" s="107"/>
      <c r="Z508" s="107"/>
      <c r="AA508" s="107"/>
      <c r="AB508" s="107"/>
      <c r="AC508" s="114"/>
      <c r="AD508" s="108"/>
      <c r="AE508" s="107"/>
      <c r="AF508" s="107"/>
      <c r="AG508" s="107"/>
      <c r="AH508" s="107"/>
      <c r="AI508" s="107"/>
      <c r="AJ508" s="107"/>
      <c r="AK508" s="107"/>
      <c r="AL508" s="107"/>
      <c r="AM508" s="123"/>
      <c r="AN508" s="107"/>
      <c r="AO508" s="107"/>
      <c r="AP508" s="107"/>
      <c r="AQ508" s="107"/>
      <c r="AR508" s="107"/>
      <c r="AS508" s="107"/>
      <c r="AT508" s="107"/>
      <c r="AU508" s="107"/>
      <c r="AV508" s="107"/>
      <c r="AW508" s="107"/>
      <c r="AX508" s="107"/>
      <c r="AY508" s="107"/>
      <c r="AZ508" s="123"/>
      <c r="BA508" s="107"/>
      <c r="BB508" s="107"/>
      <c r="BC508" s="115"/>
      <c r="BD508" s="107"/>
      <c r="BE508" s="107"/>
      <c r="BF508" s="124"/>
      <c r="BG508" s="107"/>
      <c r="BH508" s="107"/>
      <c r="BI508" s="107"/>
      <c r="BJ508" s="107"/>
      <c r="BK508" s="107"/>
      <c r="BL508" s="121"/>
      <c r="BM508" s="193"/>
      <c r="BN508" s="116"/>
      <c r="BO508" s="116"/>
      <c r="BP508" s="116"/>
      <c r="BQ508" s="116"/>
      <c r="BR508" s="116"/>
      <c r="BS508" s="118"/>
      <c r="BT508" s="107"/>
      <c r="BU508" s="107"/>
      <c r="BV508" s="107"/>
      <c r="BW508" s="107"/>
      <c r="BX508" s="124"/>
      <c r="BY508" s="107"/>
      <c r="BZ508" s="107"/>
      <c r="CA508" s="107"/>
      <c r="CB508" s="117"/>
      <c r="CC508" s="117"/>
      <c r="CD508" s="117"/>
      <c r="CE508" s="112"/>
      <c r="CF508" s="117"/>
      <c r="CG508" s="112"/>
      <c r="CH508" s="112"/>
      <c r="CI508" s="112"/>
      <c r="CJ508" s="112"/>
      <c r="CK508" s="112"/>
      <c r="CL508" s="112"/>
      <c r="CM508" s="112"/>
      <c r="CN508" s="112"/>
      <c r="CO508" s="112"/>
      <c r="CP508" s="112"/>
      <c r="CQ508" s="112"/>
      <c r="CR508" s="112"/>
      <c r="CS508" s="112"/>
      <c r="CT508" s="112"/>
      <c r="CU508" s="112"/>
      <c r="CV508" s="112"/>
      <c r="CW508" s="112"/>
      <c r="CX508" s="112"/>
      <c r="CY508" s="112"/>
      <c r="CZ508" s="112"/>
      <c r="DA508" s="112"/>
      <c r="DB508" s="112"/>
    </row>
    <row r="509" spans="1:106" ht="30.75" customHeight="1">
      <c r="A509" s="123" t="s">
        <v>1319</v>
      </c>
      <c r="B509" s="128"/>
      <c r="C509" s="261"/>
      <c r="D509" s="123"/>
      <c r="E509" s="123"/>
      <c r="F509" s="123"/>
      <c r="G509" s="123"/>
      <c r="H509" s="123"/>
      <c r="I509" s="209"/>
      <c r="J509" s="123"/>
      <c r="K509" s="123"/>
      <c r="L509" s="123"/>
      <c r="M509" s="123"/>
      <c r="N509" s="123"/>
      <c r="O509" s="117"/>
      <c r="P509" s="146"/>
      <c r="Q509" s="107"/>
      <c r="R509" s="107"/>
      <c r="S509" s="146"/>
      <c r="T509" s="107"/>
      <c r="U509" s="123"/>
      <c r="V509" s="130"/>
      <c r="W509" s="111"/>
      <c r="X509" s="123"/>
      <c r="Y509" s="123"/>
      <c r="Z509" s="123"/>
      <c r="AA509" s="123"/>
      <c r="AB509" s="123"/>
      <c r="AC509" s="131"/>
      <c r="AD509" s="108"/>
      <c r="AE509" s="123"/>
      <c r="AF509" s="123"/>
      <c r="AG509" s="123"/>
      <c r="AH509" s="123"/>
      <c r="AI509" s="123"/>
      <c r="AJ509" s="123"/>
      <c r="AK509" s="123"/>
      <c r="AL509" s="123"/>
      <c r="AM509" s="123"/>
      <c r="AN509" s="123"/>
      <c r="AO509" s="123"/>
      <c r="AP509" s="123"/>
      <c r="AQ509" s="123"/>
      <c r="AR509" s="123"/>
      <c r="AS509" s="123"/>
      <c r="AT509" s="123"/>
      <c r="AU509" s="123"/>
      <c r="AV509" s="123"/>
      <c r="AW509" s="123"/>
      <c r="AX509" s="123"/>
      <c r="AY509" s="123"/>
      <c r="AZ509" s="123"/>
      <c r="BA509" s="107"/>
      <c r="BB509" s="107"/>
      <c r="BC509" s="133"/>
      <c r="BD509" s="107"/>
      <c r="BE509" s="107"/>
      <c r="BF509" s="123"/>
      <c r="BG509" s="123"/>
      <c r="BH509" s="123"/>
      <c r="BI509" s="123"/>
      <c r="BJ509" s="123"/>
      <c r="BK509" s="123"/>
      <c r="BL509" s="134"/>
      <c r="BM509" s="193"/>
      <c r="BN509" s="134"/>
      <c r="BO509" s="134"/>
      <c r="BP509" s="134"/>
      <c r="BQ509" s="134"/>
      <c r="BR509" s="134"/>
      <c r="BS509" s="145"/>
      <c r="BT509" s="123"/>
      <c r="BU509" s="123"/>
      <c r="BV509" s="123"/>
      <c r="BW509" s="123"/>
      <c r="BX509" s="124"/>
      <c r="BY509" s="107"/>
      <c r="BZ509" s="123"/>
      <c r="CA509" s="123"/>
      <c r="CB509" s="128"/>
      <c r="CC509" s="128"/>
      <c r="CD509" s="128"/>
      <c r="CE509" s="135"/>
      <c r="CF509" s="128"/>
      <c r="CG509" s="135"/>
      <c r="CH509" s="135"/>
      <c r="CI509" s="135"/>
      <c r="CJ509" s="135"/>
      <c r="CK509" s="135"/>
      <c r="CL509" s="135"/>
      <c r="CM509" s="135"/>
      <c r="CN509" s="135"/>
      <c r="CO509" s="135"/>
      <c r="CP509" s="135"/>
      <c r="CQ509" s="135"/>
      <c r="CR509" s="112"/>
      <c r="CS509" s="112"/>
      <c r="CT509" s="112"/>
      <c r="CU509" s="112"/>
      <c r="CV509" s="112"/>
      <c r="CW509" s="112"/>
      <c r="CX509" s="112"/>
      <c r="CY509" s="112"/>
      <c r="CZ509" s="112"/>
      <c r="DA509" s="112"/>
      <c r="DB509" s="112"/>
    </row>
    <row r="510" spans="1:106" ht="30.75" customHeight="1">
      <c r="A510" s="123" t="s">
        <v>1321</v>
      </c>
      <c r="B510" s="128"/>
      <c r="C510" s="235"/>
      <c r="D510" s="123"/>
      <c r="E510" s="107"/>
      <c r="F510" s="107"/>
      <c r="G510" s="107"/>
      <c r="H510" s="107"/>
      <c r="I510" s="177"/>
      <c r="J510" s="107"/>
      <c r="K510" s="107"/>
      <c r="L510" s="107"/>
      <c r="M510" s="107"/>
      <c r="N510" s="107"/>
      <c r="O510" s="117"/>
      <c r="P510" s="146"/>
      <c r="Q510" s="107"/>
      <c r="R510" s="107"/>
      <c r="S510" s="146"/>
      <c r="T510" s="107"/>
      <c r="U510" s="107"/>
      <c r="V510" s="106"/>
      <c r="W510" s="111"/>
      <c r="X510" s="107"/>
      <c r="Y510" s="107"/>
      <c r="Z510" s="107"/>
      <c r="AA510" s="107"/>
      <c r="AB510" s="107"/>
      <c r="AC510" s="114"/>
      <c r="AD510" s="108"/>
      <c r="AE510" s="107"/>
      <c r="AF510" s="107"/>
      <c r="AG510" s="107"/>
      <c r="AH510" s="107"/>
      <c r="AI510" s="107"/>
      <c r="AJ510" s="107"/>
      <c r="AK510" s="107"/>
      <c r="AL510" s="107"/>
      <c r="AM510" s="123"/>
      <c r="AN510" s="107"/>
      <c r="AO510" s="107"/>
      <c r="AP510" s="107"/>
      <c r="AQ510" s="107"/>
      <c r="AR510" s="107"/>
      <c r="AS510" s="107"/>
      <c r="AT510" s="107"/>
      <c r="AU510" s="107"/>
      <c r="AV510" s="107"/>
      <c r="AW510" s="107"/>
      <c r="AX510" s="107"/>
      <c r="AY510" s="107"/>
      <c r="AZ510" s="123"/>
      <c r="BA510" s="107"/>
      <c r="BB510" s="107"/>
      <c r="BC510" s="115"/>
      <c r="BD510" s="107"/>
      <c r="BE510" s="107"/>
      <c r="BF510" s="107"/>
      <c r="BG510" s="107"/>
      <c r="BH510" s="107"/>
      <c r="BI510" s="107"/>
      <c r="BJ510" s="107"/>
      <c r="BK510" s="107"/>
      <c r="BL510" s="121"/>
      <c r="BM510" s="193"/>
      <c r="BN510" s="116"/>
      <c r="BO510" s="116"/>
      <c r="BP510" s="116"/>
      <c r="BQ510" s="116"/>
      <c r="BR510" s="116"/>
      <c r="BS510" s="118"/>
      <c r="BT510" s="107"/>
      <c r="BU510" s="107"/>
      <c r="BV510" s="107"/>
      <c r="BW510" s="107"/>
      <c r="BX510" s="124"/>
      <c r="BY510" s="107"/>
      <c r="BZ510" s="107"/>
      <c r="CA510" s="107"/>
      <c r="CB510" s="117"/>
      <c r="CC510" s="117"/>
      <c r="CD510" s="117"/>
      <c r="CE510" s="112"/>
      <c r="CF510" s="117"/>
      <c r="CG510" s="112"/>
      <c r="CH510" s="112"/>
      <c r="CI510" s="112"/>
      <c r="CJ510" s="112"/>
      <c r="CK510" s="112"/>
      <c r="CL510" s="112"/>
      <c r="CM510" s="112"/>
      <c r="CN510" s="112"/>
      <c r="CO510" s="112"/>
      <c r="CP510" s="112"/>
      <c r="CQ510" s="112"/>
      <c r="CR510" s="112"/>
      <c r="CS510" s="112"/>
      <c r="CT510" s="112"/>
      <c r="CU510" s="112"/>
      <c r="CV510" s="112"/>
      <c r="CW510" s="112"/>
      <c r="CX510" s="112"/>
      <c r="CY510" s="112"/>
      <c r="CZ510" s="112"/>
      <c r="DA510" s="112"/>
      <c r="DB510" s="112"/>
    </row>
    <row r="511" spans="1:106" ht="30.75" customHeight="1">
      <c r="A511" s="123" t="s">
        <v>1323</v>
      </c>
      <c r="B511" s="128"/>
      <c r="C511" s="235"/>
      <c r="D511" s="123"/>
      <c r="E511" s="123"/>
      <c r="F511" s="123"/>
      <c r="G511" s="123"/>
      <c r="H511" s="123"/>
      <c r="I511" s="209"/>
      <c r="J511" s="123"/>
      <c r="K511" s="123"/>
      <c r="L511" s="123"/>
      <c r="M511" s="123"/>
      <c r="N511" s="123"/>
      <c r="O511" s="117"/>
      <c r="P511" s="146"/>
      <c r="Q511" s="107"/>
      <c r="R511" s="107"/>
      <c r="S511" s="146"/>
      <c r="T511" s="107"/>
      <c r="U511" s="123"/>
      <c r="V511" s="130"/>
      <c r="W511" s="111"/>
      <c r="X511" s="123"/>
      <c r="Y511" s="123"/>
      <c r="Z511" s="123"/>
      <c r="AA511" s="123"/>
      <c r="AB511" s="123"/>
      <c r="AC511" s="131"/>
      <c r="AD511" s="108"/>
      <c r="AE511" s="123"/>
      <c r="AF511" s="123"/>
      <c r="AG511" s="123"/>
      <c r="AH511" s="123"/>
      <c r="AI511" s="123"/>
      <c r="AJ511" s="123"/>
      <c r="AK511" s="123"/>
      <c r="AL511" s="123"/>
      <c r="AM511" s="123"/>
      <c r="AN511" s="123"/>
      <c r="AO511" s="123"/>
      <c r="AP511" s="123"/>
      <c r="AQ511" s="123"/>
      <c r="AR511" s="123"/>
      <c r="AS511" s="123"/>
      <c r="AT511" s="123"/>
      <c r="AU511" s="123"/>
      <c r="AV511" s="123"/>
      <c r="AW511" s="123"/>
      <c r="AX511" s="123"/>
      <c r="AY511" s="123"/>
      <c r="AZ511" s="123"/>
      <c r="BA511" s="107"/>
      <c r="BB511" s="107"/>
      <c r="BC511" s="133"/>
      <c r="BD511" s="123"/>
      <c r="BE511" s="123"/>
      <c r="BF511" s="190"/>
      <c r="BG511" s="123"/>
      <c r="BH511" s="123"/>
      <c r="BI511" s="123"/>
      <c r="BJ511" s="123"/>
      <c r="BK511" s="123"/>
      <c r="BL511" s="121"/>
      <c r="BM511" s="193"/>
      <c r="BN511" s="134"/>
      <c r="BO511" s="134"/>
      <c r="BP511" s="134"/>
      <c r="BQ511" s="134"/>
      <c r="BR511" s="134"/>
      <c r="BS511" s="145"/>
      <c r="BT511" s="123"/>
      <c r="BU511" s="123"/>
      <c r="BV511" s="123"/>
      <c r="BW511" s="123"/>
      <c r="BX511" s="190"/>
      <c r="BY511" s="107"/>
      <c r="BZ511" s="123"/>
      <c r="CA511" s="123"/>
      <c r="CB511" s="128"/>
      <c r="CC511" s="128"/>
      <c r="CD511" s="128"/>
      <c r="CE511" s="135"/>
      <c r="CF511" s="128"/>
      <c r="CG511" s="135"/>
      <c r="CH511" s="135"/>
      <c r="CI511" s="135"/>
      <c r="CJ511" s="135"/>
      <c r="CK511" s="135"/>
      <c r="CL511" s="135"/>
      <c r="CM511" s="135"/>
      <c r="CN511" s="135"/>
      <c r="CO511" s="135"/>
      <c r="CP511" s="135"/>
      <c r="CQ511" s="135"/>
      <c r="CR511" s="135"/>
      <c r="CS511" s="112"/>
      <c r="CT511" s="112"/>
      <c r="CU511" s="112"/>
      <c r="CV511" s="112"/>
      <c r="CW511" s="112"/>
      <c r="CX511" s="112"/>
      <c r="CY511" s="112"/>
      <c r="CZ511" s="112"/>
      <c r="DA511" s="112"/>
      <c r="DB511" s="112"/>
    </row>
    <row r="512" spans="1:106" ht="30.75" customHeight="1">
      <c r="A512" s="123" t="s">
        <v>1325</v>
      </c>
      <c r="B512" s="128"/>
      <c r="C512" s="261"/>
      <c r="D512" s="123"/>
      <c r="E512" s="123"/>
      <c r="F512" s="123"/>
      <c r="G512" s="123"/>
      <c r="H512" s="123"/>
      <c r="I512" s="209"/>
      <c r="J512" s="123"/>
      <c r="K512" s="123"/>
      <c r="L512" s="123"/>
      <c r="M512" s="123"/>
      <c r="N512" s="123"/>
      <c r="O512" s="117"/>
      <c r="P512" s="146"/>
      <c r="Q512" s="107"/>
      <c r="R512" s="107"/>
      <c r="S512" s="146"/>
      <c r="T512" s="107"/>
      <c r="U512" s="123"/>
      <c r="V512" s="130"/>
      <c r="W512" s="111"/>
      <c r="X512" s="123"/>
      <c r="Y512" s="123"/>
      <c r="Z512" s="123"/>
      <c r="AA512" s="123"/>
      <c r="AB512" s="123"/>
      <c r="AC512" s="131"/>
      <c r="AD512" s="108"/>
      <c r="AE512" s="123"/>
      <c r="AF512" s="123"/>
      <c r="AG512" s="123"/>
      <c r="AH512" s="123"/>
      <c r="AI512" s="123"/>
      <c r="AJ512" s="123"/>
      <c r="AK512" s="123"/>
      <c r="AL512" s="123"/>
      <c r="AM512" s="123"/>
      <c r="AN512" s="123"/>
      <c r="AO512" s="123"/>
      <c r="AP512" s="123"/>
      <c r="AQ512" s="123"/>
      <c r="AR512" s="123"/>
      <c r="AS512" s="123"/>
      <c r="AT512" s="123"/>
      <c r="AU512" s="123"/>
      <c r="AV512" s="123"/>
      <c r="AW512" s="123"/>
      <c r="AX512" s="123"/>
      <c r="AY512" s="123"/>
      <c r="AZ512" s="123"/>
      <c r="BA512" s="107"/>
      <c r="BB512" s="107"/>
      <c r="BC512" s="133"/>
      <c r="BD512" s="123"/>
      <c r="BE512" s="123"/>
      <c r="BF512" s="124"/>
      <c r="BG512" s="123"/>
      <c r="BH512" s="123"/>
      <c r="BI512" s="123"/>
      <c r="BJ512" s="123"/>
      <c r="BK512" s="123"/>
      <c r="BL512" s="121"/>
      <c r="BM512" s="193"/>
      <c r="BN512" s="134"/>
      <c r="BO512" s="134"/>
      <c r="BP512" s="134"/>
      <c r="BQ512" s="134"/>
      <c r="BR512" s="134"/>
      <c r="BS512" s="145"/>
      <c r="BT512" s="123"/>
      <c r="BU512" s="123"/>
      <c r="BV512" s="123"/>
      <c r="BW512" s="123"/>
      <c r="BX512" s="190"/>
      <c r="BY512" s="107"/>
      <c r="BZ512" s="123"/>
      <c r="CA512" s="123"/>
      <c r="CB512" s="128"/>
      <c r="CC512" s="128"/>
      <c r="CD512" s="128"/>
      <c r="CE512" s="135"/>
      <c r="CF512" s="128"/>
      <c r="CG512" s="135"/>
      <c r="CH512" s="135"/>
      <c r="CI512" s="135"/>
      <c r="CJ512" s="135"/>
      <c r="CK512" s="135"/>
      <c r="CL512" s="135"/>
      <c r="CM512" s="135"/>
      <c r="CN512" s="135"/>
      <c r="CO512" s="135"/>
      <c r="CP512" s="135"/>
      <c r="CQ512" s="135"/>
      <c r="CR512" s="112"/>
      <c r="CS512" s="112"/>
      <c r="CT512" s="112"/>
      <c r="CU512" s="112"/>
      <c r="CV512" s="112"/>
      <c r="CW512" s="112"/>
      <c r="CX512" s="112"/>
      <c r="CY512" s="112"/>
      <c r="CZ512" s="112"/>
      <c r="DA512" s="112"/>
      <c r="DB512" s="112"/>
    </row>
    <row r="513" spans="1:106" ht="30.75" customHeight="1">
      <c r="A513" s="123" t="s">
        <v>1327</v>
      </c>
      <c r="B513" s="128"/>
      <c r="C513" s="173"/>
      <c r="D513" s="123"/>
      <c r="E513" s="123"/>
      <c r="F513" s="123"/>
      <c r="G513" s="123"/>
      <c r="H513" s="123"/>
      <c r="I513" s="123"/>
      <c r="J513" s="123"/>
      <c r="K513" s="123"/>
      <c r="L513" s="123"/>
      <c r="M513" s="123"/>
      <c r="N513" s="123"/>
      <c r="O513" s="128"/>
      <c r="P513" s="146"/>
      <c r="Q513" s="123"/>
      <c r="R513" s="123"/>
      <c r="S513" s="146"/>
      <c r="T513" s="123"/>
      <c r="U513" s="123"/>
      <c r="V513" s="130"/>
      <c r="W513" s="111"/>
      <c r="X513" s="123"/>
      <c r="Y513" s="123"/>
      <c r="Z513" s="123"/>
      <c r="AA513" s="123"/>
      <c r="AB513" s="123"/>
      <c r="AC513" s="131"/>
      <c r="AD513" s="108"/>
      <c r="AE513" s="123"/>
      <c r="AF513" s="123"/>
      <c r="AG513" s="123"/>
      <c r="AH513" s="123"/>
      <c r="AI513" s="123"/>
      <c r="AJ513" s="123"/>
      <c r="AK513" s="123"/>
      <c r="AL513" s="123"/>
      <c r="AM513" s="123"/>
      <c r="AN513" s="123"/>
      <c r="AO513" s="123"/>
      <c r="AP513" s="123"/>
      <c r="AQ513" s="123"/>
      <c r="AR513" s="123"/>
      <c r="AS513" s="123"/>
      <c r="AT513" s="123"/>
      <c r="AU513" s="123"/>
      <c r="AV513" s="123"/>
      <c r="AW513" s="123"/>
      <c r="AX513" s="123"/>
      <c r="AY513" s="123"/>
      <c r="AZ513" s="123"/>
      <c r="BA513" s="107"/>
      <c r="BB513" s="107"/>
      <c r="BC513" s="133"/>
      <c r="BD513" s="123"/>
      <c r="BE513" s="123"/>
      <c r="BF513" s="123"/>
      <c r="BG513" s="123"/>
      <c r="BH513" s="123"/>
      <c r="BI513" s="123"/>
      <c r="BJ513" s="123"/>
      <c r="BK513" s="123"/>
      <c r="BL513" s="134"/>
      <c r="BM513" s="193"/>
      <c r="BN513" s="134"/>
      <c r="BO513" s="134"/>
      <c r="BP513" s="134"/>
      <c r="BQ513" s="134"/>
      <c r="BR513" s="134"/>
      <c r="BS513" s="145"/>
      <c r="BT513" s="123"/>
      <c r="BU513" s="123"/>
      <c r="BV513" s="123"/>
      <c r="BW513" s="123"/>
      <c r="BX513" s="123"/>
      <c r="BY513" s="123"/>
      <c r="BZ513" s="123"/>
      <c r="CA513" s="123"/>
      <c r="CB513" s="128"/>
      <c r="CC513" s="128"/>
      <c r="CD513" s="128"/>
      <c r="CE513" s="135"/>
      <c r="CF513" s="128"/>
      <c r="CG513" s="135"/>
      <c r="CH513" s="135"/>
      <c r="CI513" s="135"/>
      <c r="CJ513" s="135"/>
      <c r="CK513" s="135"/>
      <c r="CL513" s="135"/>
      <c r="CM513" s="135"/>
      <c r="CN513" s="135"/>
      <c r="CO513" s="135"/>
      <c r="CP513" s="135"/>
      <c r="CQ513" s="135"/>
      <c r="CR513" s="135"/>
      <c r="CS513" s="112"/>
      <c r="CT513" s="112"/>
      <c r="CU513" s="112"/>
      <c r="CV513" s="112"/>
      <c r="CW513" s="112"/>
      <c r="CX513" s="112"/>
      <c r="CY513" s="112"/>
      <c r="CZ513" s="112"/>
      <c r="DA513" s="112"/>
      <c r="DB513" s="112"/>
    </row>
    <row r="514" spans="1:106" ht="30.75" customHeight="1">
      <c r="A514" s="123" t="s">
        <v>1328</v>
      </c>
      <c r="B514" s="128"/>
      <c r="C514" s="161"/>
      <c r="D514" s="123"/>
      <c r="E514" s="107"/>
      <c r="F514" s="107"/>
      <c r="G514" s="107"/>
      <c r="H514" s="107"/>
      <c r="I514" s="107"/>
      <c r="J514" s="107"/>
      <c r="K514" s="107"/>
      <c r="L514" s="107"/>
      <c r="M514" s="107"/>
      <c r="N514" s="107"/>
      <c r="O514" s="117"/>
      <c r="P514" s="113"/>
      <c r="Q514" s="107"/>
      <c r="R514" s="107"/>
      <c r="S514" s="114"/>
      <c r="T514" s="107"/>
      <c r="U514" s="107"/>
      <c r="V514" s="130"/>
      <c r="W514" s="111"/>
      <c r="X514" s="107"/>
      <c r="Y514" s="107"/>
      <c r="Z514" s="107"/>
      <c r="AA514" s="107"/>
      <c r="AB514" s="107"/>
      <c r="AC514" s="114"/>
      <c r="AD514" s="108"/>
      <c r="AE514" s="107"/>
      <c r="AF514" s="107"/>
      <c r="AG514" s="107"/>
      <c r="AH514" s="107"/>
      <c r="AI514" s="107"/>
      <c r="AJ514" s="107"/>
      <c r="AK514" s="107"/>
      <c r="AL514" s="107"/>
      <c r="AM514" s="123"/>
      <c r="AN514" s="107"/>
      <c r="AO514" s="107"/>
      <c r="AP514" s="107"/>
      <c r="AQ514" s="107"/>
      <c r="AR514" s="107"/>
      <c r="AS514" s="107"/>
      <c r="AT514" s="107"/>
      <c r="AU514" s="107"/>
      <c r="AV514" s="107"/>
      <c r="AW514" s="107"/>
      <c r="AX514" s="107"/>
      <c r="AY514" s="107"/>
      <c r="AZ514" s="107"/>
      <c r="BA514" s="107"/>
      <c r="BB514" s="107"/>
      <c r="BC514" s="115"/>
      <c r="BD514" s="107"/>
      <c r="BE514" s="107"/>
      <c r="BF514" s="107"/>
      <c r="BG514" s="107"/>
      <c r="BH514" s="107"/>
      <c r="BI514" s="107"/>
      <c r="BJ514" s="107"/>
      <c r="BK514" s="107"/>
      <c r="BL514" s="116"/>
      <c r="BM514" s="193"/>
      <c r="BN514" s="116"/>
      <c r="BO514" s="116"/>
      <c r="BP514" s="116"/>
      <c r="BQ514" s="116"/>
      <c r="BR514" s="116"/>
      <c r="BS514" s="118"/>
      <c r="BT514" s="107"/>
      <c r="BU514" s="107"/>
      <c r="BV514" s="107"/>
      <c r="BW514" s="107"/>
      <c r="BX514" s="107"/>
      <c r="BY514" s="107"/>
      <c r="BZ514" s="107"/>
      <c r="CA514" s="107"/>
      <c r="CB514" s="117"/>
      <c r="CC514" s="117"/>
      <c r="CD514" s="117"/>
      <c r="CE514" s="112"/>
      <c r="CF514" s="117"/>
      <c r="CG514" s="112"/>
      <c r="CH514" s="112"/>
      <c r="CI514" s="112"/>
      <c r="CJ514" s="112"/>
      <c r="CK514" s="112"/>
      <c r="CL514" s="112"/>
      <c r="CM514" s="112"/>
      <c r="CN514" s="112"/>
      <c r="CO514" s="112"/>
      <c r="CP514" s="112"/>
      <c r="CQ514" s="112"/>
      <c r="CR514" s="112"/>
      <c r="CS514" s="112"/>
      <c r="CT514" s="112"/>
      <c r="CU514" s="112"/>
      <c r="CV514" s="112"/>
      <c r="CW514" s="112"/>
      <c r="CX514" s="112"/>
      <c r="CY514" s="112"/>
      <c r="CZ514" s="112"/>
      <c r="DA514" s="112"/>
      <c r="DB514" s="112"/>
    </row>
    <row r="515" spans="1:106" ht="30.75" customHeight="1">
      <c r="A515" s="123" t="s">
        <v>1330</v>
      </c>
      <c r="B515" s="128"/>
      <c r="C515" s="126"/>
      <c r="D515" s="123"/>
      <c r="E515" s="107"/>
      <c r="F515" s="107"/>
      <c r="G515" s="107"/>
      <c r="H515" s="123"/>
      <c r="I515" s="123"/>
      <c r="J515" s="107"/>
      <c r="K515" s="107"/>
      <c r="L515" s="107"/>
      <c r="M515" s="107"/>
      <c r="N515" s="107"/>
      <c r="O515" s="117"/>
      <c r="P515" s="113"/>
      <c r="Q515" s="107"/>
      <c r="R515" s="107"/>
      <c r="S515" s="114"/>
      <c r="T515" s="107"/>
      <c r="U515" s="107"/>
      <c r="V515" s="106"/>
      <c r="W515" s="111"/>
      <c r="X515" s="107"/>
      <c r="Y515" s="107"/>
      <c r="Z515" s="107"/>
      <c r="AA515" s="107"/>
      <c r="AB515" s="107"/>
      <c r="AC515" s="114"/>
      <c r="AD515" s="108"/>
      <c r="AE515" s="107"/>
      <c r="AF515" s="107"/>
      <c r="AG515" s="107"/>
      <c r="AH515" s="107"/>
      <c r="AI515" s="107"/>
      <c r="AJ515" s="107"/>
      <c r="AK515" s="107"/>
      <c r="AL515" s="107"/>
      <c r="AM515" s="123"/>
      <c r="AN515" s="107"/>
      <c r="AO515" s="107"/>
      <c r="AP515" s="107"/>
      <c r="AQ515" s="107"/>
      <c r="AR515" s="107"/>
      <c r="AS515" s="107"/>
      <c r="AT515" s="107"/>
      <c r="AU515" s="107"/>
      <c r="AV515" s="107"/>
      <c r="AW515" s="107"/>
      <c r="AX515" s="107"/>
      <c r="AY515" s="107"/>
      <c r="AZ515" s="107"/>
      <c r="BA515" s="107"/>
      <c r="BB515" s="107"/>
      <c r="BC515" s="115"/>
      <c r="BD515" s="107"/>
      <c r="BE515" s="107"/>
      <c r="BF515" s="107"/>
      <c r="BG515" s="107"/>
      <c r="BH515" s="107"/>
      <c r="BI515" s="107"/>
      <c r="BJ515" s="107"/>
      <c r="BK515" s="107"/>
      <c r="BL515" s="116"/>
      <c r="BM515" s="193"/>
      <c r="BN515" s="116"/>
      <c r="BO515" s="116"/>
      <c r="BP515" s="116"/>
      <c r="BQ515" s="116"/>
      <c r="BR515" s="116"/>
      <c r="BS515" s="118"/>
      <c r="BT515" s="107"/>
      <c r="BU515" s="107"/>
      <c r="BV515" s="107"/>
      <c r="BW515" s="107"/>
      <c r="BX515" s="107"/>
      <c r="BY515" s="107"/>
      <c r="BZ515" s="107"/>
      <c r="CA515" s="107"/>
      <c r="CB515" s="117"/>
      <c r="CC515" s="117"/>
      <c r="CD515" s="117"/>
      <c r="CE515" s="112"/>
      <c r="CF515" s="117"/>
      <c r="CG515" s="112"/>
      <c r="CH515" s="112"/>
      <c r="CI515" s="112"/>
      <c r="CJ515" s="112"/>
      <c r="CK515" s="112"/>
      <c r="CL515" s="112"/>
      <c r="CM515" s="112"/>
      <c r="CN515" s="112"/>
      <c r="CO515" s="112"/>
      <c r="CP515" s="112"/>
      <c r="CQ515" s="112"/>
      <c r="CR515" s="112"/>
      <c r="CS515" s="112"/>
      <c r="CT515" s="112"/>
      <c r="CU515" s="112"/>
      <c r="CV515" s="112"/>
      <c r="CW515" s="112"/>
      <c r="CX515" s="112"/>
      <c r="CY515" s="258"/>
      <c r="CZ515" s="112"/>
      <c r="DA515" s="112"/>
      <c r="DB515" s="112"/>
    </row>
    <row r="516" spans="1:106" ht="30.75" customHeight="1">
      <c r="A516" s="123" t="s">
        <v>1332</v>
      </c>
      <c r="B516" s="128"/>
      <c r="C516" s="240"/>
      <c r="D516" s="123"/>
      <c r="E516" s="123"/>
      <c r="F516" s="123"/>
      <c r="G516" s="123"/>
      <c r="H516" s="123"/>
      <c r="I516" s="209"/>
      <c r="J516" s="123"/>
      <c r="K516" s="123"/>
      <c r="L516" s="123"/>
      <c r="M516" s="123"/>
      <c r="N516" s="123"/>
      <c r="O516" s="117"/>
      <c r="P516" s="146"/>
      <c r="Q516" s="107"/>
      <c r="R516" s="107"/>
      <c r="S516" s="146"/>
      <c r="T516" s="107"/>
      <c r="U516" s="123"/>
      <c r="V516" s="130"/>
      <c r="W516" s="111"/>
      <c r="X516" s="123"/>
      <c r="Y516" s="123"/>
      <c r="Z516" s="123"/>
      <c r="AA516" s="123"/>
      <c r="AB516" s="123"/>
      <c r="AC516" s="131"/>
      <c r="AD516" s="108"/>
      <c r="AE516" s="123"/>
      <c r="AF516" s="123"/>
      <c r="AG516" s="123"/>
      <c r="AH516" s="123"/>
      <c r="AI516" s="123"/>
      <c r="AJ516" s="123"/>
      <c r="AK516" s="123"/>
      <c r="AL516" s="123"/>
      <c r="AM516" s="123"/>
      <c r="AN516" s="123"/>
      <c r="AO516" s="123"/>
      <c r="AP516" s="123"/>
      <c r="AQ516" s="123"/>
      <c r="AR516" s="123"/>
      <c r="AS516" s="123"/>
      <c r="AT516" s="123"/>
      <c r="AU516" s="123"/>
      <c r="AV516" s="123"/>
      <c r="AW516" s="123"/>
      <c r="AX516" s="123"/>
      <c r="AY516" s="123"/>
      <c r="AZ516" s="123"/>
      <c r="BA516" s="107"/>
      <c r="BB516" s="107"/>
      <c r="BC516" s="133"/>
      <c r="BD516" s="123"/>
      <c r="BE516" s="123"/>
      <c r="BF516" s="123"/>
      <c r="BG516" s="123"/>
      <c r="BH516" s="123"/>
      <c r="BI516" s="123"/>
      <c r="BJ516" s="123"/>
      <c r="BK516" s="123"/>
      <c r="BL516" s="121"/>
      <c r="BM516" s="193"/>
      <c r="BN516" s="134"/>
      <c r="BO516" s="134"/>
      <c r="BP516" s="134"/>
      <c r="BQ516" s="134"/>
      <c r="BR516" s="134"/>
      <c r="BS516" s="145"/>
      <c r="BT516" s="123"/>
      <c r="BU516" s="123"/>
      <c r="BV516" s="123"/>
      <c r="BW516" s="123"/>
      <c r="BX516" s="190"/>
      <c r="BY516" s="107"/>
      <c r="BZ516" s="123"/>
      <c r="CA516" s="123"/>
      <c r="CB516" s="128"/>
      <c r="CC516" s="128"/>
      <c r="CD516" s="128"/>
      <c r="CE516" s="135"/>
      <c r="CF516" s="128"/>
      <c r="CG516" s="135"/>
      <c r="CH516" s="135"/>
      <c r="CI516" s="135"/>
      <c r="CJ516" s="135"/>
      <c r="CK516" s="135"/>
      <c r="CL516" s="135"/>
      <c r="CM516" s="135"/>
      <c r="CN516" s="135"/>
      <c r="CO516" s="135"/>
      <c r="CP516" s="135"/>
      <c r="CQ516" s="135"/>
      <c r="CR516" s="135"/>
      <c r="CS516" s="112"/>
      <c r="CT516" s="112"/>
      <c r="CU516" s="112"/>
      <c r="CV516" s="112"/>
      <c r="CW516" s="112"/>
      <c r="CX516" s="112"/>
      <c r="CY516" s="112"/>
      <c r="CZ516" s="112"/>
      <c r="DA516" s="112"/>
      <c r="DB516" s="112"/>
    </row>
    <row r="517" spans="1:106" ht="30.75" customHeight="1">
      <c r="A517" s="123" t="s">
        <v>1334</v>
      </c>
      <c r="B517" s="128"/>
      <c r="C517" s="107"/>
      <c r="D517" s="123"/>
      <c r="E517" s="107"/>
      <c r="F517" s="107"/>
      <c r="G517" s="107"/>
      <c r="H517" s="107"/>
      <c r="I517" s="107"/>
      <c r="J517" s="107"/>
      <c r="K517" s="107"/>
      <c r="L517" s="107"/>
      <c r="M517" s="107"/>
      <c r="N517" s="107"/>
      <c r="O517" s="117"/>
      <c r="P517" s="146"/>
      <c r="Q517" s="107"/>
      <c r="R517" s="107"/>
      <c r="S517" s="146"/>
      <c r="T517" s="107"/>
      <c r="U517" s="107"/>
      <c r="V517" s="130"/>
      <c r="W517" s="111"/>
      <c r="X517" s="107"/>
      <c r="Y517" s="107"/>
      <c r="Z517" s="107"/>
      <c r="AA517" s="107"/>
      <c r="AB517" s="107"/>
      <c r="AC517" s="114"/>
      <c r="AD517" s="108"/>
      <c r="AE517" s="107"/>
      <c r="AF517" s="107"/>
      <c r="AG517" s="107"/>
      <c r="AH517" s="107"/>
      <c r="AI517" s="107"/>
      <c r="AJ517" s="107"/>
      <c r="AK517" s="107"/>
      <c r="AL517" s="107"/>
      <c r="AM517" s="123"/>
      <c r="AN517" s="107"/>
      <c r="AO517" s="107"/>
      <c r="AP517" s="107"/>
      <c r="AQ517" s="107"/>
      <c r="AR517" s="107"/>
      <c r="AS517" s="107"/>
      <c r="AT517" s="107"/>
      <c r="AU517" s="107"/>
      <c r="AV517" s="107"/>
      <c r="AW517" s="107"/>
      <c r="AX517" s="107"/>
      <c r="AY517" s="107"/>
      <c r="AZ517" s="107"/>
      <c r="BA517" s="107"/>
      <c r="BB517" s="107"/>
      <c r="BC517" s="115"/>
      <c r="BD517" s="107"/>
      <c r="BE517" s="107"/>
      <c r="BF517" s="107"/>
      <c r="BG517" s="107"/>
      <c r="BH517" s="107"/>
      <c r="BI517" s="107"/>
      <c r="BJ517" s="107"/>
      <c r="BK517" s="107"/>
      <c r="BL517" s="121"/>
      <c r="BM517" s="193"/>
      <c r="BN517" s="116"/>
      <c r="BO517" s="116"/>
      <c r="BP517" s="116"/>
      <c r="BQ517" s="116"/>
      <c r="BR517" s="116"/>
      <c r="BS517" s="118"/>
      <c r="BT517" s="107"/>
      <c r="BU517" s="107"/>
      <c r="BV517" s="107"/>
      <c r="BW517" s="107"/>
      <c r="BX517" s="124"/>
      <c r="BY517" s="107"/>
      <c r="BZ517" s="107"/>
      <c r="CA517" s="107"/>
      <c r="CB517" s="117"/>
      <c r="CC517" s="117"/>
      <c r="CD517" s="117"/>
      <c r="CE517" s="112"/>
      <c r="CF517" s="117"/>
      <c r="CG517" s="112"/>
      <c r="CH517" s="112"/>
      <c r="CI517" s="112"/>
      <c r="CJ517" s="112"/>
      <c r="CK517" s="112"/>
      <c r="CL517" s="112"/>
      <c r="CM517" s="112"/>
      <c r="CN517" s="112"/>
      <c r="CO517" s="112"/>
      <c r="CP517" s="112"/>
      <c r="CQ517" s="112"/>
      <c r="CR517" s="112"/>
      <c r="CS517" s="112"/>
      <c r="CT517" s="112"/>
      <c r="CU517" s="112"/>
      <c r="CV517" s="112"/>
      <c r="CW517" s="112"/>
      <c r="CX517" s="112"/>
      <c r="CY517" s="112"/>
      <c r="CZ517" s="112"/>
      <c r="DA517" s="112"/>
      <c r="DB517" s="112"/>
    </row>
    <row r="518" spans="1:106" ht="30.75" customHeight="1">
      <c r="A518" s="123" t="s">
        <v>1335</v>
      </c>
      <c r="B518" s="128"/>
      <c r="C518" s="107"/>
      <c r="D518" s="123"/>
      <c r="E518" s="107"/>
      <c r="F518" s="107"/>
      <c r="G518" s="107"/>
      <c r="H518" s="107"/>
      <c r="I518" s="107"/>
      <c r="J518" s="107"/>
      <c r="K518" s="107"/>
      <c r="L518" s="107"/>
      <c r="M518" s="107"/>
      <c r="N518" s="107"/>
      <c r="O518" s="117"/>
      <c r="P518" s="146"/>
      <c r="Q518" s="107"/>
      <c r="R518" s="107"/>
      <c r="S518" s="146"/>
      <c r="T518" s="107"/>
      <c r="U518" s="107"/>
      <c r="V518" s="130"/>
      <c r="W518" s="111"/>
      <c r="X518" s="107"/>
      <c r="Y518" s="107"/>
      <c r="Z518" s="107"/>
      <c r="AA518" s="107"/>
      <c r="AB518" s="107"/>
      <c r="AC518" s="114"/>
      <c r="AD518" s="108"/>
      <c r="AE518" s="107"/>
      <c r="AF518" s="107"/>
      <c r="AG518" s="107"/>
      <c r="AH518" s="107"/>
      <c r="AI518" s="107"/>
      <c r="AJ518" s="107"/>
      <c r="AK518" s="107"/>
      <c r="AL518" s="107"/>
      <c r="AM518" s="123"/>
      <c r="AN518" s="107"/>
      <c r="AO518" s="107"/>
      <c r="AP518" s="107"/>
      <c r="AQ518" s="107"/>
      <c r="AR518" s="107"/>
      <c r="AS518" s="107"/>
      <c r="AT518" s="107"/>
      <c r="AU518" s="107"/>
      <c r="AV518" s="107"/>
      <c r="AW518" s="107"/>
      <c r="AX518" s="107"/>
      <c r="AY518" s="107"/>
      <c r="AZ518" s="107"/>
      <c r="BA518" s="107"/>
      <c r="BB518" s="107"/>
      <c r="BC518" s="115"/>
      <c r="BD518" s="107"/>
      <c r="BE518" s="107"/>
      <c r="BF518" s="107"/>
      <c r="BG518" s="107"/>
      <c r="BH518" s="107"/>
      <c r="BI518" s="107"/>
      <c r="BJ518" s="107"/>
      <c r="BK518" s="107"/>
      <c r="BL518" s="121"/>
      <c r="BM518" s="193"/>
      <c r="BN518" s="116"/>
      <c r="BO518" s="116"/>
      <c r="BP518" s="116"/>
      <c r="BQ518" s="116"/>
      <c r="BR518" s="116"/>
      <c r="BS518" s="118"/>
      <c r="BT518" s="107"/>
      <c r="BU518" s="107"/>
      <c r="BV518" s="107"/>
      <c r="BW518" s="107"/>
      <c r="BX518" s="124"/>
      <c r="BY518" s="107"/>
      <c r="BZ518" s="107"/>
      <c r="CA518" s="107"/>
      <c r="CB518" s="117"/>
      <c r="CC518" s="117"/>
      <c r="CD518" s="117"/>
      <c r="CE518" s="112"/>
      <c r="CF518" s="117"/>
      <c r="CG518" s="112"/>
      <c r="CH518" s="112"/>
      <c r="CI518" s="112"/>
      <c r="CJ518" s="112"/>
      <c r="CK518" s="112"/>
      <c r="CL518" s="112"/>
      <c r="CM518" s="112"/>
      <c r="CN518" s="112"/>
      <c r="CO518" s="112"/>
      <c r="CP518" s="112"/>
      <c r="CQ518" s="112"/>
      <c r="CR518" s="112"/>
      <c r="CS518" s="112"/>
      <c r="CT518" s="112"/>
      <c r="CU518" s="112"/>
      <c r="CV518" s="112"/>
      <c r="CW518" s="112"/>
      <c r="CX518" s="112"/>
      <c r="CY518" s="112"/>
      <c r="CZ518" s="112"/>
      <c r="DA518" s="112"/>
      <c r="DB518" s="112"/>
    </row>
    <row r="519" spans="1:106" ht="30.75" customHeight="1">
      <c r="A519" s="123" t="s">
        <v>1336</v>
      </c>
      <c r="B519" s="128"/>
      <c r="C519" s="107"/>
      <c r="D519" s="123"/>
      <c r="E519" s="107"/>
      <c r="F519" s="107"/>
      <c r="G519" s="107"/>
      <c r="H519" s="107"/>
      <c r="I519" s="107"/>
      <c r="J519" s="107"/>
      <c r="K519" s="107"/>
      <c r="L519" s="107"/>
      <c r="M519" s="107"/>
      <c r="N519" s="107"/>
      <c r="O519" s="117"/>
      <c r="P519" s="146"/>
      <c r="Q519" s="107"/>
      <c r="R519" s="107"/>
      <c r="S519" s="146"/>
      <c r="T519" s="107"/>
      <c r="U519" s="107"/>
      <c r="V519" s="130"/>
      <c r="W519" s="111"/>
      <c r="X519" s="107"/>
      <c r="Y519" s="107"/>
      <c r="Z519" s="107"/>
      <c r="AA519" s="107"/>
      <c r="AB519" s="107"/>
      <c r="AC519" s="114"/>
      <c r="AD519" s="108"/>
      <c r="AE519" s="107"/>
      <c r="AF519" s="107"/>
      <c r="AG519" s="107"/>
      <c r="AH519" s="107"/>
      <c r="AI519" s="107"/>
      <c r="AJ519" s="107"/>
      <c r="AK519" s="107"/>
      <c r="AL519" s="107"/>
      <c r="AM519" s="123"/>
      <c r="AN519" s="107"/>
      <c r="AO519" s="107"/>
      <c r="AP519" s="107"/>
      <c r="AQ519" s="107"/>
      <c r="AR519" s="107"/>
      <c r="AS519" s="107"/>
      <c r="AT519" s="107"/>
      <c r="AU519" s="107"/>
      <c r="AV519" s="107"/>
      <c r="AW519" s="107"/>
      <c r="AX519" s="107"/>
      <c r="AY519" s="107"/>
      <c r="AZ519" s="107"/>
      <c r="BA519" s="107"/>
      <c r="BB519" s="107"/>
      <c r="BC519" s="115"/>
      <c r="BD519" s="107"/>
      <c r="BE519" s="107"/>
      <c r="BF519" s="107"/>
      <c r="BG519" s="107"/>
      <c r="BH519" s="107"/>
      <c r="BI519" s="107"/>
      <c r="BJ519" s="107"/>
      <c r="BK519" s="107"/>
      <c r="BL519" s="121"/>
      <c r="BM519" s="193"/>
      <c r="BN519" s="116"/>
      <c r="BO519" s="116"/>
      <c r="BP519" s="116"/>
      <c r="BQ519" s="116"/>
      <c r="BR519" s="116"/>
      <c r="BS519" s="118"/>
      <c r="BT519" s="107"/>
      <c r="BU519" s="107"/>
      <c r="BV519" s="107"/>
      <c r="BW519" s="107"/>
      <c r="BX519" s="124"/>
      <c r="BY519" s="107"/>
      <c r="BZ519" s="107"/>
      <c r="CA519" s="107"/>
      <c r="CB519" s="117"/>
      <c r="CC519" s="117"/>
      <c r="CD519" s="117"/>
      <c r="CE519" s="112"/>
      <c r="CF519" s="117"/>
      <c r="CG519" s="112"/>
      <c r="CH519" s="112"/>
      <c r="CI519" s="112"/>
      <c r="CJ519" s="112"/>
      <c r="CK519" s="112"/>
      <c r="CL519" s="112"/>
      <c r="CM519" s="112"/>
      <c r="CN519" s="112"/>
      <c r="CO519" s="112"/>
      <c r="CP519" s="112"/>
      <c r="CQ519" s="112"/>
      <c r="CR519" s="112"/>
      <c r="CS519" s="112"/>
      <c r="CT519" s="112"/>
      <c r="CU519" s="112"/>
      <c r="CV519" s="112"/>
      <c r="CW519" s="112"/>
      <c r="CX519" s="112"/>
      <c r="CY519" s="112"/>
      <c r="CZ519" s="112"/>
      <c r="DA519" s="112"/>
      <c r="DB519" s="112"/>
    </row>
    <row r="520" spans="1:106" ht="30.75" customHeight="1">
      <c r="A520" s="123" t="s">
        <v>1338</v>
      </c>
      <c r="B520" s="128"/>
      <c r="C520" s="107"/>
      <c r="D520" s="123"/>
      <c r="E520" s="107"/>
      <c r="F520" s="107"/>
      <c r="G520" s="107"/>
      <c r="H520" s="107"/>
      <c r="I520" s="107"/>
      <c r="J520" s="107"/>
      <c r="K520" s="107"/>
      <c r="L520" s="107"/>
      <c r="M520" s="107"/>
      <c r="N520" s="107"/>
      <c r="O520" s="117"/>
      <c r="P520" s="146"/>
      <c r="Q520" s="107"/>
      <c r="R520" s="107"/>
      <c r="S520" s="146"/>
      <c r="T520" s="107"/>
      <c r="U520" s="107"/>
      <c r="V520" s="106"/>
      <c r="W520" s="111"/>
      <c r="X520" s="107"/>
      <c r="Y520" s="107"/>
      <c r="Z520" s="107"/>
      <c r="AA520" s="107"/>
      <c r="AB520" s="107"/>
      <c r="AC520" s="114"/>
      <c r="AD520" s="108"/>
      <c r="AE520" s="107"/>
      <c r="AF520" s="107"/>
      <c r="AG520" s="107"/>
      <c r="AH520" s="107"/>
      <c r="AI520" s="107"/>
      <c r="AJ520" s="107"/>
      <c r="AK520" s="107"/>
      <c r="AL520" s="107"/>
      <c r="AM520" s="123"/>
      <c r="AN520" s="107"/>
      <c r="AO520" s="107"/>
      <c r="AP520" s="107"/>
      <c r="AQ520" s="107"/>
      <c r="AR520" s="107"/>
      <c r="AS520" s="107"/>
      <c r="AT520" s="107"/>
      <c r="AU520" s="107"/>
      <c r="AV520" s="107"/>
      <c r="AW520" s="107"/>
      <c r="AX520" s="107"/>
      <c r="AY520" s="107"/>
      <c r="AZ520" s="107"/>
      <c r="BA520" s="107"/>
      <c r="BB520" s="107"/>
      <c r="BC520" s="115"/>
      <c r="BD520" s="107"/>
      <c r="BE520" s="107"/>
      <c r="BF520" s="107"/>
      <c r="BG520" s="107"/>
      <c r="BH520" s="107"/>
      <c r="BI520" s="107"/>
      <c r="BJ520" s="107"/>
      <c r="BK520" s="107"/>
      <c r="BL520" s="121"/>
      <c r="BM520" s="193"/>
      <c r="BN520" s="116"/>
      <c r="BO520" s="116"/>
      <c r="BP520" s="116"/>
      <c r="BQ520" s="116"/>
      <c r="BR520" s="116"/>
      <c r="BS520" s="118"/>
      <c r="BT520" s="107"/>
      <c r="BU520" s="107"/>
      <c r="BV520" s="107"/>
      <c r="BW520" s="107"/>
      <c r="BX520" s="124"/>
      <c r="BY520" s="107"/>
      <c r="BZ520" s="107"/>
      <c r="CA520" s="107"/>
      <c r="CB520" s="117"/>
      <c r="CC520" s="117"/>
      <c r="CD520" s="117"/>
      <c r="CE520" s="112"/>
      <c r="CF520" s="117"/>
      <c r="CG520" s="112"/>
      <c r="CH520" s="112"/>
      <c r="CI520" s="112"/>
      <c r="CJ520" s="112"/>
      <c r="CK520" s="112"/>
      <c r="CL520" s="112"/>
      <c r="CM520" s="112"/>
      <c r="CN520" s="112"/>
      <c r="CO520" s="112"/>
      <c r="CP520" s="112"/>
      <c r="CQ520" s="112"/>
      <c r="CR520" s="112"/>
      <c r="CS520" s="112"/>
      <c r="CT520" s="112"/>
      <c r="CU520" s="112"/>
      <c r="CV520" s="112"/>
      <c r="CW520" s="112"/>
      <c r="CX520" s="112"/>
      <c r="CY520" s="112"/>
      <c r="CZ520" s="112"/>
      <c r="DA520" s="112"/>
      <c r="DB520" s="112"/>
    </row>
    <row r="521" spans="1:106" ht="30.75" customHeight="1">
      <c r="A521" s="123" t="s">
        <v>1339</v>
      </c>
      <c r="B521" s="128"/>
      <c r="C521" s="107"/>
      <c r="D521" s="123"/>
      <c r="E521" s="107"/>
      <c r="F521" s="123"/>
      <c r="G521" s="107"/>
      <c r="H521" s="107"/>
      <c r="I521" s="107"/>
      <c r="J521" s="107"/>
      <c r="K521" s="107"/>
      <c r="L521" s="107"/>
      <c r="M521" s="107"/>
      <c r="N521" s="107"/>
      <c r="O521" s="117"/>
      <c r="P521" s="146"/>
      <c r="Q521" s="107"/>
      <c r="R521" s="107"/>
      <c r="S521" s="146"/>
      <c r="T521" s="107"/>
      <c r="U521" s="107"/>
      <c r="V521" s="130"/>
      <c r="W521" s="111"/>
      <c r="X521" s="107"/>
      <c r="Y521" s="107"/>
      <c r="Z521" s="107"/>
      <c r="AA521" s="107"/>
      <c r="AB521" s="107"/>
      <c r="AC521" s="114"/>
      <c r="AD521" s="108"/>
      <c r="AE521" s="107"/>
      <c r="AF521" s="107"/>
      <c r="AG521" s="107"/>
      <c r="AH521" s="107"/>
      <c r="AI521" s="107"/>
      <c r="AJ521" s="107"/>
      <c r="AK521" s="107"/>
      <c r="AL521" s="107"/>
      <c r="AM521" s="123"/>
      <c r="AN521" s="107"/>
      <c r="AO521" s="107"/>
      <c r="AP521" s="107"/>
      <c r="AQ521" s="107"/>
      <c r="AR521" s="107"/>
      <c r="AS521" s="107"/>
      <c r="AT521" s="107"/>
      <c r="AU521" s="107"/>
      <c r="AV521" s="107"/>
      <c r="AW521" s="107"/>
      <c r="AX521" s="107"/>
      <c r="AY521" s="107"/>
      <c r="AZ521" s="107"/>
      <c r="BA521" s="107"/>
      <c r="BB521" s="107"/>
      <c r="BC521" s="115"/>
      <c r="BD521" s="107"/>
      <c r="BE521" s="107"/>
      <c r="BF521" s="107"/>
      <c r="BG521" s="107"/>
      <c r="BH521" s="107"/>
      <c r="BI521" s="107"/>
      <c r="BJ521" s="107"/>
      <c r="BK521" s="107"/>
      <c r="BL521" s="121"/>
      <c r="BM521" s="193"/>
      <c r="BN521" s="116"/>
      <c r="BO521" s="116"/>
      <c r="BP521" s="116"/>
      <c r="BQ521" s="116"/>
      <c r="BR521" s="116"/>
      <c r="BS521" s="118"/>
      <c r="BT521" s="107"/>
      <c r="BU521" s="107"/>
      <c r="BV521" s="107"/>
      <c r="BW521" s="107"/>
      <c r="BX521" s="124"/>
      <c r="BY521" s="107"/>
      <c r="BZ521" s="107"/>
      <c r="CA521" s="107"/>
      <c r="CB521" s="117"/>
      <c r="CC521" s="117"/>
      <c r="CD521" s="117"/>
      <c r="CE521" s="112"/>
      <c r="CF521" s="117"/>
      <c r="CG521" s="112"/>
      <c r="CH521" s="112"/>
      <c r="CI521" s="112"/>
      <c r="CJ521" s="112"/>
      <c r="CK521" s="112"/>
      <c r="CL521" s="112"/>
      <c r="CM521" s="112"/>
      <c r="CN521" s="112"/>
      <c r="CO521" s="112"/>
      <c r="CP521" s="112"/>
      <c r="CQ521" s="112"/>
      <c r="CR521" s="112"/>
      <c r="CS521" s="112"/>
      <c r="CT521" s="112"/>
      <c r="CU521" s="112"/>
      <c r="CV521" s="112"/>
      <c r="CW521" s="112"/>
      <c r="CX521" s="112"/>
      <c r="CY521" s="112"/>
      <c r="CZ521" s="112"/>
      <c r="DA521" s="112"/>
      <c r="DB521" s="112"/>
    </row>
    <row r="522" spans="1:106" ht="30.75" customHeight="1">
      <c r="A522" s="123" t="s">
        <v>1341</v>
      </c>
      <c r="B522" s="128"/>
      <c r="C522" s="107"/>
      <c r="D522" s="123"/>
      <c r="E522" s="107"/>
      <c r="F522" s="107"/>
      <c r="G522" s="107"/>
      <c r="H522" s="107"/>
      <c r="I522" s="107"/>
      <c r="J522" s="107"/>
      <c r="K522" s="107"/>
      <c r="L522" s="107"/>
      <c r="M522" s="107"/>
      <c r="N522" s="107"/>
      <c r="O522" s="117"/>
      <c r="P522" s="146"/>
      <c r="Q522" s="107"/>
      <c r="R522" s="107"/>
      <c r="S522" s="146"/>
      <c r="T522" s="107"/>
      <c r="U522" s="107"/>
      <c r="V522" s="130"/>
      <c r="W522" s="111"/>
      <c r="X522" s="107"/>
      <c r="Y522" s="107"/>
      <c r="Z522" s="107"/>
      <c r="AA522" s="107"/>
      <c r="AB522" s="107"/>
      <c r="AC522" s="114"/>
      <c r="AD522" s="108"/>
      <c r="AE522" s="107"/>
      <c r="AF522" s="107"/>
      <c r="AG522" s="107"/>
      <c r="AH522" s="107"/>
      <c r="AI522" s="107"/>
      <c r="AJ522" s="107"/>
      <c r="AK522" s="107"/>
      <c r="AL522" s="107"/>
      <c r="AM522" s="123"/>
      <c r="AN522" s="107"/>
      <c r="AO522" s="107"/>
      <c r="AP522" s="107"/>
      <c r="AQ522" s="107"/>
      <c r="AR522" s="107"/>
      <c r="AS522" s="107"/>
      <c r="AT522" s="107"/>
      <c r="AU522" s="107"/>
      <c r="AV522" s="107"/>
      <c r="AW522" s="107"/>
      <c r="AX522" s="107"/>
      <c r="AY522" s="107"/>
      <c r="AZ522" s="107"/>
      <c r="BA522" s="107"/>
      <c r="BB522" s="107"/>
      <c r="BC522" s="115"/>
      <c r="BD522" s="107"/>
      <c r="BE522" s="107"/>
      <c r="BF522" s="107"/>
      <c r="BG522" s="107"/>
      <c r="BH522" s="107"/>
      <c r="BI522" s="107"/>
      <c r="BJ522" s="107"/>
      <c r="BK522" s="107"/>
      <c r="BL522" s="121"/>
      <c r="BM522" s="193"/>
      <c r="BN522" s="116"/>
      <c r="BO522" s="116"/>
      <c r="BP522" s="116"/>
      <c r="BQ522" s="116"/>
      <c r="BR522" s="116"/>
      <c r="BS522" s="118"/>
      <c r="BT522" s="107"/>
      <c r="BU522" s="107"/>
      <c r="BV522" s="107"/>
      <c r="BW522" s="107"/>
      <c r="BX522" s="124"/>
      <c r="BY522" s="107"/>
      <c r="BZ522" s="107"/>
      <c r="CA522" s="107"/>
      <c r="CB522" s="117"/>
      <c r="CC522" s="117"/>
      <c r="CD522" s="117"/>
      <c r="CE522" s="112"/>
      <c r="CF522" s="117"/>
      <c r="CG522" s="112"/>
      <c r="CH522" s="112"/>
      <c r="CI522" s="112"/>
      <c r="CJ522" s="112"/>
      <c r="CK522" s="112"/>
      <c r="CL522" s="112"/>
      <c r="CM522" s="112"/>
      <c r="CN522" s="112"/>
      <c r="CO522" s="112"/>
      <c r="CP522" s="112"/>
      <c r="CQ522" s="112"/>
      <c r="CR522" s="112"/>
      <c r="CS522" s="112"/>
      <c r="CT522" s="112"/>
      <c r="CU522" s="112"/>
      <c r="CV522" s="112"/>
      <c r="CW522" s="112"/>
      <c r="CX522" s="112"/>
      <c r="CY522" s="112"/>
      <c r="CZ522" s="112"/>
      <c r="DA522" s="112"/>
      <c r="DB522" s="112"/>
    </row>
    <row r="523" spans="1:106" ht="30.75" customHeight="1">
      <c r="A523" s="123" t="s">
        <v>1342</v>
      </c>
      <c r="B523" s="128"/>
      <c r="C523" s="107"/>
      <c r="D523" s="123"/>
      <c r="E523" s="107"/>
      <c r="F523" s="107"/>
      <c r="G523" s="107"/>
      <c r="H523" s="107"/>
      <c r="I523" s="107"/>
      <c r="J523" s="107"/>
      <c r="K523" s="107"/>
      <c r="L523" s="107"/>
      <c r="M523" s="107"/>
      <c r="N523" s="107"/>
      <c r="O523" s="117"/>
      <c r="P523" s="146"/>
      <c r="Q523" s="107"/>
      <c r="R523" s="107"/>
      <c r="S523" s="146"/>
      <c r="T523" s="107"/>
      <c r="U523" s="107"/>
      <c r="V523" s="106"/>
      <c r="W523" s="111"/>
      <c r="X523" s="107"/>
      <c r="Y523" s="107"/>
      <c r="Z523" s="107"/>
      <c r="AA523" s="107"/>
      <c r="AB523" s="107"/>
      <c r="AC523" s="114"/>
      <c r="AD523" s="108"/>
      <c r="AE523" s="107"/>
      <c r="AF523" s="107"/>
      <c r="AG523" s="107"/>
      <c r="AH523" s="107"/>
      <c r="AI523" s="107"/>
      <c r="AJ523" s="107"/>
      <c r="AK523" s="107"/>
      <c r="AL523" s="107"/>
      <c r="AM523" s="123"/>
      <c r="AN523" s="107"/>
      <c r="AO523" s="107"/>
      <c r="AP523" s="107"/>
      <c r="AQ523" s="107"/>
      <c r="AR523" s="107"/>
      <c r="AS523" s="107"/>
      <c r="AT523" s="107"/>
      <c r="AU523" s="107"/>
      <c r="AV523" s="107"/>
      <c r="AW523" s="107"/>
      <c r="AX523" s="107"/>
      <c r="AY523" s="107"/>
      <c r="AZ523" s="107"/>
      <c r="BA523" s="107"/>
      <c r="BB523" s="107"/>
      <c r="BC523" s="115"/>
      <c r="BD523" s="107"/>
      <c r="BE523" s="107"/>
      <c r="BF523" s="107"/>
      <c r="BG523" s="107"/>
      <c r="BH523" s="107"/>
      <c r="BI523" s="107"/>
      <c r="BJ523" s="107"/>
      <c r="BK523" s="107"/>
      <c r="BL523" s="121"/>
      <c r="BM523" s="193"/>
      <c r="BN523" s="116"/>
      <c r="BO523" s="116"/>
      <c r="BP523" s="116"/>
      <c r="BQ523" s="116"/>
      <c r="BR523" s="116"/>
      <c r="BS523" s="118"/>
      <c r="BT523" s="107"/>
      <c r="BU523" s="107"/>
      <c r="BV523" s="107"/>
      <c r="BW523" s="107"/>
      <c r="BX523" s="124"/>
      <c r="BY523" s="107"/>
      <c r="BZ523" s="107"/>
      <c r="CA523" s="107"/>
      <c r="CB523" s="117"/>
      <c r="CC523" s="117"/>
      <c r="CD523" s="117"/>
      <c r="CE523" s="112"/>
      <c r="CF523" s="117"/>
      <c r="CG523" s="112"/>
      <c r="CH523" s="112"/>
      <c r="CI523" s="112"/>
      <c r="CJ523" s="112"/>
      <c r="CK523" s="112"/>
      <c r="CL523" s="112"/>
      <c r="CM523" s="112"/>
      <c r="CN523" s="112"/>
      <c r="CO523" s="112"/>
      <c r="CP523" s="112"/>
      <c r="CQ523" s="112"/>
      <c r="CR523" s="112"/>
      <c r="CS523" s="112"/>
      <c r="CT523" s="112"/>
      <c r="CU523" s="112"/>
      <c r="CV523" s="112"/>
      <c r="CW523" s="112"/>
      <c r="CX523" s="112"/>
      <c r="CY523" s="112"/>
      <c r="CZ523" s="112"/>
      <c r="DA523" s="112"/>
      <c r="DB523" s="112"/>
    </row>
    <row r="524" spans="1:106" ht="30.75" customHeight="1">
      <c r="A524" s="123" t="s">
        <v>1344</v>
      </c>
      <c r="B524" s="128"/>
      <c r="C524" s="123"/>
      <c r="D524" s="123"/>
      <c r="E524" s="107"/>
      <c r="F524" s="123"/>
      <c r="G524" s="123"/>
      <c r="H524" s="123"/>
      <c r="I524" s="123"/>
      <c r="J524" s="123"/>
      <c r="K524" s="123"/>
      <c r="L524" s="123"/>
      <c r="M524" s="123"/>
      <c r="N524" s="123"/>
      <c r="O524" s="128"/>
      <c r="P524" s="146"/>
      <c r="Q524" s="107"/>
      <c r="R524" s="123"/>
      <c r="S524" s="146"/>
      <c r="T524" s="107"/>
      <c r="U524" s="123"/>
      <c r="V524" s="130"/>
      <c r="W524" s="111"/>
      <c r="X524" s="123"/>
      <c r="Y524" s="123"/>
      <c r="Z524" s="123"/>
      <c r="AA524" s="123"/>
      <c r="AB524" s="123"/>
      <c r="AC524" s="131"/>
      <c r="AD524" s="108"/>
      <c r="AE524" s="123"/>
      <c r="AF524" s="123"/>
      <c r="AG524" s="123"/>
      <c r="AH524" s="123"/>
      <c r="AI524" s="123"/>
      <c r="AJ524" s="123"/>
      <c r="AK524" s="123"/>
      <c r="AL524" s="123"/>
      <c r="AM524" s="123"/>
      <c r="AN524" s="123"/>
      <c r="AO524" s="123"/>
      <c r="AP524" s="123"/>
      <c r="AQ524" s="123"/>
      <c r="AR524" s="123"/>
      <c r="AS524" s="123"/>
      <c r="AT524" s="123"/>
      <c r="AU524" s="123"/>
      <c r="AV524" s="123"/>
      <c r="AW524" s="123"/>
      <c r="AX524" s="123"/>
      <c r="AY524" s="123"/>
      <c r="AZ524" s="107"/>
      <c r="BA524" s="107"/>
      <c r="BB524" s="123"/>
      <c r="BC524" s="133"/>
      <c r="BD524" s="123"/>
      <c r="BE524" s="123"/>
      <c r="BF524" s="123"/>
      <c r="BG524" s="123"/>
      <c r="BH524" s="123"/>
      <c r="BI524" s="123"/>
      <c r="BJ524" s="123"/>
      <c r="BK524" s="123"/>
      <c r="BL524" s="121"/>
      <c r="BM524" s="193"/>
      <c r="BN524" s="134"/>
      <c r="BO524" s="134"/>
      <c r="BP524" s="134"/>
      <c r="BQ524" s="134"/>
      <c r="BR524" s="134"/>
      <c r="BS524" s="145"/>
      <c r="BT524" s="123"/>
      <c r="BU524" s="123"/>
      <c r="BV524" s="123"/>
      <c r="BW524" s="123"/>
      <c r="BX524" s="123"/>
      <c r="BY524" s="123"/>
      <c r="BZ524" s="123"/>
      <c r="CA524" s="123"/>
      <c r="CB524" s="128"/>
      <c r="CC524" s="128"/>
      <c r="CD524" s="128"/>
      <c r="CE524" s="135"/>
      <c r="CF524" s="128"/>
      <c r="CG524" s="135"/>
      <c r="CH524" s="135"/>
      <c r="CI524" s="135"/>
      <c r="CJ524" s="135"/>
      <c r="CK524" s="135"/>
      <c r="CL524" s="135"/>
      <c r="CM524" s="135"/>
      <c r="CN524" s="135"/>
      <c r="CO524" s="135"/>
      <c r="CP524" s="135"/>
      <c r="CQ524" s="135"/>
      <c r="CR524" s="135"/>
      <c r="CS524" s="112"/>
      <c r="CT524" s="112"/>
      <c r="CU524" s="112"/>
      <c r="CV524" s="112"/>
      <c r="CW524" s="112"/>
      <c r="CX524" s="112"/>
      <c r="CY524" s="112"/>
      <c r="CZ524" s="112"/>
      <c r="DA524" s="112"/>
      <c r="DB524" s="112"/>
    </row>
    <row r="525" spans="1:106" ht="30.75" customHeight="1">
      <c r="A525" s="107" t="s">
        <v>1345</v>
      </c>
      <c r="B525" s="128"/>
      <c r="C525" s="140"/>
      <c r="D525" s="123"/>
      <c r="E525" s="107"/>
      <c r="F525" s="107"/>
      <c r="G525" s="107"/>
      <c r="H525" s="107"/>
      <c r="I525" s="107"/>
      <c r="J525" s="107"/>
      <c r="K525" s="107"/>
      <c r="L525" s="107"/>
      <c r="M525" s="107"/>
      <c r="N525" s="107"/>
      <c r="O525" s="117"/>
      <c r="P525" s="113"/>
      <c r="Q525" s="107"/>
      <c r="R525" s="107"/>
      <c r="S525" s="146"/>
      <c r="T525" s="107"/>
      <c r="U525" s="107"/>
      <c r="V525" s="106"/>
      <c r="W525" s="111"/>
      <c r="X525" s="107"/>
      <c r="Y525" s="107"/>
      <c r="Z525" s="107"/>
      <c r="AA525" s="107"/>
      <c r="AB525" s="107"/>
      <c r="AC525" s="114"/>
      <c r="AD525" s="108"/>
      <c r="AE525" s="107"/>
      <c r="AF525" s="107"/>
      <c r="AG525" s="107"/>
      <c r="AH525" s="107"/>
      <c r="AI525" s="107"/>
      <c r="AJ525" s="107"/>
      <c r="AK525" s="107"/>
      <c r="AL525" s="107"/>
      <c r="AM525" s="123"/>
      <c r="AN525" s="107"/>
      <c r="AO525" s="107"/>
      <c r="AP525" s="107"/>
      <c r="AQ525" s="107"/>
      <c r="AR525" s="107"/>
      <c r="AS525" s="107"/>
      <c r="AT525" s="107"/>
      <c r="AU525" s="107"/>
      <c r="AV525" s="107"/>
      <c r="AW525" s="107"/>
      <c r="AX525" s="107"/>
      <c r="AY525" s="107"/>
      <c r="AZ525" s="107"/>
      <c r="BA525" s="107"/>
      <c r="BB525" s="107"/>
      <c r="BC525" s="115"/>
      <c r="BD525" s="107"/>
      <c r="BE525" s="107"/>
      <c r="BF525" s="107"/>
      <c r="BG525" s="107"/>
      <c r="BH525" s="107"/>
      <c r="BI525" s="107"/>
      <c r="BJ525" s="107"/>
      <c r="BK525" s="107"/>
      <c r="BL525" s="116"/>
      <c r="BM525" s="193"/>
      <c r="BN525" s="116"/>
      <c r="BO525" s="116"/>
      <c r="BP525" s="116"/>
      <c r="BQ525" s="116"/>
      <c r="BR525" s="116"/>
      <c r="BS525" s="118"/>
      <c r="BT525" s="107"/>
      <c r="BU525" s="107"/>
      <c r="BV525" s="107"/>
      <c r="BW525" s="107"/>
      <c r="BX525" s="107"/>
      <c r="BY525" s="107"/>
      <c r="BZ525" s="107"/>
      <c r="CA525" s="107"/>
      <c r="CB525" s="117"/>
      <c r="CC525" s="117"/>
      <c r="CD525" s="117"/>
      <c r="CE525" s="112"/>
      <c r="CF525" s="117"/>
      <c r="CG525" s="112"/>
      <c r="CH525" s="112"/>
      <c r="CI525" s="112"/>
      <c r="CJ525" s="112"/>
      <c r="CK525" s="112"/>
      <c r="CL525" s="112"/>
      <c r="CM525" s="112"/>
      <c r="CN525" s="112"/>
      <c r="CO525" s="112"/>
      <c r="CP525" s="112"/>
      <c r="CQ525" s="112"/>
      <c r="CR525" s="112"/>
      <c r="CS525" s="112"/>
      <c r="CT525" s="112"/>
      <c r="CU525" s="112"/>
      <c r="CV525" s="112"/>
      <c r="CW525" s="112"/>
      <c r="CX525" s="112"/>
      <c r="CY525" s="112"/>
      <c r="CZ525" s="112"/>
      <c r="DA525" s="112"/>
      <c r="DB525" s="112"/>
    </row>
    <row r="526" spans="1:106" ht="30.75" customHeight="1">
      <c r="A526" s="123" t="s">
        <v>1347</v>
      </c>
      <c r="B526" s="128"/>
      <c r="C526" s="123"/>
      <c r="D526" s="123"/>
      <c r="E526" s="123"/>
      <c r="F526" s="123"/>
      <c r="G526" s="123"/>
      <c r="H526" s="123"/>
      <c r="I526" s="123"/>
      <c r="J526" s="123"/>
      <c r="K526" s="123"/>
      <c r="L526" s="123"/>
      <c r="M526" s="123"/>
      <c r="N526" s="123"/>
      <c r="O526" s="128"/>
      <c r="P526" s="146"/>
      <c r="Q526" s="123"/>
      <c r="R526" s="123"/>
      <c r="S526" s="146"/>
      <c r="T526" s="123"/>
      <c r="U526" s="123"/>
      <c r="V526" s="130"/>
      <c r="W526" s="111"/>
      <c r="X526" s="265"/>
      <c r="Y526" s="123"/>
      <c r="Z526" s="123"/>
      <c r="AA526" s="123"/>
      <c r="AB526" s="123"/>
      <c r="AC526" s="131"/>
      <c r="AD526" s="108"/>
      <c r="AE526" s="123"/>
      <c r="AF526" s="123"/>
      <c r="AG526" s="123"/>
      <c r="AH526" s="123"/>
      <c r="AI526" s="123"/>
      <c r="AJ526" s="123"/>
      <c r="AK526" s="123"/>
      <c r="AL526" s="123"/>
      <c r="AM526" s="123"/>
      <c r="AN526" s="123"/>
      <c r="AO526" s="123"/>
      <c r="AP526" s="123"/>
      <c r="AQ526" s="123"/>
      <c r="AR526" s="123"/>
      <c r="AS526" s="123"/>
      <c r="AT526" s="123"/>
      <c r="AU526" s="123"/>
      <c r="AV526" s="123"/>
      <c r="AW526" s="123"/>
      <c r="AX526" s="123"/>
      <c r="AY526" s="123"/>
      <c r="AZ526" s="123"/>
      <c r="BA526" s="107"/>
      <c r="BB526" s="107"/>
      <c r="BC526" s="133"/>
      <c r="BD526" s="123"/>
      <c r="BE526" s="123"/>
      <c r="BF526" s="123"/>
      <c r="BG526" s="123"/>
      <c r="BH526" s="123"/>
      <c r="BI526" s="123"/>
      <c r="BJ526" s="123"/>
      <c r="BK526" s="123"/>
      <c r="BL526" s="121"/>
      <c r="BM526" s="193"/>
      <c r="BN526" s="134"/>
      <c r="BO526" s="134"/>
      <c r="BP526" s="134"/>
      <c r="BQ526" s="134"/>
      <c r="BR526" s="134"/>
      <c r="BS526" s="145"/>
      <c r="BT526" s="123"/>
      <c r="BU526" s="123"/>
      <c r="BV526" s="123"/>
      <c r="BW526" s="123"/>
      <c r="BX526" s="123"/>
      <c r="BY526" s="123"/>
      <c r="BZ526" s="123"/>
      <c r="CA526" s="123"/>
      <c r="CB526" s="128"/>
      <c r="CC526" s="128"/>
      <c r="CD526" s="128"/>
      <c r="CE526" s="135"/>
      <c r="CF526" s="128"/>
      <c r="CG526" s="135"/>
      <c r="CH526" s="135"/>
      <c r="CI526" s="135"/>
      <c r="CJ526" s="135"/>
      <c r="CK526" s="135"/>
      <c r="CL526" s="135"/>
      <c r="CM526" s="135"/>
      <c r="CN526" s="135"/>
      <c r="CO526" s="135"/>
      <c r="CP526" s="135"/>
      <c r="CQ526" s="135"/>
      <c r="CR526" s="135"/>
      <c r="CS526" s="112"/>
      <c r="CT526" s="112"/>
      <c r="CU526" s="112"/>
      <c r="CV526" s="112"/>
      <c r="CW526" s="112"/>
      <c r="CX526" s="112"/>
      <c r="CY526" s="112"/>
      <c r="CZ526" s="112"/>
      <c r="DA526" s="112"/>
      <c r="DB526" s="112"/>
    </row>
    <row r="527" spans="1:106" ht="30.75" customHeight="1">
      <c r="A527" s="123" t="s">
        <v>1350</v>
      </c>
      <c r="B527" s="128"/>
      <c r="C527" s="107"/>
      <c r="D527" s="123"/>
      <c r="E527" s="107"/>
      <c r="F527" s="107"/>
      <c r="G527" s="107"/>
      <c r="H527" s="107"/>
      <c r="I527" s="177"/>
      <c r="J527" s="107"/>
      <c r="K527" s="107"/>
      <c r="L527" s="107"/>
      <c r="M527" s="107"/>
      <c r="N527" s="107"/>
      <c r="O527" s="117"/>
      <c r="P527" s="113"/>
      <c r="Q527" s="123"/>
      <c r="R527" s="107"/>
      <c r="S527" s="146"/>
      <c r="T527" s="123"/>
      <c r="U527" s="107"/>
      <c r="V527" s="130"/>
      <c r="W527" s="111"/>
      <c r="X527" s="107"/>
      <c r="Y527" s="107"/>
      <c r="Z527" s="107"/>
      <c r="AA527" s="107"/>
      <c r="AB527" s="107"/>
      <c r="AC527" s="114"/>
      <c r="AD527" s="108"/>
      <c r="AE527" s="107"/>
      <c r="AF527" s="107"/>
      <c r="AG527" s="107"/>
      <c r="AH527" s="107"/>
      <c r="AI527" s="107"/>
      <c r="AJ527" s="107"/>
      <c r="AK527" s="107"/>
      <c r="AL527" s="107"/>
      <c r="AM527" s="123"/>
      <c r="AN527" s="107"/>
      <c r="AO527" s="107"/>
      <c r="AP527" s="107"/>
      <c r="AQ527" s="107"/>
      <c r="AR527" s="107"/>
      <c r="AS527" s="107"/>
      <c r="AT527" s="107"/>
      <c r="AU527" s="107"/>
      <c r="AV527" s="107"/>
      <c r="AW527" s="107"/>
      <c r="AX527" s="107"/>
      <c r="AY527" s="107"/>
      <c r="AZ527" s="107"/>
      <c r="BA527" s="107"/>
      <c r="BB527" s="107"/>
      <c r="BC527" s="115"/>
      <c r="BD527" s="107"/>
      <c r="BE527" s="107"/>
      <c r="BF527" s="107"/>
      <c r="BG527" s="107"/>
      <c r="BH527" s="107"/>
      <c r="BI527" s="107"/>
      <c r="BJ527" s="107"/>
      <c r="BK527" s="107"/>
      <c r="BL527" s="116"/>
      <c r="BM527" s="193"/>
      <c r="BN527" s="116"/>
      <c r="BO527" s="116"/>
      <c r="BP527" s="116"/>
      <c r="BQ527" s="116"/>
      <c r="BR527" s="116"/>
      <c r="BS527" s="118"/>
      <c r="BT527" s="107"/>
      <c r="BU527" s="107"/>
      <c r="BV527" s="107"/>
      <c r="BW527" s="107"/>
      <c r="BX527" s="107"/>
      <c r="BY527" s="107"/>
      <c r="BZ527" s="107"/>
      <c r="CA527" s="107"/>
      <c r="CB527" s="117"/>
      <c r="CC527" s="117"/>
      <c r="CD527" s="117"/>
      <c r="CE527" s="112"/>
      <c r="CF527" s="117"/>
      <c r="CG527" s="112"/>
      <c r="CH527" s="112"/>
      <c r="CI527" s="112"/>
      <c r="CJ527" s="112"/>
      <c r="CK527" s="112"/>
      <c r="CL527" s="112"/>
      <c r="CM527" s="112"/>
      <c r="CN527" s="112"/>
      <c r="CO527" s="112"/>
      <c r="CP527" s="112"/>
      <c r="CQ527" s="112"/>
      <c r="CR527" s="112"/>
      <c r="CS527" s="112"/>
      <c r="CT527" s="112"/>
      <c r="CU527" s="112"/>
      <c r="CV527" s="112"/>
      <c r="CW527" s="112"/>
      <c r="CX527" s="112"/>
      <c r="CY527" s="112"/>
      <c r="CZ527" s="112"/>
      <c r="DA527" s="112"/>
      <c r="DB527" s="112"/>
    </row>
    <row r="528" spans="1:106" ht="30.75" customHeight="1">
      <c r="A528" s="107" t="s">
        <v>1352</v>
      </c>
      <c r="B528" s="128"/>
      <c r="C528" s="107"/>
      <c r="D528" s="123"/>
      <c r="E528" s="107"/>
      <c r="F528" s="107"/>
      <c r="G528" s="107"/>
      <c r="H528" s="107"/>
      <c r="I528"/>
      <c r="J528" s="107"/>
      <c r="K528" s="107"/>
      <c r="L528" s="107"/>
      <c r="M528" s="107"/>
      <c r="N528" s="107"/>
      <c r="O528" s="117"/>
      <c r="P528" s="113"/>
      <c r="Q528" s="107"/>
      <c r="R528" s="107"/>
      <c r="S528" s="146"/>
      <c r="T528" s="107"/>
      <c r="U528" s="107"/>
      <c r="V528" s="106"/>
      <c r="W528" s="111"/>
      <c r="X528" s="107"/>
      <c r="Y528" s="107"/>
      <c r="Z528" s="107"/>
      <c r="AA528" s="107"/>
      <c r="AB528" s="107"/>
      <c r="AC528" s="114"/>
      <c r="AD528" s="108"/>
      <c r="AE528" s="107"/>
      <c r="AF528" s="107"/>
      <c r="AG528" s="107"/>
      <c r="AH528" s="107"/>
      <c r="AI528" s="107"/>
      <c r="AJ528" s="107"/>
      <c r="AK528" s="107"/>
      <c r="AL528" s="107"/>
      <c r="AM528" s="123"/>
      <c r="AN528" s="107"/>
      <c r="AO528" s="107"/>
      <c r="AP528" s="107"/>
      <c r="AQ528" s="107"/>
      <c r="AR528" s="107"/>
      <c r="AS528" s="107"/>
      <c r="AT528" s="107"/>
      <c r="AU528" s="107"/>
      <c r="AV528" s="107"/>
      <c r="AW528" s="107"/>
      <c r="AX528" s="107"/>
      <c r="AY528" s="107"/>
      <c r="AZ528" s="107"/>
      <c r="BA528" s="107"/>
      <c r="BB528" s="107"/>
      <c r="BC528" s="115"/>
      <c r="BD528" s="107"/>
      <c r="BE528" s="107"/>
      <c r="BF528" s="107"/>
      <c r="BG528" s="107"/>
      <c r="BH528" s="107"/>
      <c r="BI528" s="107"/>
      <c r="BJ528" s="107"/>
      <c r="BK528" s="107"/>
      <c r="BL528" s="121"/>
      <c r="BM528" s="193"/>
      <c r="BN528" s="116"/>
      <c r="BO528" s="116"/>
      <c r="BP528" s="116"/>
      <c r="BQ528" s="116"/>
      <c r="BR528" s="116"/>
      <c r="BS528" s="118"/>
      <c r="BT528" s="107"/>
      <c r="BU528" s="107"/>
      <c r="BV528" s="107"/>
      <c r="BW528" s="107"/>
      <c r="BX528" s="107"/>
      <c r="BY528" s="107"/>
      <c r="BZ528" s="107"/>
      <c r="CA528" s="107"/>
      <c r="CB528" s="117"/>
      <c r="CC528" s="117"/>
      <c r="CD528" s="117"/>
      <c r="CE528" s="112"/>
      <c r="CF528" s="117"/>
      <c r="CG528" s="112"/>
      <c r="CH528" s="112"/>
      <c r="CI528" s="112"/>
      <c r="CJ528" s="112"/>
      <c r="CK528" s="112"/>
      <c r="CL528" s="112"/>
      <c r="CM528" s="112"/>
      <c r="CN528" s="112"/>
      <c r="CO528" s="112"/>
      <c r="CP528" s="112"/>
      <c r="CQ528" s="112"/>
      <c r="CR528" s="112"/>
      <c r="CS528" s="112"/>
      <c r="CT528" s="112"/>
      <c r="CU528" s="112"/>
      <c r="CV528" s="112"/>
      <c r="CW528" s="112"/>
      <c r="CX528" s="112"/>
      <c r="CY528" s="112"/>
      <c r="CZ528" s="112"/>
      <c r="DA528" s="112"/>
      <c r="DB528" s="112"/>
    </row>
    <row r="529" spans="1:106" ht="30.75" customHeight="1">
      <c r="A529" s="107" t="s">
        <v>1354</v>
      </c>
      <c r="B529" s="128"/>
      <c r="C529" s="262"/>
      <c r="D529" s="123"/>
      <c r="E529" s="123"/>
      <c r="F529" s="123"/>
      <c r="G529" s="123"/>
      <c r="H529" s="123"/>
      <c r="I529"/>
      <c r="J529" s="123"/>
      <c r="K529" s="123"/>
      <c r="L529" s="123"/>
      <c r="M529" s="123"/>
      <c r="N529" s="123"/>
      <c r="O529" s="117"/>
      <c r="P529" s="113"/>
      <c r="Q529" s="107"/>
      <c r="R529" s="123"/>
      <c r="S529" s="146"/>
      <c r="T529" s="123"/>
      <c r="U529" s="123"/>
      <c r="V529" s="130"/>
      <c r="W529" s="111"/>
      <c r="X529" s="123"/>
      <c r="Y529" s="123"/>
      <c r="Z529" s="123"/>
      <c r="AA529" s="123"/>
      <c r="AB529" s="123"/>
      <c r="AC529" s="131"/>
      <c r="AD529" s="108"/>
      <c r="AE529" s="123"/>
      <c r="AF529" s="123"/>
      <c r="AG529" s="123"/>
      <c r="AH529" s="123"/>
      <c r="AI529" s="123"/>
      <c r="AJ529" s="123"/>
      <c r="AK529" s="123"/>
      <c r="AL529" s="123"/>
      <c r="AM529" s="123"/>
      <c r="AN529" s="123"/>
      <c r="AO529" s="123"/>
      <c r="AP529" s="123"/>
      <c r="AQ529" s="123"/>
      <c r="AR529" s="123"/>
      <c r="AS529" s="123"/>
      <c r="AT529" s="123"/>
      <c r="AU529" s="123"/>
      <c r="AV529" s="123"/>
      <c r="AW529" s="123"/>
      <c r="AX529" s="123"/>
      <c r="AY529" s="123"/>
      <c r="AZ529" s="123"/>
      <c r="BA529" s="107"/>
      <c r="BB529" s="107"/>
      <c r="BC529" s="133"/>
      <c r="BD529" s="107"/>
      <c r="BE529" s="107"/>
      <c r="BF529" s="123"/>
      <c r="BG529" s="123"/>
      <c r="BH529" s="123"/>
      <c r="BI529" s="123"/>
      <c r="BJ529" s="123"/>
      <c r="BK529" s="123"/>
      <c r="BL529" s="121"/>
      <c r="BM529" s="193"/>
      <c r="BN529" s="134"/>
      <c r="BO529" s="134"/>
      <c r="BP529" s="134"/>
      <c r="BQ529" s="134"/>
      <c r="BR529" s="134"/>
      <c r="BS529" s="145"/>
      <c r="BT529" s="123"/>
      <c r="BU529" s="123"/>
      <c r="BV529" s="123"/>
      <c r="BW529" s="123"/>
      <c r="BX529" s="190"/>
      <c r="BY529" s="123"/>
      <c r="BZ529" s="123"/>
      <c r="CA529" s="123"/>
      <c r="CB529" s="128"/>
      <c r="CC529" s="128"/>
      <c r="CD529" s="128"/>
      <c r="CE529" s="135"/>
      <c r="CF529" s="128"/>
      <c r="CG529" s="135"/>
      <c r="CH529" s="135"/>
      <c r="CI529" s="135"/>
      <c r="CJ529" s="135"/>
      <c r="CK529" s="135"/>
      <c r="CL529" s="135"/>
      <c r="CM529" s="135"/>
      <c r="CN529" s="135"/>
      <c r="CO529" s="135"/>
      <c r="CP529" s="135"/>
      <c r="CQ529" s="135"/>
      <c r="CR529" s="112"/>
      <c r="CS529" s="112"/>
      <c r="CT529" s="112"/>
      <c r="CU529" s="112"/>
      <c r="CV529" s="112"/>
      <c r="CW529" s="112"/>
      <c r="CX529" s="112"/>
      <c r="CY529" s="112"/>
      <c r="CZ529" s="112"/>
      <c r="DA529" s="112"/>
      <c r="DB529" s="112"/>
    </row>
    <row r="530" spans="1:106" ht="30.75" customHeight="1">
      <c r="A530" s="107" t="s">
        <v>1356</v>
      </c>
      <c r="B530" s="128"/>
      <c r="C530" s="262"/>
      <c r="D530" s="123"/>
      <c r="E530" s="123"/>
      <c r="F530" s="123"/>
      <c r="G530" s="123"/>
      <c r="H530" s="107"/>
      <c r="I530"/>
      <c r="J530" s="123"/>
      <c r="K530" s="123"/>
      <c r="L530" s="123"/>
      <c r="M530" s="123"/>
      <c r="N530" s="123"/>
      <c r="O530" s="128"/>
      <c r="P530" s="146"/>
      <c r="Q530" s="123"/>
      <c r="R530" s="123"/>
      <c r="S530" s="146"/>
      <c r="T530" s="123"/>
      <c r="U530" s="123"/>
      <c r="V530" s="130"/>
      <c r="W530" s="111"/>
      <c r="X530" s="123"/>
      <c r="Y530" s="123"/>
      <c r="Z530" s="123"/>
      <c r="AA530" s="123"/>
      <c r="AB530" s="123"/>
      <c r="AC530" s="131"/>
      <c r="AD530" s="108"/>
      <c r="AE530" s="123"/>
      <c r="AF530" s="123"/>
      <c r="AG530" s="123"/>
      <c r="AH530" s="123"/>
      <c r="AI530" s="123"/>
      <c r="AJ530" s="123"/>
      <c r="AK530" s="123"/>
      <c r="AL530" s="123"/>
      <c r="AM530" s="123"/>
      <c r="AN530" s="123"/>
      <c r="AO530" s="123"/>
      <c r="AP530" s="123"/>
      <c r="AQ530" s="123"/>
      <c r="AR530" s="123"/>
      <c r="AS530" s="123"/>
      <c r="AT530" s="123"/>
      <c r="AU530" s="123"/>
      <c r="AV530" s="123"/>
      <c r="AW530" s="123"/>
      <c r="AX530" s="123"/>
      <c r="AY530" s="123"/>
      <c r="AZ530" s="123"/>
      <c r="BA530" s="107"/>
      <c r="BB530" s="107"/>
      <c r="BC530" s="133"/>
      <c r="BD530" s="107"/>
      <c r="BE530" s="107"/>
      <c r="BF530" s="123"/>
      <c r="BG530" s="123"/>
      <c r="BH530" s="123"/>
      <c r="BI530" s="123"/>
      <c r="BJ530" s="123"/>
      <c r="BK530" s="123"/>
      <c r="BL530" s="134"/>
      <c r="BM530" s="193"/>
      <c r="BN530" s="134"/>
      <c r="BO530" s="134"/>
      <c r="BP530" s="134"/>
      <c r="BQ530" s="134"/>
      <c r="BR530" s="134"/>
      <c r="BS530" s="145"/>
      <c r="BT530" s="123"/>
      <c r="BU530" s="123"/>
      <c r="BV530" s="123"/>
      <c r="BW530" s="123"/>
      <c r="BX530" s="123"/>
      <c r="BY530" s="123"/>
      <c r="BZ530" s="123"/>
      <c r="CA530" s="123"/>
      <c r="CB530" s="128"/>
      <c r="CC530" s="128"/>
      <c r="CD530" s="128"/>
      <c r="CE530" s="135"/>
      <c r="CF530" s="128"/>
      <c r="CG530" s="135"/>
      <c r="CH530" s="135"/>
      <c r="CI530" s="135"/>
      <c r="CJ530" s="135"/>
      <c r="CK530" s="135"/>
      <c r="CL530" s="135"/>
      <c r="CM530" s="135"/>
      <c r="CN530" s="135"/>
      <c r="CO530" s="135"/>
      <c r="CP530" s="135"/>
      <c r="CQ530" s="135"/>
      <c r="CR530" s="112"/>
      <c r="CS530" s="112"/>
      <c r="CT530" s="112"/>
      <c r="CU530" s="112"/>
      <c r="CV530" s="112"/>
      <c r="CW530" s="112"/>
      <c r="CX530" s="112"/>
      <c r="CY530" s="112"/>
      <c r="CZ530" s="112"/>
      <c r="DA530" s="112"/>
      <c r="DB530" s="112"/>
    </row>
    <row r="531" spans="1:106" ht="30.75" customHeight="1">
      <c r="A531" s="107" t="s">
        <v>1360</v>
      </c>
      <c r="B531" s="128"/>
      <c r="C531" s="261"/>
      <c r="D531" s="123"/>
      <c r="E531" s="107"/>
      <c r="F531" s="107"/>
      <c r="G531" s="107"/>
      <c r="H531" s="107"/>
      <c r="I531"/>
      <c r="J531" s="107"/>
      <c r="K531" s="107"/>
      <c r="L531" s="107"/>
      <c r="M531" s="107"/>
      <c r="N531" s="107"/>
      <c r="O531" s="128"/>
      <c r="P531" s="113"/>
      <c r="Q531" s="107"/>
      <c r="R531" s="107"/>
      <c r="S531" s="146"/>
      <c r="T531" s="123"/>
      <c r="U531" s="107"/>
      <c r="V531" s="106"/>
      <c r="W531" s="111"/>
      <c r="X531" s="107"/>
      <c r="Y531" s="107"/>
      <c r="Z531" s="107"/>
      <c r="AA531" s="107"/>
      <c r="AB531" s="107"/>
      <c r="AC531" s="114"/>
      <c r="AD531" s="108"/>
      <c r="AE531" s="123"/>
      <c r="AF531" s="123"/>
      <c r="AG531" s="123"/>
      <c r="AH531" s="107"/>
      <c r="AI531" s="107"/>
      <c r="AJ531" s="107"/>
      <c r="AK531" s="107"/>
      <c r="AL531" s="107"/>
      <c r="AM531" s="123"/>
      <c r="AN531" s="107"/>
      <c r="AO531" s="107"/>
      <c r="AP531" s="107"/>
      <c r="AQ531" s="107"/>
      <c r="AR531" s="107"/>
      <c r="AS531" s="107"/>
      <c r="AT531" s="107"/>
      <c r="AU531" s="107"/>
      <c r="AV531" s="107"/>
      <c r="AW531" s="107"/>
      <c r="AX531" s="107"/>
      <c r="AY531" s="107"/>
      <c r="AZ531" s="107"/>
      <c r="BA531" s="107"/>
      <c r="BB531" s="107"/>
      <c r="BC531" s="115"/>
      <c r="BD531" s="107"/>
      <c r="BE531" s="107"/>
      <c r="BF531" s="107"/>
      <c r="BG531" s="107"/>
      <c r="BH531" s="107"/>
      <c r="BI531" s="107"/>
      <c r="BJ531" s="107"/>
      <c r="BK531" s="107"/>
      <c r="BL531" s="121"/>
      <c r="BM531" s="193"/>
      <c r="BN531" s="116"/>
      <c r="BO531" s="116"/>
      <c r="BP531" s="116"/>
      <c r="BQ531" s="116"/>
      <c r="BR531" s="116"/>
      <c r="BS531" s="118"/>
      <c r="BT531" s="107"/>
      <c r="BU531" s="107"/>
      <c r="BV531" s="107"/>
      <c r="BW531" s="107"/>
      <c r="BX531" s="124"/>
      <c r="BY531" s="107"/>
      <c r="BZ531" s="107"/>
      <c r="CA531" s="107"/>
      <c r="CB531" s="117"/>
      <c r="CC531" s="117"/>
      <c r="CD531" s="117"/>
      <c r="CE531" s="112"/>
      <c r="CF531" s="117"/>
      <c r="CG531" s="112"/>
      <c r="CH531" s="112"/>
      <c r="CI531" s="112"/>
      <c r="CJ531" s="112"/>
      <c r="CK531" s="112"/>
      <c r="CL531" s="112"/>
      <c r="CM531" s="112"/>
      <c r="CN531" s="112"/>
      <c r="CO531" s="112"/>
      <c r="CP531" s="112"/>
      <c r="CQ531" s="112"/>
      <c r="CR531" s="112"/>
      <c r="CS531" s="112"/>
      <c r="CT531" s="112"/>
      <c r="CU531" s="112"/>
      <c r="CV531" s="112"/>
      <c r="CW531" s="112"/>
      <c r="CX531" s="112"/>
      <c r="CY531" s="112"/>
      <c r="CZ531" s="112"/>
      <c r="DA531" s="112"/>
      <c r="DB531" s="112"/>
    </row>
    <row r="532" spans="1:106" ht="30.75" customHeight="1">
      <c r="A532" s="107" t="s">
        <v>1362</v>
      </c>
      <c r="B532" s="128"/>
      <c r="C532" s="261"/>
      <c r="D532" s="123"/>
      <c r="E532" s="107"/>
      <c r="F532" s="107"/>
      <c r="G532" s="107"/>
      <c r="H532" s="107"/>
      <c r="I532"/>
      <c r="J532" s="107"/>
      <c r="K532" s="107"/>
      <c r="L532" s="107"/>
      <c r="M532" s="107"/>
      <c r="N532" s="107"/>
      <c r="O532" s="128"/>
      <c r="P532" s="113"/>
      <c r="Q532" s="107"/>
      <c r="R532" s="107"/>
      <c r="S532" s="146"/>
      <c r="T532" s="107"/>
      <c r="U532" s="107"/>
      <c r="V532" s="106"/>
      <c r="W532" s="111"/>
      <c r="X532" s="107"/>
      <c r="Y532" s="107"/>
      <c r="Z532" s="107"/>
      <c r="AA532" s="107"/>
      <c r="AB532" s="107"/>
      <c r="AC532" s="114"/>
      <c r="AD532" s="108"/>
      <c r="AE532" s="123"/>
      <c r="AF532" s="123"/>
      <c r="AG532" s="123"/>
      <c r="AH532" s="107"/>
      <c r="AI532" s="107"/>
      <c r="AJ532" s="107"/>
      <c r="AK532" s="107"/>
      <c r="AL532" s="107"/>
      <c r="AM532" s="123"/>
      <c r="AN532" s="107"/>
      <c r="AO532" s="107"/>
      <c r="AP532" s="107"/>
      <c r="AQ532" s="107"/>
      <c r="AR532" s="107"/>
      <c r="AS532" s="107"/>
      <c r="AT532" s="107"/>
      <c r="AU532" s="107"/>
      <c r="AV532" s="107"/>
      <c r="AW532" s="107"/>
      <c r="AX532" s="107"/>
      <c r="AY532" s="107"/>
      <c r="AZ532" s="107"/>
      <c r="BA532" s="107"/>
      <c r="BB532" s="107"/>
      <c r="BC532" s="115"/>
      <c r="BD532" s="107"/>
      <c r="BE532" s="107"/>
      <c r="BF532" s="124"/>
      <c r="BG532" s="107"/>
      <c r="BH532" s="107"/>
      <c r="BI532" s="107"/>
      <c r="BJ532" s="107"/>
      <c r="BK532" s="107"/>
      <c r="BL532" s="121"/>
      <c r="BM532" s="193"/>
      <c r="BN532" s="116"/>
      <c r="BO532" s="116"/>
      <c r="BP532" s="116"/>
      <c r="BQ532" s="116"/>
      <c r="BR532" s="116"/>
      <c r="BS532" s="118"/>
      <c r="BT532" s="107"/>
      <c r="BU532" s="107"/>
      <c r="BV532" s="107"/>
      <c r="BW532" s="107"/>
      <c r="BX532" s="124"/>
      <c r="BY532" s="107"/>
      <c r="BZ532" s="107"/>
      <c r="CA532" s="107"/>
      <c r="CB532" s="117"/>
      <c r="CC532" s="117"/>
      <c r="CD532" s="117"/>
      <c r="CE532" s="112"/>
      <c r="CF532" s="117"/>
      <c r="CG532" s="112"/>
      <c r="CH532" s="112"/>
      <c r="CI532" s="112"/>
      <c r="CJ532" s="112"/>
      <c r="CK532" s="112"/>
      <c r="CL532" s="112"/>
      <c r="CM532" s="112"/>
      <c r="CN532" s="112"/>
      <c r="CO532" s="112"/>
      <c r="CP532" s="112"/>
      <c r="CQ532" s="112"/>
      <c r="CR532" s="112"/>
      <c r="CS532" s="112"/>
      <c r="CT532" s="112"/>
      <c r="CU532" s="112"/>
      <c r="CV532" s="112"/>
      <c r="CW532" s="112"/>
      <c r="CX532" s="112"/>
      <c r="CY532" s="112"/>
      <c r="CZ532" s="112"/>
      <c r="DA532" s="112"/>
      <c r="DB532" s="112"/>
    </row>
    <row r="533" spans="1:106" ht="30.75" customHeight="1">
      <c r="A533" s="107" t="s">
        <v>1364</v>
      </c>
      <c r="B533" s="117"/>
      <c r="C533" s="261"/>
      <c r="D533" s="123"/>
      <c r="E533" s="107"/>
      <c r="F533" s="107"/>
      <c r="G533" s="107"/>
      <c r="H533" s="107"/>
      <c r="I533"/>
      <c r="J533" s="107"/>
      <c r="K533" s="107"/>
      <c r="L533" s="107"/>
      <c r="M533" s="107"/>
      <c r="N533" s="107"/>
      <c r="O533" s="128"/>
      <c r="P533" s="113"/>
      <c r="Q533" s="107"/>
      <c r="R533" s="107"/>
      <c r="S533" s="146"/>
      <c r="T533" s="107"/>
      <c r="U533" s="107"/>
      <c r="V533" s="106"/>
      <c r="W533" s="111"/>
      <c r="X533" s="107"/>
      <c r="Y533" s="107"/>
      <c r="Z533" s="107"/>
      <c r="AA533" s="107"/>
      <c r="AB533" s="107"/>
      <c r="AC533" s="114"/>
      <c r="AD533" s="108"/>
      <c r="AE533" s="123"/>
      <c r="AF533" s="123"/>
      <c r="AG533" s="123"/>
      <c r="AH533" s="107"/>
      <c r="AI533" s="107"/>
      <c r="AJ533" s="107"/>
      <c r="AK533" s="107"/>
      <c r="AL533" s="107"/>
      <c r="AM533" s="123"/>
      <c r="AN533" s="107"/>
      <c r="AO533" s="107"/>
      <c r="AP533" s="107"/>
      <c r="AQ533" s="107"/>
      <c r="AR533" s="107"/>
      <c r="AS533" s="107"/>
      <c r="AT533" s="107"/>
      <c r="AU533" s="107"/>
      <c r="AV533" s="107"/>
      <c r="AW533" s="107"/>
      <c r="AX533" s="107"/>
      <c r="AY533" s="107"/>
      <c r="AZ533" s="107"/>
      <c r="BA533" s="107"/>
      <c r="BB533" s="107"/>
      <c r="BC533" s="115"/>
      <c r="BD533" s="107"/>
      <c r="BE533" s="107"/>
      <c r="BF533" s="107"/>
      <c r="BG533" s="107"/>
      <c r="BH533" s="107"/>
      <c r="BI533" s="107"/>
      <c r="BJ533" s="107"/>
      <c r="BK533" s="107"/>
      <c r="BL533" s="121"/>
      <c r="BM533" s="193"/>
      <c r="BN533" s="116"/>
      <c r="BO533" s="116"/>
      <c r="BP533" s="116"/>
      <c r="BQ533" s="116"/>
      <c r="BR533" s="116"/>
      <c r="BS533" s="118"/>
      <c r="BT533" s="107"/>
      <c r="BU533" s="107"/>
      <c r="BV533" s="107"/>
      <c r="BW533" s="107"/>
      <c r="BX533" s="124"/>
      <c r="BY533" s="107"/>
      <c r="BZ533" s="107"/>
      <c r="CA533" s="107"/>
      <c r="CB533" s="117"/>
      <c r="CC533" s="117"/>
      <c r="CD533" s="117"/>
      <c r="CE533" s="112"/>
      <c r="CF533" s="117"/>
      <c r="CG533" s="112"/>
      <c r="CH533" s="112"/>
      <c r="CI533" s="112"/>
      <c r="CJ533" s="112"/>
      <c r="CK533" s="112"/>
      <c r="CL533" s="112"/>
      <c r="CM533" s="112"/>
      <c r="CN533" s="112"/>
      <c r="CO533" s="112"/>
      <c r="CP533" s="112"/>
      <c r="CQ533" s="112"/>
      <c r="CR533" s="112"/>
      <c r="CS533" s="112"/>
      <c r="CT533" s="112"/>
      <c r="CU533" s="112"/>
      <c r="CV533" s="112"/>
      <c r="CW533" s="112"/>
      <c r="CX533" s="112"/>
      <c r="CY533" s="112"/>
      <c r="CZ533" s="112"/>
      <c r="DA533" s="112"/>
      <c r="DB533" s="112"/>
    </row>
    <row r="534" spans="1:106" ht="30.75" customHeight="1">
      <c r="A534" s="107" t="s">
        <v>1366</v>
      </c>
      <c r="B534" s="117"/>
      <c r="C534" s="261"/>
      <c r="D534" s="123"/>
      <c r="E534" s="107"/>
      <c r="F534" s="107"/>
      <c r="G534" s="107"/>
      <c r="H534" s="107"/>
      <c r="I534" s="177"/>
      <c r="J534" s="107"/>
      <c r="K534" s="107"/>
      <c r="L534" s="107"/>
      <c r="M534" s="107"/>
      <c r="N534" s="107"/>
      <c r="O534" s="117"/>
      <c r="P534" s="113"/>
      <c r="Q534" s="107"/>
      <c r="R534" s="107"/>
      <c r="S534" s="146"/>
      <c r="T534" s="107"/>
      <c r="U534" s="107"/>
      <c r="V534" s="106"/>
      <c r="W534" s="111"/>
      <c r="X534" s="107"/>
      <c r="Y534" s="107"/>
      <c r="Z534" s="107"/>
      <c r="AA534" s="107"/>
      <c r="AB534" s="107"/>
      <c r="AC534" s="114"/>
      <c r="AD534" s="108"/>
      <c r="AE534" s="107"/>
      <c r="AF534" s="107"/>
      <c r="AG534" s="107"/>
      <c r="AH534" s="107"/>
      <c r="AI534" s="107"/>
      <c r="AJ534" s="107"/>
      <c r="AK534" s="107"/>
      <c r="AL534" s="107"/>
      <c r="AM534" s="123"/>
      <c r="AN534" s="107"/>
      <c r="AO534" s="107"/>
      <c r="AP534" s="107"/>
      <c r="AQ534" s="107"/>
      <c r="AR534" s="107"/>
      <c r="AS534" s="107"/>
      <c r="AT534" s="107"/>
      <c r="AU534" s="107"/>
      <c r="AV534" s="107"/>
      <c r="AW534" s="107"/>
      <c r="AX534" s="107"/>
      <c r="AY534" s="107"/>
      <c r="AZ534" s="107"/>
      <c r="BA534" s="107"/>
      <c r="BB534" s="107"/>
      <c r="BC534" s="115"/>
      <c r="BD534" s="107"/>
      <c r="BE534" s="107"/>
      <c r="BF534" s="107"/>
      <c r="BG534" s="107"/>
      <c r="BH534" s="107"/>
      <c r="BI534" s="107"/>
      <c r="BJ534" s="107"/>
      <c r="BK534" s="107"/>
      <c r="BL534" s="121"/>
      <c r="BM534" s="193"/>
      <c r="BN534" s="116"/>
      <c r="BO534" s="116"/>
      <c r="BP534" s="116"/>
      <c r="BQ534" s="116"/>
      <c r="BR534" s="116"/>
      <c r="BS534" s="118"/>
      <c r="BT534" s="107"/>
      <c r="BU534" s="107"/>
      <c r="BV534" s="107"/>
      <c r="BW534" s="107"/>
      <c r="BX534" s="124"/>
      <c r="BY534" s="107"/>
      <c r="BZ534" s="107"/>
      <c r="CA534" s="107"/>
      <c r="CB534" s="117"/>
      <c r="CC534" s="117"/>
      <c r="CD534" s="117"/>
      <c r="CE534" s="112"/>
      <c r="CF534" s="117"/>
      <c r="CG534" s="112"/>
      <c r="CH534" s="112"/>
      <c r="CI534" s="112"/>
      <c r="CJ534" s="112"/>
      <c r="CK534" s="112"/>
      <c r="CL534" s="112"/>
      <c r="CM534" s="112"/>
      <c r="CN534" s="112"/>
      <c r="CO534" s="112"/>
      <c r="CP534" s="112"/>
      <c r="CQ534" s="112"/>
      <c r="CR534" s="112"/>
      <c r="CS534" s="112"/>
      <c r="CT534" s="112"/>
      <c r="CU534" s="112"/>
      <c r="CV534" s="112"/>
      <c r="CW534" s="112"/>
      <c r="CX534" s="112"/>
      <c r="CY534" s="112"/>
      <c r="CZ534" s="112"/>
      <c r="DA534" s="112"/>
      <c r="DB534" s="112"/>
    </row>
    <row r="535" spans="1:106" ht="30.75" customHeight="1">
      <c r="A535" s="107" t="s">
        <v>1367</v>
      </c>
      <c r="B535" s="117"/>
      <c r="C535" s="261"/>
      <c r="D535" s="123"/>
      <c r="E535" s="107"/>
      <c r="F535" s="107"/>
      <c r="G535" s="107"/>
      <c r="H535" s="107"/>
      <c r="I535" s="177"/>
      <c r="J535" s="107"/>
      <c r="K535" s="107"/>
      <c r="L535" s="107"/>
      <c r="M535" s="107"/>
      <c r="N535" s="107"/>
      <c r="O535" s="117"/>
      <c r="P535" s="113"/>
      <c r="Q535" s="107"/>
      <c r="R535" s="107"/>
      <c r="S535" s="146"/>
      <c r="T535" s="107"/>
      <c r="U535" s="107"/>
      <c r="V535" s="106"/>
      <c r="W535" s="111"/>
      <c r="X535" s="107"/>
      <c r="Y535" s="107"/>
      <c r="Z535" s="107"/>
      <c r="AA535" s="107"/>
      <c r="AB535" s="107"/>
      <c r="AC535" s="114"/>
      <c r="AD535" s="108"/>
      <c r="AE535" s="107"/>
      <c r="AF535" s="107"/>
      <c r="AG535" s="107"/>
      <c r="AH535" s="107"/>
      <c r="AI535" s="107"/>
      <c r="AJ535" s="107"/>
      <c r="AK535" s="107"/>
      <c r="AL535" s="107"/>
      <c r="AM535" s="123"/>
      <c r="AN535" s="107"/>
      <c r="AO535" s="107"/>
      <c r="AP535" s="107"/>
      <c r="AQ535" s="107"/>
      <c r="AR535" s="107"/>
      <c r="AS535" s="107"/>
      <c r="AT535" s="107"/>
      <c r="AU535" s="107"/>
      <c r="AV535" s="107"/>
      <c r="AW535" s="107"/>
      <c r="AX535" s="107"/>
      <c r="AY535" s="107"/>
      <c r="AZ535" s="107"/>
      <c r="BA535" s="107"/>
      <c r="BB535" s="107"/>
      <c r="BC535" s="115"/>
      <c r="BD535" s="107"/>
      <c r="BE535" s="107"/>
      <c r="BF535" s="124"/>
      <c r="BG535" s="107"/>
      <c r="BH535" s="107"/>
      <c r="BI535" s="107"/>
      <c r="BJ535" s="107"/>
      <c r="BK535" s="107"/>
      <c r="BL535" s="121"/>
      <c r="BM535" s="193"/>
      <c r="BN535" s="116"/>
      <c r="BO535" s="116"/>
      <c r="BP535" s="116"/>
      <c r="BQ535" s="116"/>
      <c r="BR535" s="116"/>
      <c r="BS535" s="118"/>
      <c r="BT535" s="107"/>
      <c r="BU535" s="107"/>
      <c r="BV535" s="107"/>
      <c r="BW535" s="107"/>
      <c r="BX535" s="124"/>
      <c r="BY535" s="107"/>
      <c r="BZ535" s="107"/>
      <c r="CA535" s="107"/>
      <c r="CB535" s="117"/>
      <c r="CC535" s="117"/>
      <c r="CD535" s="117"/>
      <c r="CE535" s="112"/>
      <c r="CF535" s="117"/>
      <c r="CG535" s="112"/>
      <c r="CH535" s="112"/>
      <c r="CI535" s="112"/>
      <c r="CJ535" s="112"/>
      <c r="CK535" s="112"/>
      <c r="CL535" s="112"/>
      <c r="CM535" s="112"/>
      <c r="CN535" s="112"/>
      <c r="CO535" s="112"/>
      <c r="CP535" s="112"/>
      <c r="CQ535" s="112"/>
      <c r="CR535" s="112"/>
      <c r="CS535" s="112"/>
      <c r="CT535" s="112"/>
      <c r="CU535" s="112"/>
      <c r="CV535" s="112"/>
      <c r="CW535" s="112"/>
      <c r="CX535" s="112"/>
      <c r="CY535" s="112"/>
      <c r="CZ535" s="112"/>
      <c r="DA535" s="112"/>
      <c r="DB535" s="112"/>
    </row>
    <row r="536" spans="1:106" ht="30.75" customHeight="1">
      <c r="A536" s="107" t="s">
        <v>1369</v>
      </c>
      <c r="B536" s="117"/>
      <c r="C536" s="261"/>
      <c r="D536" s="123"/>
      <c r="E536" s="268"/>
      <c r="F536" s="268"/>
      <c r="G536" s="268"/>
      <c r="H536" s="268"/>
      <c r="I536" s="269"/>
      <c r="J536" s="268"/>
      <c r="K536" s="268"/>
      <c r="L536" s="268"/>
      <c r="M536" s="268"/>
      <c r="N536" s="268"/>
      <c r="O536" s="117"/>
      <c r="P536" s="271"/>
      <c r="Q536" s="107"/>
      <c r="R536" s="268"/>
      <c r="S536" s="146"/>
      <c r="T536" s="107"/>
      <c r="U536" s="268"/>
      <c r="V536" s="273"/>
      <c r="W536" s="111"/>
      <c r="X536" s="107"/>
      <c r="Y536" s="268"/>
      <c r="Z536" s="268"/>
      <c r="AA536" s="268"/>
      <c r="AB536" s="268"/>
      <c r="AC536" s="272"/>
      <c r="AD536" s="108"/>
      <c r="AE536" s="107"/>
      <c r="AF536" s="107"/>
      <c r="AG536" s="107"/>
      <c r="AH536" s="107"/>
      <c r="AI536" s="107"/>
      <c r="AJ536" s="268"/>
      <c r="AK536" s="268"/>
      <c r="AL536" s="268"/>
      <c r="AM536" s="275"/>
      <c r="AN536" s="268"/>
      <c r="AO536" s="268"/>
      <c r="AP536" s="268"/>
      <c r="AQ536" s="268"/>
      <c r="AR536" s="268"/>
      <c r="AS536" s="268"/>
      <c r="AT536" s="268"/>
      <c r="AU536" s="268"/>
      <c r="AV536" s="268"/>
      <c r="AW536" s="268"/>
      <c r="AX536" s="268"/>
      <c r="AY536" s="268"/>
      <c r="AZ536" s="268"/>
      <c r="BA536" s="107"/>
      <c r="BB536" s="107"/>
      <c r="BC536" s="276"/>
      <c r="BD536" s="107"/>
      <c r="BE536" s="107"/>
      <c r="BF536" s="268"/>
      <c r="BG536" s="268"/>
      <c r="BH536" s="268"/>
      <c r="BI536" s="268"/>
      <c r="BJ536" s="268"/>
      <c r="BK536" s="268"/>
      <c r="BL536" s="121"/>
      <c r="BM536" s="193"/>
      <c r="BN536" s="277"/>
      <c r="BO536" s="277"/>
      <c r="BP536" s="277"/>
      <c r="BQ536" s="277"/>
      <c r="BR536" s="277"/>
      <c r="BS536" s="278"/>
      <c r="BT536" s="268"/>
      <c r="BU536" s="268"/>
      <c r="BV536" s="268"/>
      <c r="BW536" s="268"/>
      <c r="BX536" s="284"/>
      <c r="BY536" s="107"/>
      <c r="BZ536" s="268"/>
      <c r="CA536" s="268"/>
      <c r="CB536" s="270"/>
      <c r="CC536" s="270"/>
      <c r="CD536" s="270"/>
      <c r="CE536" s="279"/>
      <c r="CF536" s="270"/>
      <c r="CG536" s="279"/>
      <c r="CH536" s="279"/>
      <c r="CI536" s="279"/>
      <c r="CJ536" s="279"/>
      <c r="CK536" s="279"/>
      <c r="CL536" s="279"/>
      <c r="CM536" s="279"/>
      <c r="CN536" s="279"/>
      <c r="CO536" s="279"/>
      <c r="CP536" s="279"/>
      <c r="CQ536" s="279"/>
      <c r="CR536" s="112"/>
      <c r="CS536" s="112"/>
      <c r="CT536" s="112"/>
      <c r="CU536" s="112"/>
      <c r="CV536" s="112"/>
      <c r="CW536" s="112"/>
      <c r="CX536" s="112"/>
      <c r="CY536" s="112"/>
      <c r="CZ536" s="112"/>
      <c r="DA536" s="112"/>
      <c r="DB536" s="112"/>
    </row>
    <row r="537" spans="1:106" ht="30.75" customHeight="1">
      <c r="A537" s="107" t="s">
        <v>1371</v>
      </c>
      <c r="B537" s="117"/>
      <c r="C537" s="280"/>
      <c r="D537" s="107"/>
      <c r="E537" s="268"/>
      <c r="F537" s="268"/>
      <c r="G537" s="268"/>
      <c r="H537" s="268"/>
      <c r="I537" s="269"/>
      <c r="J537" s="268"/>
      <c r="K537" s="268"/>
      <c r="L537" s="268"/>
      <c r="M537" s="268"/>
      <c r="N537" s="268"/>
      <c r="O537" s="117"/>
      <c r="P537" s="271"/>
      <c r="Q537" s="107"/>
      <c r="R537" s="268"/>
      <c r="S537" s="146"/>
      <c r="T537" s="107"/>
      <c r="U537" s="268"/>
      <c r="V537" s="273"/>
      <c r="W537" s="111"/>
      <c r="X537" s="107"/>
      <c r="Y537" s="268"/>
      <c r="Z537" s="268"/>
      <c r="AA537" s="268"/>
      <c r="AB537" s="268"/>
      <c r="AC537" s="272"/>
      <c r="AD537" s="108"/>
      <c r="AE537" s="107"/>
      <c r="AF537" s="107"/>
      <c r="AG537" s="107"/>
      <c r="AH537" s="107"/>
      <c r="AI537" s="107"/>
      <c r="AJ537" s="268"/>
      <c r="AK537" s="268"/>
      <c r="AL537" s="268"/>
      <c r="AM537" s="275"/>
      <c r="AN537" s="268"/>
      <c r="AO537" s="268"/>
      <c r="AP537" s="268"/>
      <c r="AQ537" s="268"/>
      <c r="AR537" s="268"/>
      <c r="AS537" s="268"/>
      <c r="AT537" s="268"/>
      <c r="AU537" s="268"/>
      <c r="AV537" s="268"/>
      <c r="AW537" s="268"/>
      <c r="AX537" s="268"/>
      <c r="AY537" s="268"/>
      <c r="AZ537" s="268"/>
      <c r="BA537" s="107"/>
      <c r="BB537" s="107"/>
      <c r="BC537" s="276"/>
      <c r="BD537" s="107"/>
      <c r="BE537" s="107"/>
      <c r="BF537" s="124"/>
      <c r="BG537" s="268"/>
      <c r="BH537" s="268"/>
      <c r="BI537" s="268"/>
      <c r="BJ537" s="268"/>
      <c r="BK537" s="268"/>
      <c r="BL537" s="121"/>
      <c r="BM537" s="193"/>
      <c r="BN537" s="277"/>
      <c r="BO537" s="277"/>
      <c r="BP537" s="277"/>
      <c r="BQ537" s="277"/>
      <c r="BR537" s="277"/>
      <c r="BS537" s="278"/>
      <c r="BT537" s="268"/>
      <c r="BU537" s="268"/>
      <c r="BV537" s="268"/>
      <c r="BW537" s="268"/>
      <c r="BX537" s="284"/>
      <c r="BY537" s="107"/>
      <c r="BZ537" s="268"/>
      <c r="CA537" s="268"/>
      <c r="CB537" s="270"/>
      <c r="CC537" s="270"/>
      <c r="CD537" s="270"/>
      <c r="CE537" s="279"/>
      <c r="CF537" s="270"/>
      <c r="CG537" s="279"/>
      <c r="CH537" s="279"/>
      <c r="CI537" s="279"/>
      <c r="CJ537" s="279"/>
      <c r="CK537" s="279"/>
      <c r="CL537" s="279"/>
      <c r="CM537" s="279"/>
      <c r="CN537" s="279"/>
      <c r="CO537" s="279"/>
      <c r="CP537" s="279"/>
      <c r="CQ537" s="279"/>
      <c r="CR537" s="112"/>
      <c r="CS537" s="112"/>
      <c r="CT537" s="112"/>
      <c r="CU537" s="112"/>
      <c r="CV537" s="112"/>
      <c r="CW537" s="112"/>
      <c r="CX537" s="112"/>
      <c r="CY537" s="112"/>
      <c r="CZ537" s="112"/>
      <c r="DA537" s="112"/>
      <c r="DB537" s="112"/>
    </row>
    <row r="538" spans="1:106" ht="30.75" customHeight="1">
      <c r="A538" s="107" t="s">
        <v>1373</v>
      </c>
      <c r="B538" s="117"/>
      <c r="C538" s="280"/>
      <c r="D538" s="107"/>
      <c r="E538" s="268"/>
      <c r="F538" s="268"/>
      <c r="G538" s="268"/>
      <c r="H538" s="268"/>
      <c r="I538" s="269"/>
      <c r="J538" s="268"/>
      <c r="K538" s="268"/>
      <c r="L538" s="268"/>
      <c r="M538" s="268"/>
      <c r="N538" s="268"/>
      <c r="O538" s="117"/>
      <c r="P538" s="271"/>
      <c r="Q538" s="107"/>
      <c r="R538" s="268"/>
      <c r="S538" s="146"/>
      <c r="T538" s="107"/>
      <c r="U538" s="268"/>
      <c r="V538" s="273"/>
      <c r="W538" s="111"/>
      <c r="X538" s="107"/>
      <c r="Y538" s="268"/>
      <c r="Z538" s="268"/>
      <c r="AA538" s="268"/>
      <c r="AB538" s="268"/>
      <c r="AC538" s="272"/>
      <c r="AD538" s="108"/>
      <c r="AE538" s="107"/>
      <c r="AF538" s="107"/>
      <c r="AG538" s="107"/>
      <c r="AH538" s="107"/>
      <c r="AI538" s="107"/>
      <c r="AJ538" s="268"/>
      <c r="AK538" s="268"/>
      <c r="AL538" s="268"/>
      <c r="AM538" s="275"/>
      <c r="AN538" s="268"/>
      <c r="AO538" s="268"/>
      <c r="AP538" s="268"/>
      <c r="AQ538" s="268"/>
      <c r="AR538" s="268"/>
      <c r="AS538" s="268"/>
      <c r="AT538" s="268"/>
      <c r="AU538" s="268"/>
      <c r="AV538" s="268"/>
      <c r="AW538" s="268"/>
      <c r="AX538" s="268"/>
      <c r="AY538" s="268"/>
      <c r="AZ538" s="268"/>
      <c r="BA538" s="107"/>
      <c r="BB538" s="107"/>
      <c r="BC538" s="276"/>
      <c r="BD538" s="107"/>
      <c r="BE538" s="107"/>
      <c r="BF538" s="124"/>
      <c r="BG538" s="268"/>
      <c r="BH538" s="268"/>
      <c r="BI538" s="268"/>
      <c r="BJ538" s="268"/>
      <c r="BK538" s="268"/>
      <c r="BL538" s="121"/>
      <c r="BM538" s="193"/>
      <c r="BN538" s="277"/>
      <c r="BO538" s="277"/>
      <c r="BP538" s="277"/>
      <c r="BQ538" s="277"/>
      <c r="BR538" s="277"/>
      <c r="BS538" s="278"/>
      <c r="BT538" s="268"/>
      <c r="BU538" s="268"/>
      <c r="BV538" s="268"/>
      <c r="BW538" s="268"/>
      <c r="BX538" s="284"/>
      <c r="BY538" s="107"/>
      <c r="BZ538" s="268"/>
      <c r="CA538" s="268"/>
      <c r="CB538" s="270"/>
      <c r="CC538" s="270"/>
      <c r="CD538" s="270"/>
      <c r="CE538" s="279"/>
      <c r="CF538" s="270"/>
      <c r="CG538" s="279"/>
      <c r="CH538" s="279"/>
      <c r="CI538" s="279"/>
      <c r="CJ538" s="279"/>
      <c r="CK538" s="279"/>
      <c r="CL538" s="279"/>
      <c r="CM538" s="279"/>
      <c r="CN538" s="279"/>
      <c r="CO538" s="279"/>
      <c r="CP538" s="279"/>
      <c r="CQ538" s="279"/>
      <c r="CR538" s="112"/>
      <c r="CS538" s="112"/>
      <c r="CT538" s="112"/>
      <c r="CU538" s="112"/>
      <c r="CV538" s="112"/>
      <c r="CW538" s="112"/>
      <c r="CX538" s="112"/>
      <c r="CY538" s="112"/>
      <c r="CZ538" s="112"/>
      <c r="DA538" s="112"/>
      <c r="DB538" s="112"/>
    </row>
    <row r="539" spans="1:106" ht="30.75" customHeight="1">
      <c r="A539" s="107" t="s">
        <v>1374</v>
      </c>
      <c r="B539" s="117"/>
      <c r="C539" s="280"/>
      <c r="D539" s="107"/>
      <c r="E539" s="268"/>
      <c r="F539" s="268"/>
      <c r="G539" s="268"/>
      <c r="H539" s="268"/>
      <c r="I539" s="269"/>
      <c r="J539" s="268"/>
      <c r="K539" s="268"/>
      <c r="L539" s="268"/>
      <c r="M539" s="268"/>
      <c r="N539" s="268"/>
      <c r="O539" s="117"/>
      <c r="P539" s="271"/>
      <c r="Q539" s="107"/>
      <c r="R539" s="268"/>
      <c r="S539" s="146"/>
      <c r="T539" s="107"/>
      <c r="U539" s="268"/>
      <c r="V539" s="273"/>
      <c r="W539" s="111"/>
      <c r="X539" s="107"/>
      <c r="Y539" s="268"/>
      <c r="Z539" s="268"/>
      <c r="AA539" s="268"/>
      <c r="AB539" s="268"/>
      <c r="AC539" s="272"/>
      <c r="AD539" s="108"/>
      <c r="AE539" s="107"/>
      <c r="AF539" s="107"/>
      <c r="AG539" s="107"/>
      <c r="AH539" s="107"/>
      <c r="AI539" s="107"/>
      <c r="AJ539" s="268"/>
      <c r="AK539" s="268"/>
      <c r="AL539" s="268"/>
      <c r="AM539" s="275"/>
      <c r="AN539" s="268"/>
      <c r="AO539" s="268"/>
      <c r="AP539" s="268"/>
      <c r="AQ539" s="268"/>
      <c r="AR539" s="268"/>
      <c r="AS539" s="268"/>
      <c r="AT539" s="268"/>
      <c r="AU539" s="268"/>
      <c r="AV539" s="268"/>
      <c r="AW539" s="268"/>
      <c r="AX539" s="268"/>
      <c r="AY539" s="268"/>
      <c r="AZ539" s="268"/>
      <c r="BA539" s="107"/>
      <c r="BB539" s="107"/>
      <c r="BC539" s="276"/>
      <c r="BD539" s="107"/>
      <c r="BE539" s="107"/>
      <c r="BF539" s="124"/>
      <c r="BG539" s="268"/>
      <c r="BH539" s="268"/>
      <c r="BI539" s="268"/>
      <c r="BJ539" s="268"/>
      <c r="BK539" s="268"/>
      <c r="BL539" s="121"/>
      <c r="BM539" s="193"/>
      <c r="BN539" s="277"/>
      <c r="BO539" s="277"/>
      <c r="BP539" s="277"/>
      <c r="BQ539" s="277"/>
      <c r="BR539" s="277"/>
      <c r="BS539" s="278"/>
      <c r="BT539" s="268"/>
      <c r="BU539" s="268"/>
      <c r="BV539" s="268"/>
      <c r="BW539" s="268"/>
      <c r="BX539" s="284"/>
      <c r="BY539" s="107"/>
      <c r="BZ539" s="268"/>
      <c r="CA539" s="268"/>
      <c r="CB539" s="270"/>
      <c r="CC539" s="270"/>
      <c r="CD539" s="270"/>
      <c r="CE539" s="279"/>
      <c r="CF539" s="270"/>
      <c r="CG539" s="279"/>
      <c r="CH539" s="279"/>
      <c r="CI539" s="279"/>
      <c r="CJ539" s="279"/>
      <c r="CK539" s="279"/>
      <c r="CL539" s="279"/>
      <c r="CM539" s="279"/>
      <c r="CN539" s="279"/>
      <c r="CO539" s="279"/>
      <c r="CP539" s="279"/>
      <c r="CQ539" s="279"/>
      <c r="CR539" s="112"/>
      <c r="CS539" s="112"/>
      <c r="CT539" s="112"/>
      <c r="CU539" s="112"/>
      <c r="CV539" s="112"/>
      <c r="CW539" s="112"/>
      <c r="CX539" s="112"/>
      <c r="CY539" s="112"/>
      <c r="CZ539" s="112"/>
      <c r="DA539" s="112"/>
      <c r="DB539" s="112"/>
    </row>
    <row r="540" spans="1:106" ht="30.75" customHeight="1">
      <c r="A540" s="107" t="s">
        <v>1375</v>
      </c>
      <c r="B540" s="117"/>
      <c r="C540" s="107"/>
      <c r="D540" s="107"/>
      <c r="E540" s="268"/>
      <c r="F540" s="268"/>
      <c r="G540" s="268"/>
      <c r="H540" s="107"/>
      <c r="I540" s="422"/>
      <c r="J540" s="268"/>
      <c r="K540" s="268"/>
      <c r="L540" s="268"/>
      <c r="M540" s="268"/>
      <c r="N540" s="268"/>
      <c r="O540" s="270"/>
      <c r="P540" s="271"/>
      <c r="Q540" s="268"/>
      <c r="R540" s="268"/>
      <c r="S540" s="146"/>
      <c r="T540" s="268"/>
      <c r="U540" s="268"/>
      <c r="V540" s="273"/>
      <c r="W540" s="111"/>
      <c r="X540" s="268"/>
      <c r="Y540" s="268"/>
      <c r="Z540" s="268"/>
      <c r="AA540" s="268"/>
      <c r="AB540" s="268"/>
      <c r="AC540" s="272"/>
      <c r="AD540" s="108"/>
      <c r="AE540" s="107"/>
      <c r="AF540" s="107"/>
      <c r="AG540" s="107"/>
      <c r="AH540" s="107"/>
      <c r="AI540" s="107"/>
      <c r="AJ540" s="268"/>
      <c r="AK540" s="268"/>
      <c r="AL540" s="268"/>
      <c r="AM540" s="275"/>
      <c r="AN540" s="268"/>
      <c r="AO540" s="268"/>
      <c r="AP540" s="268"/>
      <c r="AQ540" s="268"/>
      <c r="AR540" s="268"/>
      <c r="AS540" s="268"/>
      <c r="AT540" s="268"/>
      <c r="AU540" s="268"/>
      <c r="AV540" s="268"/>
      <c r="AW540" s="268"/>
      <c r="AX540" s="268"/>
      <c r="AY540" s="268"/>
      <c r="AZ540" s="268"/>
      <c r="BA540" s="107"/>
      <c r="BB540" s="107"/>
      <c r="BC540" s="276"/>
      <c r="BD540" s="268"/>
      <c r="BE540" s="268"/>
      <c r="BF540" s="268"/>
      <c r="BG540" s="268"/>
      <c r="BH540" s="268"/>
      <c r="BI540" s="268"/>
      <c r="BJ540" s="268"/>
      <c r="BK540" s="268"/>
      <c r="BL540" s="277"/>
      <c r="BM540" s="193"/>
      <c r="BN540" s="277"/>
      <c r="BO540" s="277"/>
      <c r="BP540" s="277"/>
      <c r="BQ540" s="277"/>
      <c r="BR540" s="277"/>
      <c r="BS540" s="278"/>
      <c r="BT540" s="268"/>
      <c r="BU540" s="268"/>
      <c r="BV540" s="268"/>
      <c r="BW540" s="268"/>
      <c r="BX540" s="268"/>
      <c r="BY540" s="268"/>
      <c r="BZ540" s="268"/>
      <c r="CA540" s="268"/>
      <c r="CB540" s="270"/>
      <c r="CC540" s="270"/>
      <c r="CD540" s="270"/>
      <c r="CE540" s="279"/>
      <c r="CF540" s="270"/>
      <c r="CG540" s="279"/>
      <c r="CH540" s="279"/>
      <c r="CI540" s="279"/>
      <c r="CJ540" s="279"/>
      <c r="CK540" s="279"/>
      <c r="CL540" s="279"/>
      <c r="CM540" s="279"/>
      <c r="CN540" s="279"/>
      <c r="CO540" s="279"/>
      <c r="CP540" s="279"/>
      <c r="CQ540" s="279"/>
      <c r="CR540" s="279"/>
      <c r="CS540" s="112"/>
      <c r="CT540" s="112"/>
      <c r="CU540" s="112"/>
      <c r="CV540" s="112"/>
      <c r="CW540" s="112"/>
      <c r="CX540" s="112"/>
      <c r="CY540" s="112"/>
      <c r="CZ540" s="112"/>
      <c r="DA540" s="112"/>
      <c r="DB540" s="112"/>
    </row>
    <row r="541" spans="1:106" ht="30.75" customHeight="1">
      <c r="A541" s="107" t="s">
        <v>1376</v>
      </c>
      <c r="B541" s="117"/>
      <c r="C541" s="280"/>
      <c r="D541" s="107"/>
      <c r="E541" s="107"/>
      <c r="F541" s="107"/>
      <c r="G541" s="107"/>
      <c r="H541" s="107"/>
      <c r="I541" s="177"/>
      <c r="J541" s="268"/>
      <c r="K541" s="268"/>
      <c r="L541" s="268"/>
      <c r="M541" s="268"/>
      <c r="N541" s="268"/>
      <c r="O541" s="117"/>
      <c r="P541" s="271"/>
      <c r="Q541" s="107"/>
      <c r="R541" s="268"/>
      <c r="S541" s="146"/>
      <c r="T541" s="107"/>
      <c r="U541" s="268"/>
      <c r="V541" s="273"/>
      <c r="W541" s="111"/>
      <c r="X541" s="107"/>
      <c r="Y541" s="268"/>
      <c r="Z541" s="268"/>
      <c r="AA541" s="268"/>
      <c r="AB541" s="268"/>
      <c r="AC541" s="272"/>
      <c r="AD541" s="108"/>
      <c r="AE541" s="107"/>
      <c r="AF541" s="107"/>
      <c r="AG541" s="107"/>
      <c r="AH541" s="107"/>
      <c r="AI541" s="107"/>
      <c r="AJ541" s="268"/>
      <c r="AK541" s="268"/>
      <c r="AL541" s="268"/>
      <c r="AM541" s="275"/>
      <c r="AN541" s="268"/>
      <c r="AO541" s="268"/>
      <c r="AP541" s="268"/>
      <c r="AQ541" s="268"/>
      <c r="AR541" s="268"/>
      <c r="AS541" s="268"/>
      <c r="AT541" s="268"/>
      <c r="AU541" s="268"/>
      <c r="AV541" s="268"/>
      <c r="AW541" s="268"/>
      <c r="AX541" s="268"/>
      <c r="AY541" s="268"/>
      <c r="AZ541" s="268"/>
      <c r="BA541" s="107"/>
      <c r="BB541" s="107"/>
      <c r="BC541" s="276"/>
      <c r="BD541" s="107"/>
      <c r="BE541" s="107"/>
      <c r="BF541" s="268"/>
      <c r="BG541" s="268"/>
      <c r="BH541" s="268"/>
      <c r="BI541" s="268"/>
      <c r="BJ541" s="268"/>
      <c r="BK541" s="268"/>
      <c r="BL541" s="121"/>
      <c r="BM541" s="193"/>
      <c r="BN541" s="277"/>
      <c r="BO541" s="277"/>
      <c r="BP541" s="277"/>
      <c r="BQ541" s="277"/>
      <c r="BR541" s="277"/>
      <c r="BS541" s="278"/>
      <c r="BT541" s="268"/>
      <c r="BU541" s="268"/>
      <c r="BV541" s="268"/>
      <c r="BW541" s="268"/>
      <c r="BX541" s="284"/>
      <c r="BY541" s="107"/>
      <c r="BZ541" s="268"/>
      <c r="CA541" s="268"/>
      <c r="CB541" s="270"/>
      <c r="CC541" s="270"/>
      <c r="CD541" s="270"/>
      <c r="CE541" s="279"/>
      <c r="CF541" s="270"/>
      <c r="CG541" s="279"/>
      <c r="CH541" s="279"/>
      <c r="CI541" s="279"/>
      <c r="CJ541" s="279"/>
      <c r="CK541" s="279"/>
      <c r="CL541" s="279"/>
      <c r="CM541" s="279"/>
      <c r="CN541" s="279"/>
      <c r="CO541" s="279"/>
      <c r="CP541" s="279"/>
      <c r="CQ541" s="279"/>
      <c r="CR541" s="112"/>
      <c r="CS541" s="112"/>
      <c r="CT541" s="112"/>
      <c r="CU541" s="112"/>
      <c r="CV541" s="112"/>
      <c r="CW541" s="112"/>
      <c r="CX541" s="112"/>
      <c r="CY541" s="112"/>
      <c r="CZ541" s="112"/>
      <c r="DA541" s="112"/>
      <c r="DB541" s="112"/>
    </row>
    <row r="542" spans="1:106" ht="30.75" customHeight="1">
      <c r="A542" s="268" t="s">
        <v>1377</v>
      </c>
      <c r="B542" s="281"/>
      <c r="C542" s="280"/>
      <c r="D542" s="107"/>
      <c r="E542" s="268"/>
      <c r="F542" s="268"/>
      <c r="G542" s="268"/>
      <c r="H542" s="268"/>
      <c r="I542" s="269"/>
      <c r="J542" s="268"/>
      <c r="K542" s="268"/>
      <c r="L542" s="268"/>
      <c r="M542" s="268"/>
      <c r="N542" s="268"/>
      <c r="O542" s="270"/>
      <c r="P542" s="271"/>
      <c r="Q542" s="268"/>
      <c r="R542" s="268"/>
      <c r="S542" s="146"/>
      <c r="T542" s="268"/>
      <c r="U542" s="268"/>
      <c r="V542" s="273"/>
      <c r="W542" s="111"/>
      <c r="X542" s="268"/>
      <c r="Y542" s="268"/>
      <c r="Z542" s="268"/>
      <c r="AA542" s="268"/>
      <c r="AB542" s="268"/>
      <c r="AC542" s="272"/>
      <c r="AD542" s="108"/>
      <c r="AE542" s="107"/>
      <c r="AF542" s="107"/>
      <c r="AG542" s="107"/>
      <c r="AH542" s="107"/>
      <c r="AI542" s="107"/>
      <c r="AJ542" s="268"/>
      <c r="AK542" s="268"/>
      <c r="AL542" s="268"/>
      <c r="AM542" s="275"/>
      <c r="AN542" s="268"/>
      <c r="AO542" s="268"/>
      <c r="AP542" s="268"/>
      <c r="AQ542" s="268"/>
      <c r="AR542" s="268"/>
      <c r="AS542" s="268"/>
      <c r="AT542" s="268"/>
      <c r="AU542" s="268"/>
      <c r="AV542" s="268"/>
      <c r="AW542" s="268"/>
      <c r="AX542" s="268"/>
      <c r="AY542" s="268"/>
      <c r="AZ542" s="268"/>
      <c r="BA542" s="268"/>
      <c r="BB542" s="268"/>
      <c r="BC542" s="276"/>
      <c r="BD542" s="268"/>
      <c r="BE542" s="268"/>
      <c r="BF542" s="268"/>
      <c r="BG542" s="268"/>
      <c r="BH542" s="268"/>
      <c r="BI542" s="268"/>
      <c r="BJ542" s="268"/>
      <c r="BK542" s="268"/>
      <c r="BL542" s="121"/>
      <c r="BM542" s="193"/>
      <c r="BN542" s="277"/>
      <c r="BO542" s="277"/>
      <c r="BP542" s="277"/>
      <c r="BQ542" s="277"/>
      <c r="BR542" s="277"/>
      <c r="BS542" s="278"/>
      <c r="BT542" s="268"/>
      <c r="BU542" s="268"/>
      <c r="BV542" s="268"/>
      <c r="BW542" s="268"/>
      <c r="BX542" s="284"/>
      <c r="BY542" s="107"/>
      <c r="BZ542" s="268"/>
      <c r="CA542" s="268"/>
      <c r="CB542" s="270"/>
      <c r="CC542" s="270"/>
      <c r="CD542" s="270"/>
      <c r="CE542" s="279"/>
      <c r="CF542" s="270"/>
      <c r="CG542" s="279"/>
      <c r="CH542" s="279"/>
      <c r="CI542" s="279"/>
      <c r="CJ542" s="279"/>
      <c r="CK542" s="279"/>
      <c r="CL542" s="279"/>
      <c r="CM542" s="279"/>
      <c r="CN542" s="279"/>
      <c r="CO542" s="279"/>
      <c r="CP542" s="279"/>
      <c r="CQ542" s="279"/>
      <c r="CR542" s="112"/>
      <c r="CS542" s="112"/>
      <c r="CT542" s="112"/>
      <c r="CU542" s="112"/>
      <c r="CV542" s="112"/>
      <c r="CW542" s="112"/>
      <c r="CX542" s="112"/>
      <c r="CY542" s="112"/>
      <c r="CZ542" s="112"/>
      <c r="DA542" s="112"/>
      <c r="DB542" s="112"/>
    </row>
    <row r="543" spans="1:106" ht="30.75" customHeight="1">
      <c r="A543" s="268" t="s">
        <v>1379</v>
      </c>
      <c r="B543" s="281"/>
      <c r="C543" s="280"/>
      <c r="D543" s="107"/>
      <c r="E543" s="268"/>
      <c r="F543" s="268"/>
      <c r="G543" s="268"/>
      <c r="H543" s="268"/>
      <c r="I543" s="269"/>
      <c r="J543" s="268"/>
      <c r="K543" s="268"/>
      <c r="L543" s="268"/>
      <c r="M543" s="268"/>
      <c r="N543" s="268"/>
      <c r="O543" s="117"/>
      <c r="P543" s="271"/>
      <c r="Q543" s="268"/>
      <c r="R543" s="268"/>
      <c r="S543" s="146"/>
      <c r="T543" s="268"/>
      <c r="U543" s="268"/>
      <c r="V543" s="273"/>
      <c r="W543" s="111"/>
      <c r="X543" s="268"/>
      <c r="Y543" s="107"/>
      <c r="Z543" s="268"/>
      <c r="AA543" s="268"/>
      <c r="AB543" s="268"/>
      <c r="AC543" s="272"/>
      <c r="AD543" s="108"/>
      <c r="AE543" s="107"/>
      <c r="AF543" s="107"/>
      <c r="AG543" s="107"/>
      <c r="AH543" s="107"/>
      <c r="AI543" s="107"/>
      <c r="AJ543" s="268"/>
      <c r="AK543" s="268"/>
      <c r="AL543" s="268"/>
      <c r="AM543" s="275"/>
      <c r="AN543" s="268"/>
      <c r="AO543" s="268"/>
      <c r="AP543" s="268"/>
      <c r="AQ543" s="268"/>
      <c r="AR543" s="268"/>
      <c r="AS543" s="268"/>
      <c r="AT543" s="268"/>
      <c r="AU543" s="268"/>
      <c r="AV543" s="268"/>
      <c r="AW543" s="268"/>
      <c r="AX543" s="268"/>
      <c r="AY543" s="268"/>
      <c r="AZ543" s="268"/>
      <c r="BA543" s="268"/>
      <c r="BB543" s="268"/>
      <c r="BC543" s="276"/>
      <c r="BD543" s="268"/>
      <c r="BE543" s="268"/>
      <c r="BF543" s="268"/>
      <c r="BG543" s="268"/>
      <c r="BH543" s="268"/>
      <c r="BI543" s="268"/>
      <c r="BJ543" s="268"/>
      <c r="BK543" s="268"/>
      <c r="BL543" s="121"/>
      <c r="BM543" s="193"/>
      <c r="BN543" s="277"/>
      <c r="BO543" s="277"/>
      <c r="BP543" s="277"/>
      <c r="BQ543" s="277"/>
      <c r="BR543" s="277"/>
      <c r="BS543" s="278"/>
      <c r="BT543" s="268"/>
      <c r="BU543" s="268"/>
      <c r="BV543" s="268"/>
      <c r="BW543" s="268"/>
      <c r="BX543" s="284"/>
      <c r="BY543" s="268"/>
      <c r="BZ543" s="268"/>
      <c r="CA543" s="268"/>
      <c r="CB543" s="270"/>
      <c r="CC543" s="270"/>
      <c r="CD543" s="270"/>
      <c r="CE543" s="279"/>
      <c r="CF543" s="270"/>
      <c r="CG543" s="279"/>
      <c r="CH543" s="279"/>
      <c r="CI543" s="279"/>
      <c r="CJ543" s="279"/>
      <c r="CK543" s="279"/>
      <c r="CL543" s="279"/>
      <c r="CM543" s="279"/>
      <c r="CN543" s="279"/>
      <c r="CO543" s="279"/>
      <c r="CP543" s="279"/>
      <c r="CQ543" s="279"/>
      <c r="CR543" s="279"/>
      <c r="CS543" s="112"/>
      <c r="CT543" s="112"/>
      <c r="CU543" s="112"/>
      <c r="CV543" s="112"/>
      <c r="CW543" s="112"/>
      <c r="CX543" s="112"/>
      <c r="CY543" s="112"/>
      <c r="CZ543" s="112"/>
      <c r="DA543" s="112"/>
      <c r="DB543" s="112"/>
    </row>
    <row r="544" spans="1:106" ht="30.75" customHeight="1">
      <c r="A544" s="268" t="s">
        <v>1382</v>
      </c>
      <c r="B544" s="281"/>
      <c r="C544" s="280"/>
      <c r="D544" s="107"/>
      <c r="E544" s="268"/>
      <c r="F544" s="268"/>
      <c r="G544" s="268"/>
      <c r="H544" s="268"/>
      <c r="I544" s="269"/>
      <c r="J544" s="268"/>
      <c r="K544" s="268"/>
      <c r="L544" s="268"/>
      <c r="M544" s="268"/>
      <c r="N544" s="268"/>
      <c r="O544" s="270"/>
      <c r="P544" s="271"/>
      <c r="Q544" s="268"/>
      <c r="R544" s="268"/>
      <c r="S544" s="146"/>
      <c r="T544" s="268"/>
      <c r="U544" s="268"/>
      <c r="V544" s="273"/>
      <c r="W544" s="111"/>
      <c r="X544" s="268"/>
      <c r="Y544" s="268"/>
      <c r="Z544" s="268"/>
      <c r="AA544" s="268"/>
      <c r="AB544" s="268"/>
      <c r="AC544" s="272"/>
      <c r="AD544" s="108"/>
      <c r="AE544" s="107"/>
      <c r="AF544" s="107"/>
      <c r="AG544" s="107"/>
      <c r="AH544" s="107"/>
      <c r="AI544" s="107"/>
      <c r="AJ544" s="268"/>
      <c r="AK544" s="268"/>
      <c r="AL544" s="268"/>
      <c r="AM544" s="275"/>
      <c r="AN544" s="268"/>
      <c r="AO544" s="268"/>
      <c r="AP544" s="268"/>
      <c r="AQ544" s="268"/>
      <c r="AR544" s="268"/>
      <c r="AS544" s="268"/>
      <c r="AT544" s="268"/>
      <c r="AU544" s="268"/>
      <c r="AV544" s="268"/>
      <c r="AW544" s="268"/>
      <c r="AX544" s="268"/>
      <c r="AY544" s="268"/>
      <c r="AZ544" s="268"/>
      <c r="BA544" s="268"/>
      <c r="BB544" s="268"/>
      <c r="BC544" s="276"/>
      <c r="BD544" s="268"/>
      <c r="BE544" s="268"/>
      <c r="BF544" s="268"/>
      <c r="BG544" s="268"/>
      <c r="BH544" s="268"/>
      <c r="BI544" s="268"/>
      <c r="BJ544" s="268"/>
      <c r="BK544" s="268"/>
      <c r="BL544" s="121"/>
      <c r="BM544" s="193"/>
      <c r="BN544" s="277"/>
      <c r="BO544" s="277"/>
      <c r="BP544" s="277"/>
      <c r="BQ544" s="277"/>
      <c r="BR544" s="277"/>
      <c r="BS544" s="278"/>
      <c r="BT544" s="268"/>
      <c r="BU544" s="268"/>
      <c r="BV544" s="268"/>
      <c r="BW544" s="268"/>
      <c r="BX544" s="284"/>
      <c r="BY544" s="107"/>
      <c r="BZ544" s="268"/>
      <c r="CA544" s="268"/>
      <c r="CB544" s="270"/>
      <c r="CC544" s="270"/>
      <c r="CD544" s="270"/>
      <c r="CE544" s="279"/>
      <c r="CF544" s="270"/>
      <c r="CG544" s="279"/>
      <c r="CH544" s="279"/>
      <c r="CI544" s="279"/>
      <c r="CJ544" s="279"/>
      <c r="CK544" s="279"/>
      <c r="CL544" s="279"/>
      <c r="CM544" s="279"/>
      <c r="CN544" s="279"/>
      <c r="CO544" s="279"/>
      <c r="CP544" s="279"/>
      <c r="CQ544" s="279"/>
      <c r="CR544" s="112"/>
      <c r="CS544" s="112"/>
      <c r="CT544" s="112"/>
      <c r="CU544" s="112"/>
      <c r="CV544" s="112"/>
      <c r="CW544" s="112"/>
      <c r="CX544" s="112"/>
      <c r="CY544" s="112"/>
      <c r="CZ544" s="112"/>
      <c r="DA544" s="112"/>
      <c r="DB544" s="112"/>
    </row>
    <row r="545" spans="1:106" ht="30.75" customHeight="1">
      <c r="A545" s="268" t="s">
        <v>1383</v>
      </c>
      <c r="B545" s="281"/>
      <c r="C545" s="282"/>
      <c r="E545" s="268"/>
      <c r="F545" s="268"/>
      <c r="G545" s="268"/>
      <c r="H545" s="268"/>
      <c r="I545" s="268"/>
      <c r="J545" s="268"/>
      <c r="K545" s="268"/>
      <c r="L545" s="268"/>
      <c r="M545" s="268"/>
      <c r="N545" s="268"/>
      <c r="O545" s="270"/>
      <c r="P545" s="113"/>
      <c r="Q545" s="107"/>
      <c r="R545" s="107"/>
      <c r="S545" s="146"/>
      <c r="T545" s="107"/>
      <c r="U545" s="268"/>
      <c r="V545" s="283"/>
      <c r="W545" s="111"/>
      <c r="X545" s="107"/>
      <c r="Y545" s="268"/>
      <c r="Z545" s="268"/>
      <c r="AA545" s="268"/>
      <c r="AB545" s="268"/>
      <c r="AC545" s="272"/>
      <c r="AD545" s="108"/>
      <c r="AE545" s="107"/>
      <c r="AF545" s="107"/>
      <c r="AG545" s="107"/>
      <c r="AH545" s="107"/>
      <c r="AI545" s="107"/>
      <c r="AJ545" s="268"/>
      <c r="AK545" s="268"/>
      <c r="AL545" s="268"/>
      <c r="AM545" s="283"/>
      <c r="AN545" s="268"/>
      <c r="AO545" s="268"/>
      <c r="AP545" s="268"/>
      <c r="AQ545" s="268"/>
      <c r="AR545" s="268"/>
      <c r="AS545" s="268"/>
      <c r="AT545" s="268"/>
      <c r="AU545" s="268"/>
      <c r="AV545" s="268"/>
      <c r="AW545" s="268"/>
      <c r="AX545" s="268"/>
      <c r="AY545" s="268"/>
      <c r="AZ545" s="107"/>
      <c r="BA545" s="107"/>
      <c r="BB545" s="268"/>
      <c r="BC545" s="276"/>
      <c r="BD545" s="268"/>
      <c r="BE545" s="268"/>
      <c r="BF545" s="268"/>
      <c r="BG545" s="268"/>
      <c r="BH545" s="268"/>
      <c r="BI545" s="268"/>
      <c r="BJ545" s="268"/>
      <c r="BK545" s="268"/>
      <c r="BL545" s="277"/>
      <c r="BM545" s="277"/>
      <c r="BN545" s="277"/>
      <c r="BO545" s="277"/>
      <c r="BP545" s="277"/>
      <c r="BQ545" s="277"/>
      <c r="BR545" s="277"/>
      <c r="BS545" s="278"/>
      <c r="BT545" s="268"/>
      <c r="BU545" s="268"/>
      <c r="BV545" s="268"/>
      <c r="BW545" s="268"/>
      <c r="BX545" s="268"/>
      <c r="BY545" s="268"/>
      <c r="BZ545" s="268"/>
      <c r="CA545" s="268"/>
      <c r="CB545" s="270"/>
      <c r="CC545" s="270"/>
      <c r="CD545" s="270"/>
      <c r="CE545" s="279"/>
      <c r="CF545" s="270"/>
      <c r="CG545" s="279"/>
      <c r="CH545" s="279"/>
      <c r="CI545" s="279"/>
      <c r="CJ545" s="279"/>
      <c r="CK545" s="279"/>
      <c r="CL545" s="279"/>
      <c r="CM545" s="279"/>
      <c r="CN545" s="279"/>
      <c r="CO545" s="279"/>
      <c r="CP545" s="279"/>
      <c r="CQ545" s="279"/>
      <c r="CR545" s="279"/>
    </row>
    <row r="546" spans="1:106" ht="30.75" customHeight="1">
      <c r="A546" s="268" t="s">
        <v>1384</v>
      </c>
      <c r="B546" s="281"/>
      <c r="C546" s="268"/>
      <c r="D546" s="107"/>
      <c r="E546" s="268"/>
      <c r="F546" s="268"/>
      <c r="G546" s="268"/>
      <c r="H546" s="268"/>
      <c r="I546" s="269"/>
      <c r="J546" s="268"/>
      <c r="K546" s="268"/>
      <c r="L546" s="268"/>
      <c r="M546" s="268"/>
      <c r="N546" s="268"/>
      <c r="O546" s="270"/>
      <c r="P546" s="271"/>
      <c r="Q546" s="268"/>
      <c r="R546" s="268"/>
      <c r="S546" s="146"/>
      <c r="T546" s="268"/>
      <c r="U546" s="268"/>
      <c r="V546" s="273"/>
      <c r="W546" s="111"/>
      <c r="X546" s="268"/>
      <c r="Y546" s="268"/>
      <c r="Z546" s="268"/>
      <c r="AA546" s="268"/>
      <c r="AB546" s="268"/>
      <c r="AC546" s="272"/>
      <c r="AD546" s="108"/>
      <c r="AE546" s="107"/>
      <c r="AF546" s="107"/>
      <c r="AG546" s="107"/>
      <c r="AH546" s="107"/>
      <c r="AI546" s="107"/>
      <c r="AJ546" s="268"/>
      <c r="AK546" s="268"/>
      <c r="AL546" s="268"/>
      <c r="AM546" s="275"/>
      <c r="AN546" s="268"/>
      <c r="AO546" s="268"/>
      <c r="AP546" s="268"/>
      <c r="AQ546" s="268"/>
      <c r="AR546" s="268"/>
      <c r="AS546" s="268"/>
      <c r="AT546" s="268"/>
      <c r="AU546" s="268"/>
      <c r="AV546" s="268"/>
      <c r="AW546" s="268"/>
      <c r="AX546" s="268"/>
      <c r="AY546" s="268"/>
      <c r="AZ546" s="107"/>
      <c r="BA546" s="107"/>
      <c r="BB546" s="268"/>
      <c r="BC546" s="276"/>
      <c r="BD546" s="268"/>
      <c r="BE546" s="268"/>
      <c r="BF546" s="268"/>
      <c r="BG546" s="268"/>
      <c r="BH546" s="268"/>
      <c r="BI546" s="268"/>
      <c r="BJ546" s="268"/>
      <c r="BK546" s="268"/>
      <c r="BL546" s="277"/>
      <c r="BM546" s="277"/>
      <c r="BN546" s="277"/>
      <c r="BO546" s="277"/>
      <c r="BP546" s="277"/>
      <c r="BQ546" s="277"/>
      <c r="BR546" s="277"/>
      <c r="BS546" s="278"/>
      <c r="BT546" s="268"/>
      <c r="BU546" s="268"/>
      <c r="BV546" s="268"/>
      <c r="BW546" s="268"/>
      <c r="BX546" s="268"/>
      <c r="BY546" s="268"/>
      <c r="BZ546" s="268"/>
      <c r="CA546" s="268"/>
      <c r="CB546" s="270"/>
      <c r="CC546" s="270"/>
      <c r="CD546" s="270"/>
      <c r="CE546" s="279"/>
      <c r="CF546" s="270"/>
      <c r="CG546" s="279"/>
      <c r="CH546" s="279"/>
      <c r="CI546" s="279"/>
      <c r="CJ546" s="279"/>
      <c r="CK546" s="279"/>
      <c r="CL546" s="279"/>
      <c r="CM546" s="279"/>
      <c r="CN546" s="279"/>
      <c r="CO546" s="279"/>
      <c r="CP546" s="279"/>
      <c r="CQ546" s="279"/>
      <c r="CR546" s="279"/>
      <c r="CS546" s="112"/>
      <c r="CT546" s="112"/>
      <c r="CU546" s="112"/>
      <c r="CV546" s="112"/>
      <c r="CW546" s="112"/>
      <c r="CX546" s="112"/>
      <c r="CY546" s="112"/>
      <c r="CZ546" s="112"/>
      <c r="DA546" s="112"/>
      <c r="DB546" s="112"/>
    </row>
    <row r="547" spans="1:106" ht="30.75" customHeight="1">
      <c r="A547" s="107" t="s">
        <v>1385</v>
      </c>
      <c r="B547" s="281"/>
      <c r="C547" s="314"/>
      <c r="D547" s="107"/>
      <c r="E547" s="268"/>
      <c r="F547" s="268"/>
      <c r="G547" s="268"/>
      <c r="H547" s="268"/>
      <c r="I547" s="269"/>
      <c r="J547" s="268"/>
      <c r="K547" s="268"/>
      <c r="L547" s="268"/>
      <c r="M547" s="268"/>
      <c r="N547" s="268"/>
      <c r="O547" s="117"/>
      <c r="P547" s="271"/>
      <c r="Q547" s="268"/>
      <c r="R547" s="268"/>
      <c r="S547" s="146"/>
      <c r="T547" s="268"/>
      <c r="U547" s="268"/>
      <c r="V547" s="268"/>
      <c r="W547" s="111"/>
      <c r="X547" s="107"/>
      <c r="Y547" s="107"/>
      <c r="Z547" s="268"/>
      <c r="AA547" s="268"/>
      <c r="AB547" s="268"/>
      <c r="AC547" s="272"/>
      <c r="AD547" s="108"/>
      <c r="AE547" s="107"/>
      <c r="AF547" s="107"/>
      <c r="AG547" s="107"/>
      <c r="AH547" s="107"/>
      <c r="AI547" s="107"/>
      <c r="AJ547" s="268"/>
      <c r="AK547" s="268"/>
      <c r="AL547" s="268"/>
      <c r="AM547" s="268"/>
      <c r="AN547" s="268"/>
      <c r="AO547" s="268"/>
      <c r="AP547" s="268"/>
      <c r="AQ547" s="268"/>
      <c r="AR547" s="268"/>
      <c r="AS547" s="268"/>
      <c r="AT547" s="268"/>
      <c r="AU547" s="268"/>
      <c r="AV547" s="268"/>
      <c r="AW547" s="268"/>
      <c r="AX547" s="268"/>
      <c r="AY547" s="268"/>
      <c r="AZ547" s="107"/>
      <c r="BA547" s="268"/>
      <c r="BB547" s="107"/>
      <c r="BC547" s="276"/>
      <c r="BD547" s="107"/>
      <c r="BE547" s="107"/>
      <c r="BF547" s="268"/>
      <c r="BG547" s="268"/>
      <c r="BH547" s="268"/>
      <c r="BI547" s="268"/>
      <c r="BJ547" s="268"/>
      <c r="BK547" s="268"/>
      <c r="BL547" s="121"/>
      <c r="BM547" s="193"/>
      <c r="BN547" s="277"/>
      <c r="BO547" s="277"/>
      <c r="BP547" s="277"/>
      <c r="BQ547" s="277"/>
      <c r="BR547" s="277"/>
      <c r="BS547" s="278"/>
      <c r="BT547" s="268"/>
      <c r="BU547" s="268"/>
      <c r="BV547" s="268"/>
      <c r="BW547" s="268"/>
      <c r="BX547" s="284"/>
      <c r="BY547" s="107"/>
      <c r="BZ547" s="268"/>
      <c r="CA547" s="268"/>
      <c r="CB547" s="270"/>
      <c r="CC547" s="270"/>
      <c r="CD547" s="270"/>
      <c r="CE547" s="279"/>
      <c r="CF547" s="270"/>
      <c r="CG547" s="279"/>
      <c r="CH547" s="279"/>
      <c r="CI547" s="279"/>
      <c r="CJ547" s="279"/>
      <c r="CK547" s="279"/>
      <c r="CL547" s="279"/>
      <c r="CM547" s="279"/>
      <c r="CN547" s="279"/>
      <c r="CO547" s="279"/>
      <c r="CP547" s="279"/>
      <c r="CQ547" s="279"/>
      <c r="CR547" s="279"/>
      <c r="CS547" s="112"/>
      <c r="CT547" s="112"/>
      <c r="CU547" s="112"/>
      <c r="CV547" s="112"/>
      <c r="CW547" s="112"/>
      <c r="CX547" s="112"/>
      <c r="CY547" s="112"/>
      <c r="CZ547" s="112"/>
      <c r="DA547" s="112"/>
      <c r="DB547" s="112"/>
    </row>
    <row r="548" spans="1:106" ht="30.75" customHeight="1">
      <c r="A548" s="268" t="s">
        <v>1387</v>
      </c>
      <c r="B548" s="281"/>
      <c r="C548" s="280"/>
      <c r="D548" s="123"/>
      <c r="E548" s="268"/>
      <c r="F548" s="268"/>
      <c r="G548" s="268"/>
      <c r="H548" s="268"/>
      <c r="I548" s="269"/>
      <c r="J548" s="268"/>
      <c r="K548" s="268"/>
      <c r="L548" s="268"/>
      <c r="M548" s="268"/>
      <c r="N548" s="268"/>
      <c r="O548" s="117"/>
      <c r="P548" s="271"/>
      <c r="Q548" s="268"/>
      <c r="R548" s="268"/>
      <c r="S548" s="146"/>
      <c r="T548" s="268"/>
      <c r="U548" s="268"/>
      <c r="V548" s="275"/>
      <c r="W548" s="111"/>
      <c r="X548" s="268"/>
      <c r="Y548" s="107"/>
      <c r="Z548" s="268"/>
      <c r="AA548" s="268"/>
      <c r="AB548" s="268"/>
      <c r="AC548" s="272"/>
      <c r="AD548" s="108"/>
      <c r="AE548" s="107"/>
      <c r="AF548" s="338"/>
      <c r="AG548" s="338"/>
      <c r="AH548" s="107"/>
      <c r="AI548" s="107"/>
      <c r="AJ548" s="268"/>
      <c r="AK548" s="268"/>
      <c r="AL548" s="268"/>
      <c r="AM548" s="275"/>
      <c r="AN548" s="268"/>
      <c r="AO548" s="268"/>
      <c r="AP548" s="268"/>
      <c r="AQ548" s="268"/>
      <c r="AR548" s="268"/>
      <c r="AS548" s="268"/>
      <c r="AT548" s="268"/>
      <c r="AU548" s="268"/>
      <c r="AV548" s="268"/>
      <c r="AW548" s="268"/>
      <c r="AX548" s="268"/>
      <c r="AY548" s="268"/>
      <c r="AZ548" s="268"/>
      <c r="BA548" s="268"/>
      <c r="BB548" s="268"/>
      <c r="BC548" s="276"/>
      <c r="BD548" s="268"/>
      <c r="BE548" s="268"/>
      <c r="BF548" s="268"/>
      <c r="BG548" s="268"/>
      <c r="BH548" s="268"/>
      <c r="BI548" s="268"/>
      <c r="BJ548" s="268"/>
      <c r="BK548" s="268"/>
      <c r="BL548" s="121"/>
      <c r="BM548" s="193"/>
      <c r="BN548" s="277"/>
      <c r="BO548" s="277"/>
      <c r="BP548" s="277"/>
      <c r="BQ548" s="277"/>
      <c r="BR548" s="277"/>
      <c r="BS548" s="278"/>
      <c r="BT548" s="268"/>
      <c r="BU548" s="268"/>
      <c r="BV548" s="268"/>
      <c r="BW548" s="268"/>
      <c r="BX548" s="268"/>
      <c r="BY548" s="268"/>
      <c r="BZ548" s="268"/>
      <c r="CA548" s="268"/>
      <c r="CB548" s="270"/>
      <c r="CC548" s="270"/>
      <c r="CD548" s="270"/>
      <c r="CE548" s="279"/>
      <c r="CF548" s="270"/>
      <c r="CG548" s="279"/>
      <c r="CH548" s="279"/>
      <c r="CI548" s="279"/>
      <c r="CJ548" s="279"/>
      <c r="CK548" s="279"/>
      <c r="CL548" s="279"/>
      <c r="CM548" s="279"/>
      <c r="CN548" s="279"/>
      <c r="CO548" s="279"/>
      <c r="CP548" s="279"/>
      <c r="CQ548" s="279"/>
      <c r="CR548" s="279"/>
      <c r="CS548" s="112"/>
      <c r="CT548" s="112"/>
      <c r="CU548" s="112"/>
      <c r="CV548" s="112"/>
      <c r="CW548" s="112"/>
      <c r="CX548" s="112"/>
      <c r="CY548" s="112"/>
      <c r="CZ548" s="112"/>
      <c r="DA548" s="112"/>
      <c r="DB548" s="112"/>
    </row>
    <row r="549" spans="1:106" ht="30.75" customHeight="1">
      <c r="A549" s="268" t="s">
        <v>1388</v>
      </c>
      <c r="B549" s="281"/>
      <c r="C549" s="314"/>
      <c r="D549" s="123"/>
      <c r="E549" s="268"/>
      <c r="F549" s="268"/>
      <c r="G549" s="268"/>
      <c r="H549" s="268"/>
      <c r="I549" s="269"/>
      <c r="J549" s="268"/>
      <c r="K549" s="268"/>
      <c r="L549" s="268"/>
      <c r="M549" s="268"/>
      <c r="N549" s="268"/>
      <c r="O549" s="117"/>
      <c r="P549" s="271"/>
      <c r="Q549" s="268"/>
      <c r="R549" s="268"/>
      <c r="S549" s="146"/>
      <c r="T549" s="268"/>
      <c r="U549" s="268"/>
      <c r="V549" s="283"/>
      <c r="W549" s="111"/>
      <c r="X549" s="123"/>
      <c r="Y549" s="107"/>
      <c r="Z549" s="268"/>
      <c r="AA549" s="268"/>
      <c r="AB549" s="268"/>
      <c r="AC549" s="272"/>
      <c r="AD549" s="108"/>
      <c r="AE549" s="107"/>
      <c r="AF549" s="107"/>
      <c r="AG549" s="107"/>
      <c r="AH549" s="107"/>
      <c r="AI549" s="107"/>
      <c r="AJ549" s="268"/>
      <c r="AK549" s="268"/>
      <c r="AL549" s="268"/>
      <c r="AM549" s="275"/>
      <c r="AN549" s="268"/>
      <c r="AO549" s="268"/>
      <c r="AP549" s="268"/>
      <c r="AQ549" s="268"/>
      <c r="AR549" s="268"/>
      <c r="AS549" s="268"/>
      <c r="AT549" s="268"/>
      <c r="AU549" s="268"/>
      <c r="AV549" s="268"/>
      <c r="AW549" s="268"/>
      <c r="AX549" s="268"/>
      <c r="AY549" s="268"/>
      <c r="AZ549" s="107"/>
      <c r="BA549" s="268"/>
      <c r="BB549" s="268"/>
      <c r="BC549" s="276"/>
      <c r="BD549" s="268"/>
      <c r="BE549" s="268"/>
      <c r="BF549" s="268"/>
      <c r="BG549" s="268"/>
      <c r="BH549" s="268"/>
      <c r="BI549" s="268"/>
      <c r="BJ549" s="268"/>
      <c r="BK549" s="268"/>
      <c r="BL549" s="121"/>
      <c r="BM549" s="193"/>
      <c r="BN549" s="277"/>
      <c r="BO549" s="277"/>
      <c r="BP549" s="277"/>
      <c r="BQ549" s="277"/>
      <c r="BR549" s="277"/>
      <c r="BS549" s="278"/>
      <c r="BT549" s="268"/>
      <c r="BU549" s="268"/>
      <c r="BV549" s="268"/>
      <c r="BW549" s="268"/>
      <c r="BX549" s="268"/>
      <c r="BY549" s="268"/>
      <c r="BZ549" s="268"/>
      <c r="CA549" s="268"/>
      <c r="CB549" s="270"/>
      <c r="CC549" s="270"/>
      <c r="CD549" s="270"/>
      <c r="CE549" s="279"/>
      <c r="CF549" s="270"/>
      <c r="CG549" s="279"/>
      <c r="CH549" s="279"/>
      <c r="CI549" s="279"/>
      <c r="CJ549" s="279"/>
      <c r="CK549" s="279"/>
      <c r="CL549" s="279"/>
      <c r="CM549" s="279"/>
      <c r="CN549" s="279"/>
      <c r="CO549" s="279"/>
      <c r="CP549" s="279"/>
      <c r="CQ549" s="279"/>
      <c r="CR549" s="279"/>
      <c r="CS549" s="112"/>
      <c r="CT549" s="112"/>
      <c r="CU549" s="112"/>
      <c r="CV549" s="112"/>
      <c r="CW549" s="112"/>
      <c r="CX549" s="112"/>
      <c r="CY549" s="112"/>
      <c r="CZ549" s="112"/>
      <c r="DA549" s="112"/>
      <c r="DB549" s="112"/>
    </row>
    <row r="550" spans="1:106" ht="30.75" customHeight="1">
      <c r="A550" s="268" t="s">
        <v>1390</v>
      </c>
      <c r="B550" s="281"/>
      <c r="C550" s="280"/>
      <c r="D550" s="123"/>
      <c r="E550" s="268"/>
      <c r="F550" s="268"/>
      <c r="G550" s="268"/>
      <c r="H550" s="268"/>
      <c r="I550" s="269"/>
      <c r="J550" s="268"/>
      <c r="K550" s="268"/>
      <c r="L550" s="268"/>
      <c r="M550" s="268"/>
      <c r="N550" s="268"/>
      <c r="O550" s="117"/>
      <c r="P550" s="271"/>
      <c r="Q550" s="268"/>
      <c r="R550" s="268"/>
      <c r="S550" s="146"/>
      <c r="T550" s="268"/>
      <c r="U550" s="268"/>
      <c r="V550" s="283"/>
      <c r="W550" s="111"/>
      <c r="X550" s="268"/>
      <c r="Y550" s="107"/>
      <c r="Z550" s="268"/>
      <c r="AA550" s="268"/>
      <c r="AB550" s="268"/>
      <c r="AC550" s="272"/>
      <c r="AD550" s="108"/>
      <c r="AE550" s="107"/>
      <c r="AF550" s="107"/>
      <c r="AG550" s="107"/>
      <c r="AH550" s="107"/>
      <c r="AI550" s="107"/>
      <c r="AJ550" s="268"/>
      <c r="AK550" s="268"/>
      <c r="AL550" s="268"/>
      <c r="AM550" s="275"/>
      <c r="AN550" s="268"/>
      <c r="AO550" s="268"/>
      <c r="AP550" s="268"/>
      <c r="AQ550" s="268"/>
      <c r="AR550" s="268"/>
      <c r="AS550" s="268"/>
      <c r="AT550" s="268"/>
      <c r="AU550" s="268"/>
      <c r="AV550" s="268"/>
      <c r="AW550" s="268"/>
      <c r="AX550" s="268"/>
      <c r="AY550" s="268"/>
      <c r="AZ550" s="268"/>
      <c r="BA550" s="268"/>
      <c r="BB550" s="268"/>
      <c r="BC550" s="276"/>
      <c r="BD550" s="268"/>
      <c r="BE550" s="268"/>
      <c r="BF550" s="268"/>
      <c r="BG550" s="268"/>
      <c r="BH550" s="268"/>
      <c r="BI550" s="268"/>
      <c r="BJ550" s="268"/>
      <c r="BK550" s="268"/>
      <c r="BL550" s="121"/>
      <c r="BM550" s="193"/>
      <c r="BN550" s="277"/>
      <c r="BO550" s="277"/>
      <c r="BP550" s="277"/>
      <c r="BQ550" s="277"/>
      <c r="BR550" s="277"/>
      <c r="BS550" s="278"/>
      <c r="BT550" s="268"/>
      <c r="BU550" s="268"/>
      <c r="BV550" s="268"/>
      <c r="BW550" s="268"/>
      <c r="BX550" s="268"/>
      <c r="BY550" s="268"/>
      <c r="BZ550" s="268"/>
      <c r="CA550" s="268"/>
      <c r="CB550" s="270"/>
      <c r="CC550" s="270"/>
      <c r="CD550" s="270"/>
      <c r="CE550" s="279"/>
      <c r="CF550" s="270"/>
      <c r="CG550" s="279"/>
      <c r="CH550" s="279"/>
      <c r="CI550" s="279"/>
      <c r="CJ550" s="279"/>
      <c r="CK550" s="279"/>
      <c r="CL550" s="279"/>
      <c r="CM550" s="279"/>
      <c r="CN550" s="279"/>
      <c r="CO550" s="279"/>
      <c r="CP550" s="279"/>
      <c r="CQ550" s="279"/>
      <c r="CR550" s="279"/>
      <c r="CS550" s="112"/>
      <c r="CT550" s="112"/>
      <c r="CU550" s="112"/>
      <c r="CV550" s="112"/>
      <c r="CW550" s="112"/>
      <c r="CX550" s="112"/>
      <c r="CY550" s="112"/>
      <c r="CZ550" s="112"/>
      <c r="DA550" s="112"/>
      <c r="DB550" s="112"/>
    </row>
    <row r="551" spans="1:106" ht="30.75" customHeight="1">
      <c r="A551" s="268" t="s">
        <v>1391</v>
      </c>
      <c r="B551" s="281"/>
      <c r="C551" s="280"/>
      <c r="D551" s="123"/>
      <c r="E551" s="268"/>
      <c r="F551" s="268"/>
      <c r="G551" s="268"/>
      <c r="H551" s="268"/>
      <c r="I551" s="268"/>
      <c r="J551" s="268"/>
      <c r="K551" s="268"/>
      <c r="L551" s="268"/>
      <c r="M551" s="268"/>
      <c r="N551" s="268"/>
      <c r="O551" s="117"/>
      <c r="P551" s="271"/>
      <c r="Q551" s="268"/>
      <c r="R551" s="268"/>
      <c r="S551" s="146"/>
      <c r="T551" s="268"/>
      <c r="U551" s="268"/>
      <c r="V551" s="283"/>
      <c r="W551" s="111"/>
      <c r="X551" s="268"/>
      <c r="Y551" s="107"/>
      <c r="Z551" s="268"/>
      <c r="AA551" s="268"/>
      <c r="AB551" s="268"/>
      <c r="AC551" s="272"/>
      <c r="AD551" s="108"/>
      <c r="AE551" s="107"/>
      <c r="AF551" s="107"/>
      <c r="AG551" s="107"/>
      <c r="AH551" s="107"/>
      <c r="AI551" s="107"/>
      <c r="AJ551" s="268"/>
      <c r="AK551" s="268"/>
      <c r="AL551" s="268"/>
      <c r="AM551" s="275"/>
      <c r="AN551" s="268"/>
      <c r="AO551" s="268"/>
      <c r="AP551" s="268"/>
      <c r="AQ551" s="268"/>
      <c r="AR551" s="268"/>
      <c r="AS551" s="268"/>
      <c r="AT551" s="268"/>
      <c r="AU551" s="268"/>
      <c r="AV551" s="268"/>
      <c r="AW551" s="268"/>
      <c r="AX551" s="268"/>
      <c r="AY551" s="268"/>
      <c r="AZ551" s="268"/>
      <c r="BA551" s="268"/>
      <c r="BB551" s="268"/>
      <c r="BC551" s="276"/>
      <c r="BD551" s="268"/>
      <c r="BE551" s="268"/>
      <c r="BF551" s="268"/>
      <c r="BG551" s="268"/>
      <c r="BH551" s="268"/>
      <c r="BI551" s="268"/>
      <c r="BJ551" s="268"/>
      <c r="BK551" s="268"/>
      <c r="BL551" s="121"/>
      <c r="BM551" s="193"/>
      <c r="BN551" s="277"/>
      <c r="BO551" s="277"/>
      <c r="BP551" s="277"/>
      <c r="BQ551" s="277"/>
      <c r="BR551" s="277"/>
      <c r="BS551" s="278"/>
      <c r="BT551" s="268"/>
      <c r="BU551" s="268"/>
      <c r="BV551" s="268"/>
      <c r="BW551" s="268"/>
      <c r="BX551" s="268"/>
      <c r="BY551" s="268"/>
      <c r="BZ551" s="268"/>
      <c r="CA551" s="268"/>
      <c r="CB551" s="270"/>
      <c r="CC551" s="270"/>
      <c r="CD551" s="270"/>
      <c r="CE551" s="279"/>
      <c r="CF551" s="270"/>
      <c r="CG551" s="279"/>
      <c r="CH551" s="279"/>
      <c r="CI551" s="279"/>
      <c r="CJ551" s="279"/>
      <c r="CK551" s="279"/>
      <c r="CL551" s="279"/>
      <c r="CM551" s="279"/>
      <c r="CN551" s="279"/>
      <c r="CO551" s="279"/>
      <c r="CP551" s="279"/>
      <c r="CQ551" s="279"/>
      <c r="CR551" s="279"/>
      <c r="CS551" s="112"/>
      <c r="CT551" s="112"/>
      <c r="CU551" s="112"/>
      <c r="CV551" s="112"/>
      <c r="CW551" s="112"/>
      <c r="CX551" s="112"/>
      <c r="CY551" s="112"/>
      <c r="CZ551" s="112"/>
      <c r="DA551" s="112"/>
      <c r="DB551" s="112"/>
    </row>
    <row r="552" spans="1:106" ht="30.75" customHeight="1">
      <c r="A552" s="268" t="s">
        <v>1393</v>
      </c>
      <c r="B552" s="281"/>
      <c r="C552" s="356"/>
      <c r="D552" s="123"/>
      <c r="E552" s="268"/>
      <c r="F552" s="268"/>
      <c r="G552" s="268"/>
      <c r="H552" s="268"/>
      <c r="I552" s="268"/>
      <c r="J552" s="268"/>
      <c r="K552" s="268"/>
      <c r="L552" s="268"/>
      <c r="M552" s="268"/>
      <c r="N552" s="268"/>
      <c r="O552" s="117"/>
      <c r="P552" s="271"/>
      <c r="Q552" s="268"/>
      <c r="R552" s="268"/>
      <c r="S552" s="146"/>
      <c r="T552" s="268"/>
      <c r="U552" s="268"/>
      <c r="V552" s="283"/>
      <c r="W552" s="111"/>
      <c r="X552" s="123"/>
      <c r="Y552" s="107"/>
      <c r="Z552" s="268"/>
      <c r="AA552" s="268"/>
      <c r="AB552" s="268"/>
      <c r="AC552" s="272"/>
      <c r="AD552" s="108"/>
      <c r="AE552" s="107"/>
      <c r="AF552" s="107"/>
      <c r="AG552" s="107"/>
      <c r="AH552" s="107"/>
      <c r="AI552" s="107"/>
      <c r="AJ552" s="268"/>
      <c r="AK552" s="268"/>
      <c r="AL552" s="268"/>
      <c r="AM552" s="275"/>
      <c r="AN552" s="268"/>
      <c r="AO552" s="268"/>
      <c r="AP552" s="268"/>
      <c r="AQ552" s="268"/>
      <c r="AR552" s="268"/>
      <c r="AS552" s="268"/>
      <c r="AT552" s="268"/>
      <c r="AU552" s="268"/>
      <c r="AV552" s="268"/>
      <c r="AW552" s="268"/>
      <c r="AX552" s="268"/>
      <c r="AY552" s="268"/>
      <c r="AZ552" s="268"/>
      <c r="BA552" s="107"/>
      <c r="BB552" s="107"/>
      <c r="BC552" s="276"/>
      <c r="BD552" s="268"/>
      <c r="BE552" s="268"/>
      <c r="BF552" s="268"/>
      <c r="BG552" s="268"/>
      <c r="BH552" s="268"/>
      <c r="BI552" s="268"/>
      <c r="BJ552" s="268"/>
      <c r="BK552" s="268"/>
      <c r="BL552" s="121"/>
      <c r="BM552" s="193"/>
      <c r="BN552" s="277"/>
      <c r="BO552" s="277"/>
      <c r="BP552" s="277"/>
      <c r="BQ552" s="277"/>
      <c r="BR552" s="277"/>
      <c r="BS552" s="278"/>
      <c r="BT552" s="268"/>
      <c r="BU552" s="268"/>
      <c r="BV552" s="268"/>
      <c r="BW552" s="268"/>
      <c r="BX552" s="268"/>
      <c r="BY552" s="268"/>
      <c r="BZ552" s="268"/>
      <c r="CA552" s="268"/>
      <c r="CB552" s="270"/>
      <c r="CC552" s="270"/>
      <c r="CD552" s="270"/>
      <c r="CE552" s="279"/>
      <c r="CF552" s="270"/>
      <c r="CG552" s="279"/>
      <c r="CH552" s="279"/>
      <c r="CI552" s="279"/>
      <c r="CJ552" s="279"/>
      <c r="CK552" s="279"/>
      <c r="CL552" s="279"/>
      <c r="CM552" s="279"/>
      <c r="CN552" s="279"/>
      <c r="CO552" s="279"/>
      <c r="CP552" s="279"/>
      <c r="CQ552" s="279"/>
      <c r="CR552" s="279"/>
      <c r="CS552" s="112"/>
      <c r="CT552" s="112"/>
      <c r="CU552" s="112"/>
      <c r="CV552" s="112"/>
      <c r="CW552" s="112"/>
      <c r="CX552" s="112"/>
      <c r="CY552" s="112"/>
      <c r="CZ552" s="112"/>
      <c r="DA552" s="112"/>
      <c r="DB552" s="112"/>
    </row>
    <row r="553" spans="1:106" ht="30.75" customHeight="1">
      <c r="A553" s="275" t="s">
        <v>1394</v>
      </c>
      <c r="B553" s="281"/>
      <c r="C553" s="268"/>
      <c r="D553" s="123"/>
      <c r="E553" s="275"/>
      <c r="F553" s="275"/>
      <c r="G553" s="275"/>
      <c r="H553" s="107"/>
      <c r="I553" s="268"/>
      <c r="J553" s="275"/>
      <c r="K553" s="275"/>
      <c r="L553" s="275"/>
      <c r="M553" s="275"/>
      <c r="N553" s="275"/>
      <c r="O553" s="117"/>
      <c r="P553" s="271"/>
      <c r="Q553" s="275"/>
      <c r="R553" s="275"/>
      <c r="S553" s="146"/>
      <c r="T553" s="275"/>
      <c r="U553" s="275"/>
      <c r="V553" s="283"/>
      <c r="W553" s="111"/>
      <c r="X553" s="275"/>
      <c r="Y553" s="107"/>
      <c r="Z553" s="275"/>
      <c r="AA553" s="275"/>
      <c r="AB553" s="275"/>
      <c r="AC553" s="285"/>
      <c r="AD553" s="108"/>
      <c r="AE553" s="107"/>
      <c r="AF553" s="107"/>
      <c r="AG553" s="107"/>
      <c r="AH553" s="107"/>
      <c r="AI553" s="107"/>
      <c r="AJ553" s="275"/>
      <c r="AK553" s="275"/>
      <c r="AL553" s="275"/>
      <c r="AM553" s="275"/>
      <c r="AN553" s="275"/>
      <c r="AO553" s="275"/>
      <c r="AP553" s="275"/>
      <c r="AQ553" s="275"/>
      <c r="AR553" s="275"/>
      <c r="AS553" s="275"/>
      <c r="AT553" s="275"/>
      <c r="AU553" s="275"/>
      <c r="AV553" s="275"/>
      <c r="AW553" s="275"/>
      <c r="AX553" s="275"/>
      <c r="AY553" s="275"/>
      <c r="AZ553" s="107"/>
      <c r="BA553" s="107"/>
      <c r="BB553" s="107"/>
      <c r="BC553" s="286"/>
      <c r="BD553" s="275"/>
      <c r="BE553" s="275"/>
      <c r="BF553" s="275"/>
      <c r="BG553" s="275"/>
      <c r="BH553" s="275"/>
      <c r="BI553" s="275"/>
      <c r="BJ553" s="123"/>
      <c r="BK553" s="275"/>
      <c r="BL553" s="287"/>
      <c r="BM553" s="287"/>
      <c r="BN553" s="287"/>
      <c r="BO553" s="287"/>
      <c r="BP553" s="287"/>
      <c r="BQ553" s="287"/>
      <c r="BR553" s="287"/>
      <c r="BS553" s="288"/>
      <c r="BT553" s="275"/>
      <c r="BU553" s="275"/>
      <c r="BV553" s="275"/>
      <c r="BW553" s="275"/>
      <c r="BX553" s="275"/>
      <c r="BY553" s="275"/>
      <c r="BZ553" s="275"/>
      <c r="CA553" s="275"/>
      <c r="CB553" s="281"/>
      <c r="CC553" s="281"/>
      <c r="CD553" s="281"/>
      <c r="CE553" s="289"/>
      <c r="CF553" s="281"/>
      <c r="CG553" s="289"/>
      <c r="CH553" s="289"/>
      <c r="CI553" s="289"/>
      <c r="CJ553" s="289"/>
      <c r="CK553" s="289"/>
      <c r="CL553" s="289"/>
      <c r="CM553" s="289"/>
      <c r="CN553" s="289"/>
      <c r="CO553" s="289"/>
      <c r="CP553" s="289"/>
      <c r="CQ553" s="289"/>
      <c r="CR553" s="289"/>
      <c r="CS553" s="112"/>
      <c r="CT553" s="112"/>
      <c r="CU553" s="112"/>
      <c r="CV553" s="112"/>
      <c r="CW553" s="112"/>
      <c r="CX553" s="112"/>
      <c r="CY553" s="112"/>
      <c r="CZ553" s="112"/>
      <c r="DA553" s="112"/>
      <c r="DB553" s="112"/>
    </row>
    <row r="554" spans="1:106" ht="30.75" customHeight="1">
      <c r="A554" s="268" t="s">
        <v>1395</v>
      </c>
      <c r="B554" s="281"/>
      <c r="C554" s="275"/>
      <c r="D554" s="123"/>
      <c r="E554" s="268"/>
      <c r="F554" s="268"/>
      <c r="G554" s="268"/>
      <c r="H554" s="268"/>
      <c r="I554" s="268"/>
      <c r="J554" s="268"/>
      <c r="K554" s="268"/>
      <c r="L554" s="268"/>
      <c r="M554" s="268"/>
      <c r="N554" s="268"/>
      <c r="O554" s="117"/>
      <c r="P554" s="271"/>
      <c r="Q554" s="275"/>
      <c r="R554" s="268"/>
      <c r="S554" s="146"/>
      <c r="T554" s="107"/>
      <c r="U554" s="268"/>
      <c r="V554" s="283"/>
      <c r="W554" s="111"/>
      <c r="X554" s="275"/>
      <c r="Y554" s="268"/>
      <c r="Z554" s="268"/>
      <c r="AA554" s="268"/>
      <c r="AB554" s="268"/>
      <c r="AC554" s="272"/>
      <c r="AD554" s="108"/>
      <c r="AE554" s="107"/>
      <c r="AF554" s="107"/>
      <c r="AG554" s="107"/>
      <c r="AH554" s="107"/>
      <c r="AI554" s="107"/>
      <c r="AJ554" s="268"/>
      <c r="AK554" s="268"/>
      <c r="AL554" s="268"/>
      <c r="AM554" s="275"/>
      <c r="AN554" s="268"/>
      <c r="AO554" s="268"/>
      <c r="AP554" s="268"/>
      <c r="AQ554" s="268"/>
      <c r="AR554" s="268"/>
      <c r="AS554" s="268"/>
      <c r="AT554" s="268"/>
      <c r="AU554" s="268"/>
      <c r="AV554" s="268"/>
      <c r="AW554" s="268"/>
      <c r="AX554" s="268"/>
      <c r="AY554" s="268"/>
      <c r="AZ554" s="123"/>
      <c r="BA554" s="275"/>
      <c r="BB554" s="275"/>
      <c r="BC554" s="276"/>
      <c r="BD554" s="268"/>
      <c r="BE554" s="268"/>
      <c r="BF554" s="268"/>
      <c r="BG554" s="268"/>
      <c r="BH554" s="268"/>
      <c r="BI554" s="268"/>
      <c r="BJ554" s="268"/>
      <c r="BK554" s="268"/>
      <c r="BL554" s="121"/>
      <c r="BM554" s="193"/>
      <c r="BN554" s="277"/>
      <c r="BO554" s="277"/>
      <c r="BP554" s="277"/>
      <c r="BQ554" s="277"/>
      <c r="BR554" s="277"/>
      <c r="BS554" s="278"/>
      <c r="BT554" s="268"/>
      <c r="BU554" s="268"/>
      <c r="BV554" s="268"/>
      <c r="BW554" s="268"/>
      <c r="BX554" s="268"/>
      <c r="BY554" s="268"/>
      <c r="BZ554" s="268"/>
      <c r="CA554" s="268"/>
      <c r="CB554" s="270"/>
      <c r="CC554" s="270"/>
      <c r="CD554" s="270"/>
      <c r="CE554" s="279"/>
      <c r="CF554" s="270"/>
      <c r="CG554" s="279"/>
      <c r="CH554" s="279"/>
      <c r="CI554" s="279"/>
      <c r="CJ554" s="279"/>
      <c r="CK554" s="279"/>
      <c r="CL554" s="279"/>
      <c r="CM554" s="279"/>
      <c r="CN554" s="279"/>
      <c r="CO554" s="279"/>
      <c r="CP554" s="279"/>
      <c r="CQ554" s="279"/>
      <c r="CR554" s="279"/>
      <c r="CS554" s="112"/>
      <c r="CT554" s="112"/>
      <c r="CU554" s="112"/>
      <c r="CV554" s="112"/>
      <c r="CW554" s="112"/>
      <c r="CX554" s="112"/>
      <c r="CY554" s="112"/>
      <c r="CZ554" s="112"/>
      <c r="DA554" s="112"/>
      <c r="DB554" s="112"/>
    </row>
    <row r="555" spans="1:106" ht="30.75" customHeight="1">
      <c r="A555" s="268" t="s">
        <v>1397</v>
      </c>
      <c r="B555" s="281"/>
      <c r="C555" s="275"/>
      <c r="D555" s="123"/>
      <c r="E555" s="268"/>
      <c r="F555" s="268"/>
      <c r="G555" s="268"/>
      <c r="H555" s="268"/>
      <c r="I555" s="268"/>
      <c r="J555" s="268"/>
      <c r="K555" s="268"/>
      <c r="L555" s="268"/>
      <c r="M555" s="268"/>
      <c r="N555" s="268"/>
      <c r="O555" s="117"/>
      <c r="P555" s="271"/>
      <c r="Q555" s="275"/>
      <c r="R555" s="268"/>
      <c r="S555" s="272"/>
      <c r="T555" s="107"/>
      <c r="U555" s="268"/>
      <c r="V555" s="283"/>
      <c r="W555" s="111"/>
      <c r="X555" s="275"/>
      <c r="Y555" s="268"/>
      <c r="Z555" s="268"/>
      <c r="AA555" s="268"/>
      <c r="AB555" s="268"/>
      <c r="AC555" s="272"/>
      <c r="AD555" s="108"/>
      <c r="AE555" s="107"/>
      <c r="AF555" s="107"/>
      <c r="AG555" s="107"/>
      <c r="AH555" s="107"/>
      <c r="AI555" s="107"/>
      <c r="AJ555" s="268"/>
      <c r="AK555" s="268"/>
      <c r="AL555" s="268"/>
      <c r="AM555" s="275"/>
      <c r="AN555" s="268"/>
      <c r="AO555" s="268"/>
      <c r="AP555" s="268"/>
      <c r="AQ555" s="268"/>
      <c r="AR555" s="268"/>
      <c r="AS555" s="268"/>
      <c r="AT555" s="268"/>
      <c r="AU555" s="268"/>
      <c r="AV555" s="268"/>
      <c r="AW555" s="268"/>
      <c r="AX555" s="268"/>
      <c r="AY555" s="268"/>
      <c r="AZ555" s="123"/>
      <c r="BA555" s="275"/>
      <c r="BB555" s="275"/>
      <c r="BC555" s="276"/>
      <c r="BD555" s="268"/>
      <c r="BE555" s="268"/>
      <c r="BF555" s="268"/>
      <c r="BG555" s="268"/>
      <c r="BH555" s="268"/>
      <c r="BI555" s="268"/>
      <c r="BJ555" s="268"/>
      <c r="BK555" s="268"/>
      <c r="BL555" s="121"/>
      <c r="BM555" s="193"/>
      <c r="BN555" s="277"/>
      <c r="BO555" s="277"/>
      <c r="BP555" s="277"/>
      <c r="BQ555" s="277"/>
      <c r="BR555" s="277"/>
      <c r="BS555" s="278"/>
      <c r="BT555" s="268"/>
      <c r="BU555" s="268"/>
      <c r="BV555" s="268"/>
      <c r="BW555" s="268"/>
      <c r="BX555" s="268"/>
      <c r="BY555" s="268"/>
      <c r="BZ555" s="268"/>
      <c r="CA555" s="268"/>
      <c r="CB555" s="270"/>
      <c r="CC555" s="270"/>
      <c r="CD555" s="270"/>
      <c r="CE555" s="279"/>
      <c r="CF555" s="270"/>
      <c r="CG555" s="279"/>
      <c r="CH555" s="279"/>
      <c r="CI555" s="279"/>
      <c r="CJ555" s="279"/>
      <c r="CK555" s="279"/>
      <c r="CL555" s="279"/>
      <c r="CM555" s="279"/>
      <c r="CN555" s="279"/>
      <c r="CO555" s="279"/>
      <c r="CP555" s="279"/>
      <c r="CQ555" s="279"/>
      <c r="CR555" s="279"/>
      <c r="CS555" s="112"/>
      <c r="CT555" s="112"/>
      <c r="CU555" s="112"/>
      <c r="CV555" s="112"/>
      <c r="CW555" s="112"/>
      <c r="CX555" s="112"/>
      <c r="CY555" s="112"/>
      <c r="CZ555" s="112"/>
      <c r="DA555" s="112"/>
      <c r="DB555" s="112"/>
    </row>
    <row r="556" spans="1:106" ht="30.75" customHeight="1">
      <c r="A556" s="268" t="s">
        <v>1399</v>
      </c>
      <c r="B556" s="281"/>
      <c r="C556" s="275"/>
      <c r="D556" s="123"/>
      <c r="E556" s="268"/>
      <c r="F556" s="268"/>
      <c r="G556" s="268"/>
      <c r="H556" s="268"/>
      <c r="I556" s="268"/>
      <c r="J556" s="268"/>
      <c r="K556" s="268"/>
      <c r="L556" s="268"/>
      <c r="M556" s="268"/>
      <c r="N556" s="268"/>
      <c r="O556" s="117"/>
      <c r="P556" s="271"/>
      <c r="Q556" s="275"/>
      <c r="R556" s="268"/>
      <c r="S556" s="272"/>
      <c r="T556" s="107"/>
      <c r="U556" s="268"/>
      <c r="V556" s="283"/>
      <c r="W556" s="111"/>
      <c r="X556" s="275"/>
      <c r="Y556" s="268"/>
      <c r="Z556" s="268"/>
      <c r="AA556" s="268"/>
      <c r="AB556" s="268"/>
      <c r="AC556" s="272"/>
      <c r="AD556" s="108"/>
      <c r="AE556" s="107"/>
      <c r="AF556" s="107"/>
      <c r="AG556" s="107"/>
      <c r="AH556" s="107"/>
      <c r="AI556" s="107"/>
      <c r="AJ556" s="268"/>
      <c r="AK556" s="268"/>
      <c r="AL556" s="268"/>
      <c r="AM556" s="275"/>
      <c r="AN556" s="268"/>
      <c r="AO556" s="268"/>
      <c r="AP556" s="268"/>
      <c r="AQ556" s="268"/>
      <c r="AR556" s="268"/>
      <c r="AS556" s="268"/>
      <c r="AT556" s="268"/>
      <c r="AU556" s="268"/>
      <c r="AV556" s="268"/>
      <c r="AW556" s="268"/>
      <c r="AX556" s="268"/>
      <c r="AY556" s="268"/>
      <c r="AZ556" s="123"/>
      <c r="BA556" s="275"/>
      <c r="BB556" s="275"/>
      <c r="BC556" s="276"/>
      <c r="BD556" s="268"/>
      <c r="BE556" s="268"/>
      <c r="BF556" s="268"/>
      <c r="BG556" s="268"/>
      <c r="BH556" s="268"/>
      <c r="BI556" s="268"/>
      <c r="BJ556" s="268"/>
      <c r="BK556" s="268"/>
      <c r="BL556" s="121"/>
      <c r="BM556" s="193"/>
      <c r="BN556" s="277"/>
      <c r="BO556" s="277"/>
      <c r="BP556" s="277"/>
      <c r="BQ556" s="277"/>
      <c r="BR556" s="277"/>
      <c r="BS556" s="278"/>
      <c r="BT556" s="268"/>
      <c r="BU556" s="268"/>
      <c r="BV556" s="268"/>
      <c r="BW556" s="268"/>
      <c r="BX556" s="268"/>
      <c r="BY556" s="268"/>
      <c r="BZ556" s="268"/>
      <c r="CA556" s="268"/>
      <c r="CB556" s="270"/>
      <c r="CC556" s="270"/>
      <c r="CD556" s="270"/>
      <c r="CE556" s="279"/>
      <c r="CF556" s="270"/>
      <c r="CG556" s="279"/>
      <c r="CH556" s="279"/>
      <c r="CI556" s="279"/>
      <c r="CJ556" s="279"/>
      <c r="CK556" s="279"/>
      <c r="CL556" s="279"/>
      <c r="CM556" s="279"/>
      <c r="CN556" s="279"/>
      <c r="CO556" s="279"/>
      <c r="CP556" s="279"/>
      <c r="CQ556" s="279"/>
      <c r="CR556" s="279"/>
      <c r="CS556" s="112"/>
      <c r="CT556" s="112"/>
      <c r="CU556" s="112"/>
      <c r="CV556" s="112"/>
      <c r="CW556" s="112"/>
      <c r="CX556" s="112"/>
      <c r="CY556" s="112"/>
      <c r="CZ556" s="112"/>
      <c r="DA556" s="112"/>
      <c r="DB556" s="112"/>
    </row>
    <row r="557" spans="1:106" ht="30.75" customHeight="1">
      <c r="A557" s="268" t="s">
        <v>1400</v>
      </c>
      <c r="B557" s="281"/>
      <c r="C557" s="275"/>
      <c r="D557" s="123"/>
      <c r="E557" s="268"/>
      <c r="F557" s="268"/>
      <c r="G557" s="268"/>
      <c r="H557" s="268"/>
      <c r="I557" s="268"/>
      <c r="J557" s="268"/>
      <c r="K557" s="268"/>
      <c r="L557" s="268"/>
      <c r="M557" s="268"/>
      <c r="N557" s="268"/>
      <c r="O557" s="117"/>
      <c r="P557" s="271"/>
      <c r="Q557" s="275"/>
      <c r="R557" s="268"/>
      <c r="S557" s="272"/>
      <c r="T557" s="107"/>
      <c r="U557" s="268"/>
      <c r="V557" s="283"/>
      <c r="W557" s="111"/>
      <c r="X557" s="275"/>
      <c r="Y557" s="268"/>
      <c r="Z557" s="268"/>
      <c r="AA557" s="268"/>
      <c r="AB557" s="268"/>
      <c r="AC557" s="272"/>
      <c r="AD557" s="108"/>
      <c r="AE557" s="107"/>
      <c r="AF557" s="107"/>
      <c r="AG557" s="107"/>
      <c r="AH557" s="107"/>
      <c r="AI557" s="107"/>
      <c r="AJ557" s="268"/>
      <c r="AK557" s="268"/>
      <c r="AL557" s="268"/>
      <c r="AM557" s="275"/>
      <c r="AN557" s="268"/>
      <c r="AO557" s="268"/>
      <c r="AP557" s="268"/>
      <c r="AQ557" s="268"/>
      <c r="AR557" s="268"/>
      <c r="AS557" s="268"/>
      <c r="AT557" s="268"/>
      <c r="AU557" s="268"/>
      <c r="AV557" s="268"/>
      <c r="AW557" s="268"/>
      <c r="AX557" s="268"/>
      <c r="AY557" s="268"/>
      <c r="AZ557" s="123"/>
      <c r="BA557" s="275"/>
      <c r="BB557" s="275"/>
      <c r="BC557" s="276"/>
      <c r="BD557" s="268"/>
      <c r="BE557" s="268"/>
      <c r="BF557" s="268"/>
      <c r="BG557" s="268"/>
      <c r="BH557" s="268"/>
      <c r="BI557" s="268"/>
      <c r="BJ557" s="268"/>
      <c r="BK557" s="268"/>
      <c r="BL557" s="121"/>
      <c r="BM557" s="193"/>
      <c r="BN557" s="277"/>
      <c r="BO557" s="277"/>
      <c r="BP557" s="277"/>
      <c r="BQ557" s="277"/>
      <c r="BR557" s="277"/>
      <c r="BS557" s="278"/>
      <c r="BT557" s="268"/>
      <c r="BU557" s="268"/>
      <c r="BV557" s="268"/>
      <c r="BW557" s="268"/>
      <c r="BX557" s="268"/>
      <c r="BY557" s="268"/>
      <c r="BZ557" s="268"/>
      <c r="CA557" s="268"/>
      <c r="CB557" s="270"/>
      <c r="CC557" s="270"/>
      <c r="CD557" s="270"/>
      <c r="CE557" s="279"/>
      <c r="CF557" s="270"/>
      <c r="CG557" s="279"/>
      <c r="CH557" s="279"/>
      <c r="CI557" s="279"/>
      <c r="CJ557" s="279"/>
      <c r="CK557" s="279"/>
      <c r="CL557" s="279"/>
      <c r="CM557" s="279"/>
      <c r="CN557" s="279"/>
      <c r="CO557" s="279"/>
      <c r="CP557" s="279"/>
      <c r="CQ557" s="279"/>
      <c r="CR557" s="279"/>
      <c r="CS557" s="112"/>
      <c r="CT557" s="112"/>
      <c r="CU557" s="112"/>
      <c r="CV557" s="112"/>
      <c r="CW557" s="112"/>
      <c r="CX557" s="112"/>
      <c r="CY557" s="112"/>
      <c r="CZ557" s="112"/>
      <c r="DA557" s="112"/>
      <c r="DB557" s="112"/>
    </row>
    <row r="558" spans="1:106" ht="30.75" customHeight="1">
      <c r="A558" s="275" t="s">
        <v>1401</v>
      </c>
      <c r="B558" s="281"/>
      <c r="C558" s="275"/>
      <c r="D558" s="123"/>
      <c r="E558" s="268"/>
      <c r="F558" s="268"/>
      <c r="G558" s="268"/>
      <c r="H558" s="268"/>
      <c r="I558" s="268"/>
      <c r="J558" s="268"/>
      <c r="K558" s="268"/>
      <c r="L558" s="268"/>
      <c r="M558" s="268"/>
      <c r="N558" s="268"/>
      <c r="O558" s="117"/>
      <c r="P558" s="271"/>
      <c r="Q558" s="275"/>
      <c r="R558" s="268"/>
      <c r="S558" s="272"/>
      <c r="T558" s="107"/>
      <c r="U558" s="268"/>
      <c r="V558" s="283"/>
      <c r="W558" s="111"/>
      <c r="X558" s="275"/>
      <c r="Y558" s="268"/>
      <c r="Z558" s="268"/>
      <c r="AA558" s="268"/>
      <c r="AB558" s="268"/>
      <c r="AC558" s="272"/>
      <c r="AD558" s="108"/>
      <c r="AE558" s="107"/>
      <c r="AF558" s="107"/>
      <c r="AG558" s="107"/>
      <c r="AH558" s="107"/>
      <c r="AI558" s="107"/>
      <c r="AJ558" s="268"/>
      <c r="AK558" s="268"/>
      <c r="AL558" s="268"/>
      <c r="AM558" s="275"/>
      <c r="AN558" s="268"/>
      <c r="AO558" s="268"/>
      <c r="AP558" s="268"/>
      <c r="AQ558" s="268"/>
      <c r="AR558" s="268"/>
      <c r="AS558" s="268"/>
      <c r="AT558" s="268"/>
      <c r="AU558" s="268"/>
      <c r="AV558" s="268"/>
      <c r="AW558" s="268"/>
      <c r="AX558" s="268"/>
      <c r="AY558" s="268"/>
      <c r="AZ558" s="123"/>
      <c r="BA558" s="275"/>
      <c r="BB558" s="275"/>
      <c r="BC558" s="276"/>
      <c r="BD558" s="268"/>
      <c r="BE558" s="268"/>
      <c r="BF558" s="268"/>
      <c r="BG558" s="268"/>
      <c r="BH558" s="268"/>
      <c r="BI558" s="268"/>
      <c r="BJ558" s="268"/>
      <c r="BK558" s="268"/>
      <c r="BL558" s="121"/>
      <c r="BM558" s="193"/>
      <c r="BN558" s="277"/>
      <c r="BO558" s="277"/>
      <c r="BP558" s="277"/>
      <c r="BQ558" s="277"/>
      <c r="BR558" s="277"/>
      <c r="BS558" s="278"/>
      <c r="BT558" s="268"/>
      <c r="BU558" s="268"/>
      <c r="BV558" s="268"/>
      <c r="BW558" s="268"/>
      <c r="BX558" s="268"/>
      <c r="BY558" s="268"/>
      <c r="BZ558" s="268"/>
      <c r="CA558" s="268"/>
      <c r="CB558" s="270"/>
      <c r="CC558" s="270"/>
      <c r="CD558" s="270"/>
      <c r="CE558" s="279"/>
      <c r="CF558" s="270"/>
      <c r="CG558" s="279"/>
      <c r="CH558" s="279"/>
      <c r="CI558" s="279"/>
      <c r="CJ558" s="279"/>
      <c r="CK558" s="279"/>
      <c r="CL558" s="279"/>
      <c r="CM558" s="279"/>
      <c r="CN558" s="279"/>
      <c r="CO558" s="279"/>
      <c r="CP558" s="279"/>
      <c r="CQ558" s="279"/>
      <c r="CR558" s="279"/>
      <c r="CS558" s="112"/>
      <c r="CT558" s="112"/>
      <c r="CU558" s="112"/>
      <c r="CV558" s="112"/>
      <c r="CW558" s="112"/>
      <c r="CX558" s="112"/>
      <c r="CY558" s="112"/>
      <c r="CZ558" s="112"/>
      <c r="DA558" s="112"/>
      <c r="DB558" s="112"/>
    </row>
    <row r="559" spans="1:106" ht="30.75" customHeight="1">
      <c r="A559" s="268" t="s">
        <v>1403</v>
      </c>
      <c r="B559" s="281"/>
      <c r="C559" s="275"/>
      <c r="D559" s="123"/>
      <c r="E559" s="268"/>
      <c r="F559" s="268"/>
      <c r="G559" s="268"/>
      <c r="H559" s="268"/>
      <c r="I559" s="268"/>
      <c r="J559" s="268"/>
      <c r="K559" s="268"/>
      <c r="L559" s="268"/>
      <c r="M559" s="268"/>
      <c r="N559" s="268"/>
      <c r="O559" s="117"/>
      <c r="P559" s="271"/>
      <c r="Q559" s="275"/>
      <c r="R559" s="268"/>
      <c r="S559" s="272"/>
      <c r="T559" s="107"/>
      <c r="U559" s="268"/>
      <c r="V559" s="283"/>
      <c r="W559" s="111"/>
      <c r="X559" s="275"/>
      <c r="Y559" s="268"/>
      <c r="Z559" s="268"/>
      <c r="AA559" s="268"/>
      <c r="AB559" s="268"/>
      <c r="AC559" s="272"/>
      <c r="AD559" s="108"/>
      <c r="AE559" s="107"/>
      <c r="AF559" s="107"/>
      <c r="AG559" s="107"/>
      <c r="AH559" s="107"/>
      <c r="AI559" s="107"/>
      <c r="AJ559" s="268"/>
      <c r="AK559" s="268"/>
      <c r="AL559" s="268"/>
      <c r="AM559" s="275"/>
      <c r="AN559" s="268"/>
      <c r="AO559" s="268"/>
      <c r="AP559" s="268"/>
      <c r="AQ559" s="268"/>
      <c r="AR559" s="268"/>
      <c r="AS559" s="268"/>
      <c r="AT559" s="268"/>
      <c r="AU559" s="268"/>
      <c r="AV559" s="268"/>
      <c r="AW559" s="268"/>
      <c r="AX559" s="268"/>
      <c r="AY559" s="268"/>
      <c r="AZ559" s="123"/>
      <c r="BA559" s="275"/>
      <c r="BB559" s="275"/>
      <c r="BC559" s="276"/>
      <c r="BD559" s="268"/>
      <c r="BE559" s="268"/>
      <c r="BF559" s="268"/>
      <c r="BG559" s="268"/>
      <c r="BH559" s="268"/>
      <c r="BI559" s="268"/>
      <c r="BJ559" s="268"/>
      <c r="BK559" s="268"/>
      <c r="BL559" s="121"/>
      <c r="BM559" s="193"/>
      <c r="BN559" s="277"/>
      <c r="BO559" s="277"/>
      <c r="BP559" s="277"/>
      <c r="BQ559" s="277"/>
      <c r="BR559" s="277"/>
      <c r="BS559" s="278"/>
      <c r="BT559" s="268"/>
      <c r="BU559" s="268"/>
      <c r="BV559" s="268"/>
      <c r="BW559" s="268"/>
      <c r="BX559" s="268"/>
      <c r="BY559" s="268"/>
      <c r="BZ559" s="268"/>
      <c r="CA559" s="268"/>
      <c r="CB559" s="270"/>
      <c r="CC559" s="270"/>
      <c r="CD559" s="270"/>
      <c r="CE559" s="279"/>
      <c r="CF559" s="270"/>
      <c r="CG559" s="279"/>
      <c r="CH559" s="279"/>
      <c r="CI559" s="279"/>
      <c r="CJ559" s="279"/>
      <c r="CK559" s="279"/>
      <c r="CL559" s="279"/>
      <c r="CM559" s="279"/>
      <c r="CN559" s="279"/>
      <c r="CO559" s="279"/>
      <c r="CP559" s="279"/>
      <c r="CQ559" s="279"/>
      <c r="CR559" s="279"/>
      <c r="CS559" s="112"/>
      <c r="CT559" s="112"/>
      <c r="CU559" s="112"/>
      <c r="CV559" s="112"/>
      <c r="CW559" s="112"/>
      <c r="CX559" s="112"/>
      <c r="CY559" s="112"/>
      <c r="CZ559" s="112"/>
      <c r="DA559" s="112"/>
      <c r="DB559" s="112"/>
    </row>
    <row r="560" spans="1:106" ht="30.75" customHeight="1">
      <c r="A560" s="268" t="s">
        <v>1404</v>
      </c>
      <c r="B560" s="281"/>
      <c r="C560" s="275"/>
      <c r="D560" s="123"/>
      <c r="E560" s="268"/>
      <c r="F560" s="268"/>
      <c r="G560" s="268"/>
      <c r="H560" s="268"/>
      <c r="I560" s="268"/>
      <c r="J560" s="268"/>
      <c r="K560" s="268"/>
      <c r="L560" s="268"/>
      <c r="M560" s="268"/>
      <c r="N560" s="268"/>
      <c r="O560" s="117"/>
      <c r="P560" s="271"/>
      <c r="Q560" s="275"/>
      <c r="R560" s="268"/>
      <c r="S560" s="272"/>
      <c r="T560" s="107"/>
      <c r="U560" s="268"/>
      <c r="V560" s="283"/>
      <c r="W560" s="111"/>
      <c r="X560" s="275"/>
      <c r="Y560" s="268"/>
      <c r="Z560" s="268"/>
      <c r="AA560" s="268"/>
      <c r="AB560" s="268"/>
      <c r="AC560" s="272"/>
      <c r="AD560" s="108"/>
      <c r="AE560" s="107"/>
      <c r="AF560" s="107"/>
      <c r="AG560" s="107"/>
      <c r="AH560" s="107"/>
      <c r="AI560" s="107"/>
      <c r="AJ560" s="268"/>
      <c r="AK560" s="268"/>
      <c r="AL560" s="268"/>
      <c r="AM560" s="275"/>
      <c r="AN560" s="268"/>
      <c r="AO560" s="268"/>
      <c r="AP560" s="268"/>
      <c r="AQ560" s="268"/>
      <c r="AR560" s="268"/>
      <c r="AS560" s="268"/>
      <c r="AT560" s="268"/>
      <c r="AU560" s="268"/>
      <c r="AV560" s="268"/>
      <c r="AW560" s="268"/>
      <c r="AX560" s="268"/>
      <c r="AY560" s="268"/>
      <c r="AZ560" s="123"/>
      <c r="BA560" s="275"/>
      <c r="BB560" s="275"/>
      <c r="BC560" s="276"/>
      <c r="BD560" s="268"/>
      <c r="BE560" s="268"/>
      <c r="BF560" s="268"/>
      <c r="BG560" s="268"/>
      <c r="BH560" s="268"/>
      <c r="BI560" s="268"/>
      <c r="BJ560" s="268"/>
      <c r="BK560" s="268"/>
      <c r="BL560" s="121"/>
      <c r="BM560" s="193"/>
      <c r="BN560" s="277"/>
      <c r="BO560" s="277"/>
      <c r="BP560" s="277"/>
      <c r="BQ560" s="277"/>
      <c r="BR560" s="277"/>
      <c r="BS560" s="278"/>
      <c r="BT560" s="268"/>
      <c r="BU560" s="268"/>
      <c r="BV560" s="268"/>
      <c r="BW560" s="268"/>
      <c r="BX560" s="268"/>
      <c r="BY560" s="268"/>
      <c r="BZ560" s="268"/>
      <c r="CA560" s="268"/>
      <c r="CB560" s="270"/>
      <c r="CC560" s="270"/>
      <c r="CD560" s="270"/>
      <c r="CE560" s="279"/>
      <c r="CF560" s="270"/>
      <c r="CG560" s="279"/>
      <c r="CH560" s="279"/>
      <c r="CI560" s="279"/>
      <c r="CJ560" s="279"/>
      <c r="CK560" s="279"/>
      <c r="CL560" s="279"/>
      <c r="CM560" s="279"/>
      <c r="CN560" s="279"/>
      <c r="CO560" s="279"/>
      <c r="CP560" s="279"/>
      <c r="CQ560" s="279"/>
      <c r="CR560" s="279"/>
      <c r="CS560" s="112"/>
      <c r="CT560" s="112"/>
      <c r="CU560" s="112"/>
      <c r="CV560" s="112"/>
      <c r="CW560" s="112"/>
      <c r="CX560" s="112"/>
      <c r="CY560" s="112"/>
      <c r="CZ560" s="112"/>
      <c r="DA560" s="112"/>
      <c r="DB560" s="112"/>
    </row>
    <row r="561" spans="1:106" ht="30.75" customHeight="1">
      <c r="A561" s="268" t="s">
        <v>1406</v>
      </c>
      <c r="B561" s="281"/>
      <c r="C561" s="280"/>
      <c r="D561" s="107"/>
      <c r="E561" s="268"/>
      <c r="F561" s="268"/>
      <c r="G561" s="268"/>
      <c r="H561" s="268"/>
      <c r="I561" s="268"/>
      <c r="J561" s="268"/>
      <c r="K561" s="268"/>
      <c r="L561" s="268"/>
      <c r="M561" s="268"/>
      <c r="N561" s="268"/>
      <c r="O561" s="270"/>
      <c r="P561" s="271"/>
      <c r="Q561" s="268"/>
      <c r="R561" s="268"/>
      <c r="S561" s="271"/>
      <c r="T561" s="268"/>
      <c r="U561" s="268"/>
      <c r="V561" s="283"/>
      <c r="W561" s="274"/>
      <c r="X561" s="107"/>
      <c r="Y561" s="107"/>
      <c r="Z561" s="268"/>
      <c r="AA561" s="268"/>
      <c r="AB561" s="268"/>
      <c r="AC561" s="272"/>
      <c r="AD561" s="108"/>
      <c r="AE561" s="107"/>
      <c r="AF561" s="107"/>
      <c r="AG561" s="107"/>
      <c r="AH561" s="107"/>
      <c r="AI561" s="107"/>
      <c r="AJ561" s="268"/>
      <c r="AK561" s="268"/>
      <c r="AL561" s="268"/>
      <c r="AM561" s="275"/>
      <c r="AN561" s="268"/>
      <c r="AO561" s="268"/>
      <c r="AP561" s="268"/>
      <c r="AQ561" s="268"/>
      <c r="AR561" s="268"/>
      <c r="AS561" s="268"/>
      <c r="AT561" s="268"/>
      <c r="AU561" s="268"/>
      <c r="AV561" s="268"/>
      <c r="AW561" s="268"/>
      <c r="AX561" s="268"/>
      <c r="AY561" s="268"/>
      <c r="AZ561" s="268"/>
      <c r="BA561" s="275"/>
      <c r="BB561" s="107"/>
      <c r="BC561" s="276"/>
      <c r="BD561" s="268"/>
      <c r="BE561" s="268"/>
      <c r="BF561" s="268"/>
      <c r="BG561" s="268"/>
      <c r="BH561" s="268"/>
      <c r="BI561" s="268"/>
      <c r="BJ561" s="268"/>
      <c r="BK561" s="268"/>
      <c r="BL561" s="121"/>
      <c r="BM561" s="193"/>
      <c r="BN561" s="277"/>
      <c r="BO561" s="277"/>
      <c r="BP561" s="277"/>
      <c r="BQ561" s="277"/>
      <c r="BR561" s="277"/>
      <c r="BS561" s="278"/>
      <c r="BT561" s="268"/>
      <c r="BU561" s="268"/>
      <c r="BV561" s="268"/>
      <c r="BW561" s="268"/>
      <c r="BX561" s="268"/>
      <c r="BY561" s="268"/>
      <c r="BZ561" s="268"/>
      <c r="CA561" s="268"/>
      <c r="CB561" s="270"/>
      <c r="CC561" s="270"/>
      <c r="CD561" s="270"/>
      <c r="CE561" s="279"/>
      <c r="CF561" s="270"/>
      <c r="CG561" s="279"/>
      <c r="CH561" s="279"/>
      <c r="CI561" s="279"/>
      <c r="CJ561" s="279"/>
      <c r="CK561" s="279"/>
      <c r="CL561" s="279"/>
      <c r="CM561" s="279"/>
      <c r="CN561" s="279"/>
      <c r="CO561" s="279"/>
      <c r="CP561" s="279"/>
      <c r="CQ561" s="279"/>
      <c r="CR561" s="112"/>
      <c r="CS561" s="112"/>
      <c r="CT561" s="112"/>
      <c r="CU561" s="112"/>
      <c r="CV561" s="112"/>
      <c r="CW561" s="112"/>
      <c r="CX561" s="112"/>
      <c r="CY561" s="112"/>
      <c r="CZ561" s="112"/>
      <c r="DA561" s="112"/>
      <c r="DB561" s="112"/>
    </row>
    <row r="562" spans="1:106" ht="30.75" customHeight="1">
      <c r="A562" s="268" t="s">
        <v>1412</v>
      </c>
      <c r="B562" s="281"/>
      <c r="C562" s="280"/>
      <c r="D562" s="107"/>
      <c r="E562" s="268"/>
      <c r="F562" s="268"/>
      <c r="G562" s="268"/>
      <c r="H562" s="268"/>
      <c r="I562" s="268"/>
      <c r="J562" s="268"/>
      <c r="K562" s="268"/>
      <c r="L562" s="268"/>
      <c r="M562" s="268"/>
      <c r="N562" s="268"/>
      <c r="O562" s="270"/>
      <c r="P562" s="271"/>
      <c r="Q562" s="268"/>
      <c r="R562" s="268"/>
      <c r="S562" s="271"/>
      <c r="T562" s="268"/>
      <c r="U562" s="268"/>
      <c r="V562" s="283"/>
      <c r="W562" s="274"/>
      <c r="X562" s="107"/>
      <c r="Y562" s="107"/>
      <c r="Z562" s="268"/>
      <c r="AA562" s="268"/>
      <c r="AB562" s="268"/>
      <c r="AC562" s="272"/>
      <c r="AD562" s="108"/>
      <c r="AE562" s="107"/>
      <c r="AF562" s="107"/>
      <c r="AG562" s="107"/>
      <c r="AH562" s="107"/>
      <c r="AI562" s="107"/>
      <c r="AJ562" s="268"/>
      <c r="AK562" s="268"/>
      <c r="AL562" s="268"/>
      <c r="AM562" s="275"/>
      <c r="AN562" s="268"/>
      <c r="AO562" s="268"/>
      <c r="AP562" s="268"/>
      <c r="AQ562" s="268"/>
      <c r="AR562" s="268"/>
      <c r="AS562" s="268"/>
      <c r="AT562" s="268"/>
      <c r="AU562" s="268"/>
      <c r="AV562" s="268"/>
      <c r="AW562" s="268"/>
      <c r="AX562" s="268"/>
      <c r="AY562" s="268"/>
      <c r="AZ562" s="268"/>
      <c r="BA562" s="275"/>
      <c r="BB562" s="107"/>
      <c r="BC562" s="276"/>
      <c r="BD562" s="268"/>
      <c r="BE562" s="268"/>
      <c r="BF562" s="268"/>
      <c r="BG562" s="268"/>
      <c r="BH562" s="268"/>
      <c r="BI562" s="268"/>
      <c r="BJ562" s="268"/>
      <c r="BK562" s="268"/>
      <c r="BL562" s="121"/>
      <c r="BM562" s="193"/>
      <c r="BN562" s="277"/>
      <c r="BO562" s="277"/>
      <c r="BP562" s="277"/>
      <c r="BQ562" s="277"/>
      <c r="BR562" s="277"/>
      <c r="BS562" s="278"/>
      <c r="BT562" s="268"/>
      <c r="BU562" s="268"/>
      <c r="BV562" s="268"/>
      <c r="BW562" s="268"/>
      <c r="BX562" s="268"/>
      <c r="BY562" s="268"/>
      <c r="BZ562" s="268"/>
      <c r="CA562" s="268"/>
      <c r="CB562" s="270"/>
      <c r="CC562" s="270"/>
      <c r="CD562" s="270"/>
      <c r="CE562" s="279"/>
      <c r="CF562" s="270"/>
      <c r="CG562" s="279"/>
      <c r="CH562" s="279"/>
      <c r="CI562" s="279"/>
      <c r="CJ562" s="279"/>
      <c r="CK562" s="279"/>
      <c r="CL562" s="279"/>
      <c r="CM562" s="279"/>
      <c r="CN562" s="279"/>
      <c r="CO562" s="279"/>
      <c r="CP562" s="279"/>
      <c r="CQ562" s="279"/>
      <c r="CR562" s="112"/>
      <c r="CS562" s="112"/>
      <c r="CT562" s="112"/>
      <c r="CU562" s="112"/>
      <c r="CV562" s="112"/>
      <c r="CW562" s="112"/>
      <c r="CX562" s="112"/>
      <c r="CY562" s="112"/>
      <c r="CZ562" s="112"/>
      <c r="DA562" s="112"/>
      <c r="DB562" s="112"/>
    </row>
    <row r="563" spans="1:106" ht="30.75" customHeight="1">
      <c r="A563" s="275" t="s">
        <v>1415</v>
      </c>
      <c r="B563" s="281"/>
      <c r="C563" s="280"/>
      <c r="D563" s="107"/>
      <c r="E563" s="268"/>
      <c r="F563" s="268"/>
      <c r="G563" s="268"/>
      <c r="H563" s="268"/>
      <c r="I563" s="268"/>
      <c r="J563" s="268"/>
      <c r="K563" s="268"/>
      <c r="L563" s="268"/>
      <c r="M563" s="268"/>
      <c r="N563" s="268"/>
      <c r="O563" s="270"/>
      <c r="P563" s="271"/>
      <c r="Q563" s="268"/>
      <c r="R563" s="268"/>
      <c r="S563" s="271"/>
      <c r="T563" s="268"/>
      <c r="U563" s="268"/>
      <c r="V563" s="283"/>
      <c r="W563" s="274"/>
      <c r="X563" s="107"/>
      <c r="Y563" s="107"/>
      <c r="Z563" s="268"/>
      <c r="AA563" s="268"/>
      <c r="AB563" s="268"/>
      <c r="AC563" s="272"/>
      <c r="AD563" s="108"/>
      <c r="AE563" s="107"/>
      <c r="AF563" s="107"/>
      <c r="AG563" s="107"/>
      <c r="AH563" s="107"/>
      <c r="AI563" s="107"/>
      <c r="AJ563" s="268"/>
      <c r="AK563" s="268"/>
      <c r="AL563" s="268"/>
      <c r="AM563" s="275"/>
      <c r="AN563" s="268"/>
      <c r="AO563" s="268"/>
      <c r="AP563" s="268"/>
      <c r="AQ563" s="268"/>
      <c r="AR563" s="268"/>
      <c r="AS563" s="268"/>
      <c r="AT563" s="268"/>
      <c r="AU563" s="268"/>
      <c r="AV563" s="268"/>
      <c r="AW563" s="268"/>
      <c r="AX563" s="268"/>
      <c r="AY563" s="268"/>
      <c r="AZ563" s="268"/>
      <c r="BA563" s="275"/>
      <c r="BB563" s="107"/>
      <c r="BC563" s="276"/>
      <c r="BD563" s="268"/>
      <c r="BE563" s="268"/>
      <c r="BF563" s="268"/>
      <c r="BG563" s="268"/>
      <c r="BH563" s="268"/>
      <c r="BI563" s="268"/>
      <c r="BJ563" s="268"/>
      <c r="BK563" s="268"/>
      <c r="BL563" s="121"/>
      <c r="BM563" s="193"/>
      <c r="BN563" s="277"/>
      <c r="BO563" s="277"/>
      <c r="BP563" s="277"/>
      <c r="BQ563" s="277"/>
      <c r="BR563" s="277"/>
      <c r="BS563" s="278"/>
      <c r="BT563" s="268"/>
      <c r="BU563" s="268"/>
      <c r="BV563" s="268"/>
      <c r="BW563" s="268"/>
      <c r="BX563" s="268"/>
      <c r="BY563" s="268"/>
      <c r="BZ563" s="268"/>
      <c r="CA563" s="268"/>
      <c r="CB563" s="270"/>
      <c r="CC563" s="270"/>
      <c r="CD563" s="270"/>
      <c r="CE563" s="279"/>
      <c r="CF563" s="270"/>
      <c r="CG563" s="279"/>
      <c r="CH563" s="279"/>
      <c r="CI563" s="279"/>
      <c r="CJ563" s="279"/>
      <c r="CK563" s="279"/>
      <c r="CL563" s="279"/>
      <c r="CM563" s="279"/>
      <c r="CN563" s="279"/>
      <c r="CO563" s="279"/>
      <c r="CP563" s="279"/>
      <c r="CQ563" s="279"/>
      <c r="CR563" s="112"/>
      <c r="CS563" s="112"/>
      <c r="CT563" s="112"/>
      <c r="CU563" s="112"/>
      <c r="CV563" s="112"/>
      <c r="CW563" s="112"/>
      <c r="CX563" s="112"/>
      <c r="CY563" s="112"/>
      <c r="CZ563" s="112"/>
      <c r="DA563" s="112"/>
      <c r="DB563" s="112"/>
    </row>
    <row r="564" spans="1:106" ht="30.75" customHeight="1">
      <c r="A564" s="268" t="s">
        <v>1419</v>
      </c>
      <c r="B564" s="281"/>
      <c r="C564" s="280"/>
      <c r="D564" s="107"/>
      <c r="E564" s="268"/>
      <c r="F564" s="268"/>
      <c r="G564" s="268"/>
      <c r="H564" s="268"/>
      <c r="I564" s="268"/>
      <c r="J564" s="268"/>
      <c r="K564" s="268"/>
      <c r="L564" s="268"/>
      <c r="M564" s="268"/>
      <c r="N564" s="268"/>
      <c r="O564" s="270"/>
      <c r="P564" s="271"/>
      <c r="Q564" s="268"/>
      <c r="R564" s="268"/>
      <c r="S564" s="271"/>
      <c r="T564" s="268"/>
      <c r="U564" s="268"/>
      <c r="V564" s="283"/>
      <c r="W564" s="274"/>
      <c r="X564" s="107"/>
      <c r="Y564" s="107"/>
      <c r="Z564" s="268"/>
      <c r="AA564" s="268"/>
      <c r="AB564" s="268"/>
      <c r="AC564" s="272"/>
      <c r="AD564" s="108"/>
      <c r="AE564" s="107"/>
      <c r="AF564" s="107"/>
      <c r="AG564" s="107"/>
      <c r="AH564" s="107"/>
      <c r="AI564" s="107"/>
      <c r="AJ564" s="268"/>
      <c r="AK564" s="268"/>
      <c r="AL564" s="268"/>
      <c r="AM564" s="275"/>
      <c r="AN564" s="268"/>
      <c r="AO564" s="268"/>
      <c r="AP564" s="268"/>
      <c r="AQ564" s="268"/>
      <c r="AR564" s="268"/>
      <c r="AS564" s="268"/>
      <c r="AT564" s="268"/>
      <c r="AU564" s="268"/>
      <c r="AV564" s="268"/>
      <c r="AW564" s="268"/>
      <c r="AX564" s="268"/>
      <c r="AY564" s="268"/>
      <c r="AZ564" s="268"/>
      <c r="BA564" s="275"/>
      <c r="BB564" s="107"/>
      <c r="BC564" s="276"/>
      <c r="BD564" s="268"/>
      <c r="BE564" s="268"/>
      <c r="BF564" s="268"/>
      <c r="BG564" s="268"/>
      <c r="BH564" s="268"/>
      <c r="BI564" s="268"/>
      <c r="BJ564" s="268"/>
      <c r="BK564" s="268"/>
      <c r="BL564" s="121"/>
      <c r="BM564" s="193"/>
      <c r="BN564" s="277"/>
      <c r="BO564" s="277"/>
      <c r="BP564" s="277"/>
      <c r="BQ564" s="277"/>
      <c r="BR564" s="277"/>
      <c r="BS564" s="278"/>
      <c r="BT564" s="268"/>
      <c r="BU564" s="268"/>
      <c r="BV564" s="268"/>
      <c r="BW564" s="268"/>
      <c r="BX564" s="268"/>
      <c r="BY564" s="268"/>
      <c r="BZ564" s="268"/>
      <c r="CA564" s="268"/>
      <c r="CB564" s="270"/>
      <c r="CC564" s="270"/>
      <c r="CD564" s="270"/>
      <c r="CE564" s="279"/>
      <c r="CF564" s="270"/>
      <c r="CG564" s="279"/>
      <c r="CH564" s="279"/>
      <c r="CI564" s="279"/>
      <c r="CJ564" s="279"/>
      <c r="CK564" s="279"/>
      <c r="CL564" s="279"/>
      <c r="CM564" s="279"/>
      <c r="CN564" s="279"/>
      <c r="CO564" s="279"/>
      <c r="CP564" s="279"/>
      <c r="CQ564" s="279"/>
      <c r="CR564" s="112"/>
      <c r="CS564" s="112"/>
      <c r="CT564" s="112"/>
      <c r="CU564" s="112"/>
      <c r="CV564" s="112"/>
      <c r="CW564" s="112"/>
      <c r="CX564" s="112"/>
      <c r="CY564" s="112"/>
      <c r="CZ564" s="112"/>
      <c r="DA564" s="112"/>
      <c r="DB564" s="112"/>
    </row>
    <row r="565" spans="1:106" ht="30.75" customHeight="1">
      <c r="A565" s="268" t="s">
        <v>1423</v>
      </c>
      <c r="B565" s="281"/>
      <c r="C565" s="280"/>
      <c r="D565" s="107"/>
      <c r="E565" s="268"/>
      <c r="F565" s="268"/>
      <c r="G565" s="268"/>
      <c r="H565" s="268"/>
      <c r="I565" s="268"/>
      <c r="J565" s="268"/>
      <c r="K565" s="268"/>
      <c r="L565" s="268"/>
      <c r="M565" s="268"/>
      <c r="N565" s="268"/>
      <c r="O565" s="270"/>
      <c r="P565" s="271"/>
      <c r="Q565" s="268"/>
      <c r="R565" s="268"/>
      <c r="S565" s="271"/>
      <c r="T565" s="268"/>
      <c r="U565" s="268"/>
      <c r="V565" s="283"/>
      <c r="W565" s="274"/>
      <c r="X565" s="107"/>
      <c r="Y565" s="107"/>
      <c r="Z565" s="268"/>
      <c r="AA565" s="268"/>
      <c r="AB565" s="268"/>
      <c r="AC565" s="272"/>
      <c r="AD565" s="108"/>
      <c r="AE565" s="107"/>
      <c r="AF565" s="107"/>
      <c r="AG565" s="107"/>
      <c r="AH565" s="107"/>
      <c r="AI565" s="107"/>
      <c r="AJ565" s="268"/>
      <c r="AK565" s="268"/>
      <c r="AL565" s="268"/>
      <c r="AM565" s="275"/>
      <c r="AN565" s="268"/>
      <c r="AO565" s="268"/>
      <c r="AP565" s="268"/>
      <c r="AQ565" s="268"/>
      <c r="AR565" s="268"/>
      <c r="AS565" s="268"/>
      <c r="AT565" s="268"/>
      <c r="AU565" s="268"/>
      <c r="AV565" s="268"/>
      <c r="AW565" s="268"/>
      <c r="AX565" s="268"/>
      <c r="AY565" s="268"/>
      <c r="AZ565" s="268"/>
      <c r="BA565" s="275"/>
      <c r="BB565" s="107"/>
      <c r="BC565" s="276"/>
      <c r="BD565" s="268"/>
      <c r="BE565" s="268"/>
      <c r="BF565" s="268"/>
      <c r="BG565" s="268"/>
      <c r="BH565" s="268"/>
      <c r="BI565" s="268"/>
      <c r="BJ565" s="268"/>
      <c r="BK565" s="268"/>
      <c r="BL565" s="121"/>
      <c r="BM565" s="193"/>
      <c r="BN565" s="277"/>
      <c r="BO565" s="277"/>
      <c r="BP565" s="277"/>
      <c r="BQ565" s="277"/>
      <c r="BR565" s="277"/>
      <c r="BS565" s="278"/>
      <c r="BT565" s="268"/>
      <c r="BU565" s="268"/>
      <c r="BV565" s="268"/>
      <c r="BW565" s="268"/>
      <c r="BX565" s="268"/>
      <c r="BY565" s="268"/>
      <c r="BZ565" s="268"/>
      <c r="CA565" s="268"/>
      <c r="CB565" s="270"/>
      <c r="CC565" s="270"/>
      <c r="CD565" s="270"/>
      <c r="CE565" s="279"/>
      <c r="CF565" s="270"/>
      <c r="CG565" s="279"/>
      <c r="CH565" s="279"/>
      <c r="CI565" s="279"/>
      <c r="CJ565" s="279"/>
      <c r="CK565" s="279"/>
      <c r="CL565" s="279"/>
      <c r="CM565" s="279"/>
      <c r="CN565" s="279"/>
      <c r="CO565" s="279"/>
      <c r="CP565" s="279"/>
      <c r="CQ565" s="279"/>
      <c r="CR565" s="112"/>
      <c r="CS565" s="112"/>
      <c r="CT565" s="112"/>
      <c r="CU565" s="112"/>
      <c r="CV565" s="112"/>
      <c r="CW565" s="112"/>
      <c r="CX565" s="112"/>
      <c r="CY565" s="112"/>
      <c r="CZ565" s="112"/>
      <c r="DA565" s="112"/>
      <c r="DB565" s="112"/>
    </row>
    <row r="566" spans="1:106" ht="30.75" customHeight="1">
      <c r="A566" s="268" t="s">
        <v>1427</v>
      </c>
      <c r="B566" s="281"/>
      <c r="C566" s="280"/>
      <c r="D566" s="107"/>
      <c r="E566" s="268"/>
      <c r="F566" s="268"/>
      <c r="G566" s="268"/>
      <c r="H566" s="268"/>
      <c r="I566" s="268"/>
      <c r="J566" s="268"/>
      <c r="K566" s="268"/>
      <c r="L566" s="268"/>
      <c r="M566" s="268"/>
      <c r="N566" s="268"/>
      <c r="O566" s="270"/>
      <c r="P566" s="271"/>
      <c r="Q566" s="268"/>
      <c r="R566" s="268"/>
      <c r="S566" s="271"/>
      <c r="T566" s="268"/>
      <c r="U566" s="268"/>
      <c r="V566" s="283"/>
      <c r="W566" s="274"/>
      <c r="X566" s="107"/>
      <c r="Y566" s="107"/>
      <c r="Z566" s="268"/>
      <c r="AA566" s="268"/>
      <c r="AB566" s="268"/>
      <c r="AC566" s="272"/>
      <c r="AD566" s="108"/>
      <c r="AE566" s="107"/>
      <c r="AF566" s="107"/>
      <c r="AG566" s="107"/>
      <c r="AH566" s="107"/>
      <c r="AI566" s="107"/>
      <c r="AJ566" s="268"/>
      <c r="AK566" s="268"/>
      <c r="AL566" s="268"/>
      <c r="AM566" s="275"/>
      <c r="AN566" s="268"/>
      <c r="AO566" s="268"/>
      <c r="AP566" s="268"/>
      <c r="AQ566" s="268"/>
      <c r="AR566" s="268"/>
      <c r="AS566" s="268"/>
      <c r="AT566" s="268"/>
      <c r="AU566" s="268"/>
      <c r="AV566" s="268"/>
      <c r="AW566" s="268"/>
      <c r="AX566" s="268"/>
      <c r="AY566" s="268"/>
      <c r="AZ566" s="268"/>
      <c r="BA566" s="275"/>
      <c r="BB566" s="107"/>
      <c r="BC566" s="276"/>
      <c r="BD566" s="268"/>
      <c r="BE566" s="268"/>
      <c r="BF566" s="268"/>
      <c r="BG566" s="268"/>
      <c r="BH566" s="268"/>
      <c r="BI566" s="268"/>
      <c r="BJ566" s="268"/>
      <c r="BK566" s="268"/>
      <c r="BL566" s="121"/>
      <c r="BM566" s="193"/>
      <c r="BN566" s="277"/>
      <c r="BO566" s="277"/>
      <c r="BP566" s="277"/>
      <c r="BQ566" s="277"/>
      <c r="BR566" s="277"/>
      <c r="BS566" s="278"/>
      <c r="BT566" s="268"/>
      <c r="BU566" s="268"/>
      <c r="BV566" s="268"/>
      <c r="BW566" s="268"/>
      <c r="BX566" s="268"/>
      <c r="BY566" s="268"/>
      <c r="BZ566" s="268"/>
      <c r="CA566" s="268"/>
      <c r="CB566" s="270"/>
      <c r="CC566" s="270"/>
      <c r="CD566" s="270"/>
      <c r="CE566" s="279"/>
      <c r="CF566" s="270"/>
      <c r="CG566" s="279"/>
      <c r="CH566" s="279"/>
      <c r="CI566" s="279"/>
      <c r="CJ566" s="279"/>
      <c r="CK566" s="279"/>
      <c r="CL566" s="279"/>
      <c r="CM566" s="279"/>
      <c r="CN566" s="279"/>
      <c r="CO566" s="279"/>
      <c r="CP566" s="279"/>
      <c r="CQ566" s="279"/>
      <c r="CR566" s="112"/>
      <c r="CS566" s="112"/>
      <c r="CT566" s="112"/>
      <c r="CU566" s="112"/>
      <c r="CV566" s="112"/>
      <c r="CW566" s="112"/>
      <c r="CX566" s="112"/>
      <c r="CY566" s="112"/>
      <c r="CZ566" s="112"/>
      <c r="DA566" s="112"/>
      <c r="DB566" s="112"/>
    </row>
    <row r="567" spans="1:106" ht="30.75" customHeight="1">
      <c r="A567" s="107" t="s">
        <v>1431</v>
      </c>
      <c r="B567" s="281"/>
      <c r="C567" s="261"/>
      <c r="D567" s="107"/>
      <c r="E567" s="268"/>
      <c r="F567" s="268"/>
      <c r="G567" s="268"/>
      <c r="H567" s="268"/>
      <c r="I567" s="268"/>
      <c r="J567" s="268"/>
      <c r="K567" s="268"/>
      <c r="L567" s="268"/>
      <c r="M567" s="268"/>
      <c r="N567" s="268"/>
      <c r="O567" s="270"/>
      <c r="P567" s="271"/>
      <c r="Q567" s="268"/>
      <c r="R567" s="268"/>
      <c r="S567" s="271"/>
      <c r="T567" s="268"/>
      <c r="U567" s="268"/>
      <c r="V567" s="283"/>
      <c r="W567" s="274"/>
      <c r="X567" s="107"/>
      <c r="Y567" s="107"/>
      <c r="Z567" s="268"/>
      <c r="AA567" s="268"/>
      <c r="AB567" s="268"/>
      <c r="AC567" s="272"/>
      <c r="AD567" s="108"/>
      <c r="AE567" s="107"/>
      <c r="AF567" s="107"/>
      <c r="AG567" s="107"/>
      <c r="AH567" s="107"/>
      <c r="AI567" s="107"/>
      <c r="AJ567" s="268"/>
      <c r="AK567" s="268"/>
      <c r="AL567" s="268"/>
      <c r="AM567" s="275"/>
      <c r="AN567" s="268"/>
      <c r="AO567" s="268"/>
      <c r="AP567" s="268"/>
      <c r="AQ567" s="268"/>
      <c r="AR567" s="268"/>
      <c r="AS567" s="268"/>
      <c r="AT567" s="268"/>
      <c r="AU567" s="268"/>
      <c r="AV567" s="268"/>
      <c r="AW567" s="268"/>
      <c r="AX567" s="268"/>
      <c r="AY567" s="268"/>
      <c r="AZ567" s="268"/>
      <c r="BA567" s="275"/>
      <c r="BB567" s="107"/>
      <c r="BC567" s="276"/>
      <c r="BD567" s="268"/>
      <c r="BE567" s="268"/>
      <c r="BF567" s="268"/>
      <c r="BG567" s="268"/>
      <c r="BH567" s="268"/>
      <c r="BI567" s="268"/>
      <c r="BJ567" s="268"/>
      <c r="BK567" s="268"/>
      <c r="BL567" s="121"/>
      <c r="BM567" s="193"/>
      <c r="BN567" s="277"/>
      <c r="BO567" s="277"/>
      <c r="BP567" s="277"/>
      <c r="BQ567" s="277"/>
      <c r="BR567" s="277"/>
      <c r="BS567" s="278"/>
      <c r="BT567" s="268"/>
      <c r="BU567" s="268"/>
      <c r="BV567" s="268"/>
      <c r="BW567" s="268"/>
      <c r="BX567" s="268"/>
      <c r="BY567" s="268"/>
      <c r="BZ567" s="268"/>
      <c r="CA567" s="268"/>
      <c r="CB567" s="270"/>
      <c r="CC567" s="270"/>
      <c r="CD567" s="270"/>
      <c r="CE567" s="279"/>
      <c r="CF567" s="270"/>
      <c r="CG567" s="279"/>
      <c r="CH567" s="279"/>
      <c r="CI567" s="279"/>
      <c r="CJ567" s="279"/>
      <c r="CK567" s="279"/>
      <c r="CL567" s="279"/>
      <c r="CM567" s="279"/>
      <c r="CN567" s="279"/>
      <c r="CO567" s="279"/>
      <c r="CP567" s="279"/>
      <c r="CQ567" s="279"/>
      <c r="CR567" s="112"/>
      <c r="CS567" s="112"/>
      <c r="CT567" s="112"/>
      <c r="CU567" s="112"/>
      <c r="CV567" s="112"/>
      <c r="CW567" s="112"/>
      <c r="CX567" s="112"/>
      <c r="CY567" s="112"/>
      <c r="CZ567" s="112"/>
      <c r="DA567" s="112"/>
      <c r="DB567" s="112"/>
    </row>
    <row r="568" spans="1:106" ht="30.75" customHeight="1">
      <c r="A568" s="275" t="s">
        <v>1435</v>
      </c>
      <c r="B568" s="281"/>
      <c r="C568" s="280"/>
      <c r="D568" s="107"/>
      <c r="E568" s="268"/>
      <c r="F568" s="268"/>
      <c r="G568" s="268"/>
      <c r="H568" s="268"/>
      <c r="I568" s="268"/>
      <c r="J568" s="268"/>
      <c r="K568" s="268"/>
      <c r="L568" s="268"/>
      <c r="M568" s="268"/>
      <c r="N568" s="268"/>
      <c r="O568" s="270"/>
      <c r="P568" s="271"/>
      <c r="Q568" s="268"/>
      <c r="R568" s="268"/>
      <c r="S568" s="271"/>
      <c r="T568" s="268"/>
      <c r="U568" s="268"/>
      <c r="V568" s="283"/>
      <c r="W568" s="274"/>
      <c r="X568" s="107"/>
      <c r="Y568" s="107"/>
      <c r="Z568" s="268"/>
      <c r="AA568" s="268"/>
      <c r="AB568" s="268"/>
      <c r="AC568" s="272"/>
      <c r="AD568" s="108"/>
      <c r="AE568" s="107"/>
      <c r="AF568" s="107"/>
      <c r="AG568" s="107"/>
      <c r="AH568" s="107"/>
      <c r="AI568" s="107"/>
      <c r="AJ568" s="268"/>
      <c r="AK568" s="268"/>
      <c r="AL568" s="268"/>
      <c r="AM568" s="275"/>
      <c r="AN568" s="268"/>
      <c r="AO568" s="268"/>
      <c r="AP568" s="268"/>
      <c r="AQ568" s="268"/>
      <c r="AR568" s="268"/>
      <c r="AS568" s="268"/>
      <c r="AT568" s="268"/>
      <c r="AU568" s="268"/>
      <c r="AV568" s="268"/>
      <c r="AW568" s="268"/>
      <c r="AX568" s="268"/>
      <c r="AY568" s="268"/>
      <c r="AZ568" s="268"/>
      <c r="BA568" s="275"/>
      <c r="BB568" s="107"/>
      <c r="BC568" s="276"/>
      <c r="BD568" s="268"/>
      <c r="BE568" s="268"/>
      <c r="BF568" s="268"/>
      <c r="BG568" s="268"/>
      <c r="BH568" s="268"/>
      <c r="BI568" s="268"/>
      <c r="BJ568" s="268"/>
      <c r="BK568" s="268"/>
      <c r="BL568" s="121"/>
      <c r="BM568" s="193"/>
      <c r="BN568" s="277"/>
      <c r="BO568" s="277"/>
      <c r="BP568" s="277"/>
      <c r="BQ568" s="277"/>
      <c r="BR568" s="277"/>
      <c r="BS568" s="278"/>
      <c r="BT568" s="268"/>
      <c r="BU568" s="268"/>
      <c r="BV568" s="268"/>
      <c r="BW568" s="268"/>
      <c r="BX568" s="268"/>
      <c r="BY568" s="268"/>
      <c r="BZ568" s="268"/>
      <c r="CA568" s="268"/>
      <c r="CB568" s="270"/>
      <c r="CC568" s="270"/>
      <c r="CD568" s="270"/>
      <c r="CE568" s="279"/>
      <c r="CF568" s="270"/>
      <c r="CG568" s="279"/>
      <c r="CH568" s="279"/>
      <c r="CI568" s="279"/>
      <c r="CJ568" s="279"/>
      <c r="CK568" s="279"/>
      <c r="CL568" s="279"/>
      <c r="CM568" s="279"/>
      <c r="CN568" s="279"/>
      <c r="CO568" s="279"/>
      <c r="CP568" s="279"/>
      <c r="CQ568" s="279"/>
      <c r="CR568" s="112"/>
      <c r="CS568" s="112"/>
      <c r="CT568" s="112"/>
      <c r="CU568" s="112"/>
      <c r="CV568" s="112"/>
      <c r="CW568" s="112"/>
      <c r="CX568" s="112"/>
      <c r="CY568" s="112"/>
      <c r="CZ568" s="112"/>
      <c r="DA568" s="112"/>
      <c r="DB568" s="112"/>
    </row>
    <row r="569" spans="1:106" ht="30.75" customHeight="1">
      <c r="A569" s="268" t="s">
        <v>1439</v>
      </c>
      <c r="B569" s="281"/>
      <c r="C569" s="280"/>
      <c r="D569" s="107"/>
      <c r="E569" s="268"/>
      <c r="F569" s="268"/>
      <c r="G569" s="268"/>
      <c r="H569" s="268"/>
      <c r="I569" s="268"/>
      <c r="J569" s="268"/>
      <c r="K569" s="268"/>
      <c r="L569" s="268"/>
      <c r="M569" s="268"/>
      <c r="N569" s="268"/>
      <c r="O569" s="270"/>
      <c r="P569" s="271"/>
      <c r="Q569" s="268"/>
      <c r="R569" s="268"/>
      <c r="S569" s="271"/>
      <c r="T569" s="268"/>
      <c r="U569" s="268"/>
      <c r="V569" s="283"/>
      <c r="W569" s="274"/>
      <c r="X569" s="107"/>
      <c r="Y569" s="107"/>
      <c r="Z569" s="268"/>
      <c r="AA569" s="268"/>
      <c r="AB569" s="268"/>
      <c r="AC569" s="272"/>
      <c r="AD569" s="108"/>
      <c r="AE569" s="107"/>
      <c r="AF569" s="107"/>
      <c r="AG569" s="107"/>
      <c r="AH569" s="107"/>
      <c r="AI569" s="107"/>
      <c r="AJ569" s="268"/>
      <c r="AK569" s="268"/>
      <c r="AL569" s="268"/>
      <c r="AM569" s="275"/>
      <c r="AN569" s="268"/>
      <c r="AO569" s="268"/>
      <c r="AP569" s="268"/>
      <c r="AQ569" s="268"/>
      <c r="AR569" s="268"/>
      <c r="AS569" s="268"/>
      <c r="AT569" s="268"/>
      <c r="AU569" s="268"/>
      <c r="AV569" s="268"/>
      <c r="AW569" s="268"/>
      <c r="AX569" s="268"/>
      <c r="AY569" s="268"/>
      <c r="AZ569" s="268"/>
      <c r="BA569" s="275"/>
      <c r="BB569" s="107"/>
      <c r="BC569" s="276"/>
      <c r="BD569" s="268"/>
      <c r="BE569" s="268"/>
      <c r="BF569" s="268"/>
      <c r="BG569" s="268"/>
      <c r="BH569" s="268"/>
      <c r="BI569" s="268"/>
      <c r="BJ569" s="268"/>
      <c r="BK569" s="268"/>
      <c r="BL569" s="121"/>
      <c r="BM569" s="193"/>
      <c r="BN569" s="277"/>
      <c r="BO569" s="277"/>
      <c r="BP569" s="277"/>
      <c r="BQ569" s="277"/>
      <c r="BR569" s="277"/>
      <c r="BS569" s="278"/>
      <c r="BT569" s="268"/>
      <c r="BU569" s="268"/>
      <c r="BV569" s="268"/>
      <c r="BW569" s="268"/>
      <c r="BX569" s="268"/>
      <c r="BY569" s="268"/>
      <c r="BZ569" s="268"/>
      <c r="CA569" s="268"/>
      <c r="CB569" s="270"/>
      <c r="CC569" s="270"/>
      <c r="CD569" s="270"/>
      <c r="CE569" s="279"/>
      <c r="CF569" s="270"/>
      <c r="CG569" s="279"/>
      <c r="CH569" s="279"/>
      <c r="CI569" s="279"/>
      <c r="CJ569" s="279"/>
      <c r="CK569" s="279"/>
      <c r="CL569" s="279"/>
      <c r="CM569" s="279"/>
      <c r="CN569" s="279"/>
      <c r="CO569" s="279"/>
      <c r="CP569" s="279"/>
      <c r="CQ569" s="279"/>
      <c r="CR569" s="112"/>
      <c r="CS569" s="112"/>
      <c r="CT569" s="112"/>
      <c r="CU569" s="112"/>
      <c r="CV569" s="112"/>
      <c r="CW569" s="112"/>
      <c r="CX569" s="112"/>
      <c r="CY569" s="112"/>
      <c r="CZ569" s="112"/>
      <c r="DA569" s="112"/>
      <c r="DB569" s="112"/>
    </row>
    <row r="570" spans="1:106" ht="30.75" customHeight="1">
      <c r="A570" s="268" t="s">
        <v>1443</v>
      </c>
      <c r="B570" s="281"/>
      <c r="C570" s="280"/>
      <c r="D570" s="107"/>
      <c r="E570" s="268"/>
      <c r="F570" s="268"/>
      <c r="G570" s="268"/>
      <c r="H570" s="268"/>
      <c r="I570" s="268"/>
      <c r="J570" s="268"/>
      <c r="K570" s="268"/>
      <c r="L570" s="268"/>
      <c r="M570" s="268"/>
      <c r="N570" s="268"/>
      <c r="O570" s="270"/>
      <c r="P570" s="271"/>
      <c r="Q570" s="268"/>
      <c r="R570" s="268"/>
      <c r="S570" s="271"/>
      <c r="T570" s="268"/>
      <c r="U570" s="268"/>
      <c r="V570" s="283"/>
      <c r="W570" s="274"/>
      <c r="X570" s="107"/>
      <c r="Y570" s="107"/>
      <c r="Z570" s="268"/>
      <c r="AA570" s="268"/>
      <c r="AB570" s="268"/>
      <c r="AC570" s="272"/>
      <c r="AD570" s="108"/>
      <c r="AE570" s="107"/>
      <c r="AF570" s="107"/>
      <c r="AG570" s="107"/>
      <c r="AH570" s="107"/>
      <c r="AI570" s="107"/>
      <c r="AJ570" s="268"/>
      <c r="AK570" s="268"/>
      <c r="AL570" s="268"/>
      <c r="AM570" s="275"/>
      <c r="AN570" s="268"/>
      <c r="AO570" s="268"/>
      <c r="AP570" s="268"/>
      <c r="AQ570" s="268"/>
      <c r="AR570" s="268"/>
      <c r="AS570" s="268"/>
      <c r="AT570" s="268"/>
      <c r="AU570" s="268"/>
      <c r="AV570" s="268"/>
      <c r="AW570" s="268"/>
      <c r="AX570" s="268"/>
      <c r="AY570" s="268"/>
      <c r="AZ570" s="268"/>
      <c r="BA570" s="275"/>
      <c r="BB570" s="107"/>
      <c r="BC570" s="276"/>
      <c r="BD570" s="268"/>
      <c r="BE570" s="268"/>
      <c r="BF570" s="268"/>
      <c r="BG570" s="268"/>
      <c r="BH570" s="268"/>
      <c r="BI570" s="268"/>
      <c r="BJ570" s="268"/>
      <c r="BK570" s="268"/>
      <c r="BL570" s="121"/>
      <c r="BM570" s="193"/>
      <c r="BN570" s="277"/>
      <c r="BO570" s="277"/>
      <c r="BP570" s="277"/>
      <c r="BQ570" s="277"/>
      <c r="BR570" s="277"/>
      <c r="BS570" s="278"/>
      <c r="BT570" s="268"/>
      <c r="BU570" s="268"/>
      <c r="BV570" s="268"/>
      <c r="BW570" s="268"/>
      <c r="BX570" s="268"/>
      <c r="BY570" s="268"/>
      <c r="BZ570" s="268"/>
      <c r="CA570" s="268"/>
      <c r="CB570" s="270"/>
      <c r="CC570" s="270"/>
      <c r="CD570" s="270"/>
      <c r="CE570" s="279"/>
      <c r="CF570" s="270"/>
      <c r="CG570" s="279"/>
      <c r="CH570" s="279"/>
      <c r="CI570" s="279"/>
      <c r="CJ570" s="279"/>
      <c r="CK570" s="279"/>
      <c r="CL570" s="279"/>
      <c r="CM570" s="279"/>
      <c r="CN570" s="279"/>
      <c r="CO570" s="279"/>
      <c r="CP570" s="279"/>
      <c r="CQ570" s="279"/>
      <c r="CR570" s="112"/>
      <c r="CS570" s="112"/>
      <c r="CT570" s="112"/>
      <c r="CU570" s="112"/>
      <c r="CV570" s="112"/>
      <c r="CW570" s="112"/>
      <c r="CX570" s="112"/>
      <c r="CY570" s="112"/>
      <c r="CZ570" s="112"/>
      <c r="DA570" s="112"/>
      <c r="DB570" s="112"/>
    </row>
    <row r="571" spans="1:106" ht="30.75" customHeight="1">
      <c r="A571" s="268" t="s">
        <v>1447</v>
      </c>
      <c r="B571" s="281"/>
      <c r="C571" s="280"/>
      <c r="D571" s="107"/>
      <c r="E571" s="268"/>
      <c r="F571" s="268"/>
      <c r="G571" s="268"/>
      <c r="H571" s="268"/>
      <c r="I571" s="268"/>
      <c r="J571" s="268"/>
      <c r="K571" s="268"/>
      <c r="L571" s="268"/>
      <c r="M571" s="268"/>
      <c r="N571" s="268"/>
      <c r="O571" s="270"/>
      <c r="P571" s="271"/>
      <c r="Q571" s="268"/>
      <c r="R571" s="268"/>
      <c r="S571" s="271"/>
      <c r="T571" s="268"/>
      <c r="U571" s="268"/>
      <c r="V571" s="273"/>
      <c r="W571" s="274"/>
      <c r="X571" s="107"/>
      <c r="Y571" s="107"/>
      <c r="Z571" s="268"/>
      <c r="AA571" s="268"/>
      <c r="AB571" s="268"/>
      <c r="AC571" s="272"/>
      <c r="AD571" s="108"/>
      <c r="AE571" s="107"/>
      <c r="AF571" s="107"/>
      <c r="AG571" s="107"/>
      <c r="AH571" s="107"/>
      <c r="AI571" s="107"/>
      <c r="AJ571" s="268"/>
      <c r="AK571" s="268"/>
      <c r="AL571" s="268"/>
      <c r="AM571" s="275"/>
      <c r="AN571" s="268"/>
      <c r="AO571" s="268"/>
      <c r="AP571" s="268"/>
      <c r="AQ571" s="268"/>
      <c r="AR571" s="268"/>
      <c r="AS571" s="268"/>
      <c r="AT571" s="268"/>
      <c r="AU571" s="268"/>
      <c r="AV571" s="268"/>
      <c r="AW571" s="268"/>
      <c r="AX571" s="268"/>
      <c r="AY571" s="268"/>
      <c r="AZ571" s="268"/>
      <c r="BA571" s="275"/>
      <c r="BB571" s="107"/>
      <c r="BC571" s="276"/>
      <c r="BD571" s="268"/>
      <c r="BE571" s="268"/>
      <c r="BF571" s="268"/>
      <c r="BG571" s="268"/>
      <c r="BH571" s="268"/>
      <c r="BI571" s="268"/>
      <c r="BJ571" s="268"/>
      <c r="BK571" s="268"/>
      <c r="BL571" s="121"/>
      <c r="BM571" s="193"/>
      <c r="BN571" s="277"/>
      <c r="BO571" s="277"/>
      <c r="BP571" s="277"/>
      <c r="BQ571" s="277"/>
      <c r="BR571" s="277"/>
      <c r="BS571" s="278"/>
      <c r="BT571" s="268"/>
      <c r="BU571" s="268"/>
      <c r="BV571" s="268"/>
      <c r="BW571" s="268"/>
      <c r="BX571" s="268"/>
      <c r="BY571" s="268"/>
      <c r="BZ571" s="268"/>
      <c r="CA571" s="268"/>
      <c r="CB571" s="270"/>
      <c r="CC571" s="270"/>
      <c r="CD571" s="270"/>
      <c r="CE571" s="279"/>
      <c r="CF571" s="270"/>
      <c r="CG571" s="279"/>
      <c r="CH571" s="279"/>
      <c r="CI571" s="279"/>
      <c r="CJ571" s="279"/>
      <c r="CK571" s="279"/>
      <c r="CL571" s="279"/>
      <c r="CM571" s="279"/>
      <c r="CN571" s="279"/>
      <c r="CO571" s="279"/>
      <c r="CP571" s="279"/>
      <c r="CQ571" s="279"/>
      <c r="CR571" s="112"/>
      <c r="CS571" s="112"/>
      <c r="CT571" s="112"/>
      <c r="CU571" s="112"/>
      <c r="CV571" s="112"/>
      <c r="CW571" s="112"/>
      <c r="CX571" s="112"/>
      <c r="CY571" s="112"/>
      <c r="CZ571" s="112"/>
      <c r="DA571" s="112"/>
      <c r="DB571" s="112"/>
    </row>
    <row r="572" spans="1:106" ht="30.75" customHeight="1">
      <c r="A572" s="268" t="s">
        <v>1452</v>
      </c>
      <c r="B572" s="281"/>
      <c r="C572" s="280"/>
      <c r="D572" s="107"/>
      <c r="E572" s="268"/>
      <c r="F572" s="268"/>
      <c r="G572" s="268"/>
      <c r="H572" s="268"/>
      <c r="I572" s="268"/>
      <c r="J572" s="268"/>
      <c r="K572" s="268"/>
      <c r="L572" s="268"/>
      <c r="M572" s="268"/>
      <c r="N572" s="268"/>
      <c r="O572" s="270"/>
      <c r="P572" s="271"/>
      <c r="Q572" s="268"/>
      <c r="R572" s="268"/>
      <c r="S572" s="271"/>
      <c r="T572" s="268"/>
      <c r="U572" s="268"/>
      <c r="V572" s="273"/>
      <c r="W572" s="274"/>
      <c r="X572" s="107"/>
      <c r="Y572" s="107"/>
      <c r="Z572" s="268"/>
      <c r="AA572" s="268"/>
      <c r="AB572" s="268"/>
      <c r="AC572" s="272"/>
      <c r="AD572" s="108"/>
      <c r="AE572" s="107"/>
      <c r="AF572" s="107"/>
      <c r="AG572" s="107"/>
      <c r="AH572" s="107"/>
      <c r="AI572" s="107"/>
      <c r="AJ572" s="268"/>
      <c r="AK572" s="268"/>
      <c r="AL572" s="268"/>
      <c r="AM572" s="275"/>
      <c r="AN572" s="268"/>
      <c r="AO572" s="268"/>
      <c r="AP572" s="268"/>
      <c r="AQ572" s="268"/>
      <c r="AR572" s="268"/>
      <c r="AS572" s="268"/>
      <c r="AT572" s="268"/>
      <c r="AU572" s="268"/>
      <c r="AV572" s="268"/>
      <c r="AW572" s="268"/>
      <c r="AX572" s="268"/>
      <c r="AY572" s="268"/>
      <c r="AZ572" s="268"/>
      <c r="BA572" s="275"/>
      <c r="BB572" s="107"/>
      <c r="BC572" s="276"/>
      <c r="BD572" s="268"/>
      <c r="BE572" s="268"/>
      <c r="BF572" s="268"/>
      <c r="BG572" s="268"/>
      <c r="BH572" s="268"/>
      <c r="BI572" s="268"/>
      <c r="BJ572" s="268"/>
      <c r="BK572" s="268"/>
      <c r="BL572" s="121"/>
      <c r="BM572" s="193"/>
      <c r="BN572" s="277"/>
      <c r="BO572" s="277"/>
      <c r="BP572" s="277"/>
      <c r="BQ572" s="277"/>
      <c r="BR572" s="277"/>
      <c r="BS572" s="278"/>
      <c r="BT572" s="268"/>
      <c r="BU572" s="268"/>
      <c r="BV572" s="268"/>
      <c r="BW572" s="268"/>
      <c r="BX572" s="268"/>
      <c r="BY572" s="268"/>
      <c r="BZ572" s="268"/>
      <c r="CA572" s="268"/>
      <c r="CB572" s="270"/>
      <c r="CC572" s="270"/>
      <c r="CD572" s="270"/>
      <c r="CE572" s="279"/>
      <c r="CF572" s="270"/>
      <c r="CG572" s="279"/>
      <c r="CH572" s="279"/>
      <c r="CI572" s="279"/>
      <c r="CJ572" s="279"/>
      <c r="CK572" s="279"/>
      <c r="CL572" s="279"/>
      <c r="CM572" s="279"/>
      <c r="CN572" s="279"/>
      <c r="CO572" s="279"/>
      <c r="CP572" s="279"/>
      <c r="CQ572" s="279"/>
      <c r="CR572" s="112"/>
      <c r="CS572" s="112"/>
      <c r="CT572" s="112"/>
      <c r="CU572" s="112"/>
      <c r="CV572" s="112"/>
      <c r="CW572" s="112"/>
      <c r="CX572" s="112"/>
      <c r="CY572" s="112"/>
      <c r="CZ572" s="112"/>
      <c r="DA572" s="112"/>
      <c r="DB572" s="112"/>
    </row>
    <row r="573" spans="1:106" ht="30.75" customHeight="1">
      <c r="A573" s="268" t="s">
        <v>1456</v>
      </c>
      <c r="B573" s="281"/>
      <c r="C573" s="280"/>
      <c r="D573" s="107"/>
      <c r="E573" s="268"/>
      <c r="F573" s="268"/>
      <c r="G573" s="268"/>
      <c r="H573" s="268"/>
      <c r="I573" s="268"/>
      <c r="J573" s="268"/>
      <c r="K573" s="268"/>
      <c r="L573" s="268"/>
      <c r="M573" s="268"/>
      <c r="N573" s="268"/>
      <c r="O573" s="270"/>
      <c r="P573" s="271"/>
      <c r="Q573" s="268"/>
      <c r="R573" s="268"/>
      <c r="S573" s="271"/>
      <c r="T573" s="268"/>
      <c r="U573" s="268"/>
      <c r="V573" s="273"/>
      <c r="W573" s="274"/>
      <c r="X573" s="107"/>
      <c r="Y573" s="107"/>
      <c r="Z573" s="268"/>
      <c r="AA573" s="268"/>
      <c r="AB573" s="268"/>
      <c r="AC573" s="272"/>
      <c r="AD573" s="108"/>
      <c r="AE573" s="268"/>
      <c r="AF573" s="268"/>
      <c r="AG573" s="268"/>
      <c r="AH573" s="268"/>
      <c r="AI573" s="268"/>
      <c r="AJ573" s="268"/>
      <c r="AK573" s="268"/>
      <c r="AL573" s="268"/>
      <c r="AM573" s="275"/>
      <c r="AN573" s="268"/>
      <c r="AO573" s="268"/>
      <c r="AP573" s="268"/>
      <c r="AQ573" s="268"/>
      <c r="AR573" s="268"/>
      <c r="AS573" s="268"/>
      <c r="AT573" s="268"/>
      <c r="AU573" s="268"/>
      <c r="AV573" s="268"/>
      <c r="AW573" s="268"/>
      <c r="AX573" s="268"/>
      <c r="AY573" s="268"/>
      <c r="AZ573" s="268"/>
      <c r="BA573" s="275"/>
      <c r="BB573" s="107"/>
      <c r="BC573" s="276"/>
      <c r="BD573" s="268"/>
      <c r="BE573" s="268"/>
      <c r="BF573" s="268"/>
      <c r="BG573" s="268"/>
      <c r="BH573" s="268"/>
      <c r="BI573" s="268"/>
      <c r="BJ573" s="268"/>
      <c r="BK573" s="268"/>
      <c r="BL573" s="121"/>
      <c r="BM573" s="193"/>
      <c r="BN573" s="277"/>
      <c r="BO573" s="277"/>
      <c r="BP573" s="277"/>
      <c r="BQ573" s="277"/>
      <c r="BR573" s="277"/>
      <c r="BS573" s="278"/>
      <c r="BT573" s="268"/>
      <c r="BU573" s="268"/>
      <c r="BV573" s="268"/>
      <c r="BW573" s="268"/>
      <c r="BX573" s="268"/>
      <c r="BY573" s="268"/>
      <c r="BZ573" s="268"/>
      <c r="CA573" s="268"/>
      <c r="CB573" s="270"/>
      <c r="CC573" s="270"/>
      <c r="CD573" s="270"/>
      <c r="CE573" s="279"/>
      <c r="CF573" s="270"/>
      <c r="CG573" s="279"/>
      <c r="CH573" s="279"/>
      <c r="CI573" s="279"/>
      <c r="CJ573" s="279"/>
      <c r="CK573" s="279"/>
      <c r="CL573" s="279"/>
      <c r="CM573" s="279"/>
      <c r="CN573" s="279"/>
      <c r="CO573" s="279"/>
      <c r="CP573" s="279"/>
      <c r="CQ573" s="279"/>
      <c r="CR573" s="112"/>
      <c r="CS573" s="112"/>
      <c r="CT573" s="112"/>
      <c r="CU573" s="112"/>
      <c r="CV573" s="112"/>
      <c r="CW573" s="112"/>
      <c r="CX573" s="112"/>
      <c r="CY573" s="112"/>
      <c r="CZ573" s="112"/>
      <c r="DA573" s="112"/>
      <c r="DB573" s="112"/>
    </row>
    <row r="574" spans="1:106" ht="30.75" customHeight="1">
      <c r="A574" s="268" t="s">
        <v>1459</v>
      </c>
      <c r="B574" s="281"/>
      <c r="C574" s="280"/>
      <c r="D574" s="107"/>
      <c r="E574" s="268"/>
      <c r="F574" s="268"/>
      <c r="G574" s="268"/>
      <c r="H574" s="268"/>
      <c r="I574" s="268"/>
      <c r="J574" s="268"/>
      <c r="K574" s="268"/>
      <c r="L574" s="268"/>
      <c r="M574" s="268"/>
      <c r="N574" s="268"/>
      <c r="O574" s="270"/>
      <c r="P574" s="271"/>
      <c r="Q574" s="268"/>
      <c r="R574" s="268"/>
      <c r="S574" s="271"/>
      <c r="T574" s="268"/>
      <c r="U574" s="268"/>
      <c r="V574" s="273"/>
      <c r="W574" s="274"/>
      <c r="X574" s="107"/>
      <c r="Y574" s="268"/>
      <c r="Z574" s="268"/>
      <c r="AA574" s="268"/>
      <c r="AB574" s="268"/>
      <c r="AC574" s="272"/>
      <c r="AD574" s="108"/>
      <c r="AE574" s="268"/>
      <c r="AF574" s="268"/>
      <c r="AG574" s="268"/>
      <c r="AH574" s="268"/>
      <c r="AI574" s="268"/>
      <c r="AJ574" s="268"/>
      <c r="AK574" s="268"/>
      <c r="AL574" s="268"/>
      <c r="AM574" s="275"/>
      <c r="AN574" s="268"/>
      <c r="AO574" s="268"/>
      <c r="AP574" s="268"/>
      <c r="AQ574" s="268"/>
      <c r="AR574" s="268"/>
      <c r="AS574" s="268"/>
      <c r="AT574" s="268"/>
      <c r="AU574" s="268"/>
      <c r="AV574" s="268"/>
      <c r="AW574" s="268"/>
      <c r="AX574" s="268"/>
      <c r="AY574" s="268"/>
      <c r="AZ574" s="268"/>
      <c r="BA574" s="275"/>
      <c r="BB574" s="107"/>
      <c r="BC574" s="276"/>
      <c r="BD574" s="268"/>
      <c r="BE574" s="268"/>
      <c r="BF574" s="268"/>
      <c r="BG574" s="268"/>
      <c r="BH574" s="268"/>
      <c r="BI574" s="268"/>
      <c r="BJ574" s="268"/>
      <c r="BK574" s="268"/>
      <c r="BL574" s="121"/>
      <c r="BM574" s="193"/>
      <c r="BN574" s="277"/>
      <c r="BO574" s="277"/>
      <c r="BP574" s="277"/>
      <c r="BQ574" s="277"/>
      <c r="BR574" s="277"/>
      <c r="BS574" s="278"/>
      <c r="BT574" s="268"/>
      <c r="BU574" s="268"/>
      <c r="BV574" s="268"/>
      <c r="BW574" s="268"/>
      <c r="BX574" s="268"/>
      <c r="BY574" s="268"/>
      <c r="BZ574" s="268"/>
      <c r="CA574" s="268"/>
      <c r="CB574" s="270"/>
      <c r="CC574" s="270"/>
      <c r="CD574" s="270"/>
      <c r="CE574" s="279"/>
      <c r="CF574" s="270"/>
      <c r="CG574" s="279"/>
      <c r="CH574" s="279"/>
      <c r="CI574" s="279"/>
      <c r="CJ574" s="279"/>
      <c r="CK574" s="279"/>
      <c r="CL574" s="279"/>
      <c r="CM574" s="279"/>
      <c r="CN574" s="279"/>
      <c r="CO574" s="279"/>
      <c r="CP574" s="279"/>
      <c r="CQ574" s="279"/>
      <c r="CR574" s="112"/>
      <c r="CS574" s="112"/>
      <c r="CT574" s="112"/>
      <c r="CU574" s="112"/>
      <c r="CV574" s="112"/>
      <c r="CW574" s="112"/>
      <c r="CX574" s="112"/>
      <c r="CY574" s="112"/>
      <c r="CZ574" s="112"/>
      <c r="DA574" s="112"/>
      <c r="DB574" s="112"/>
    </row>
    <row r="575" spans="1:106" ht="30.75" customHeight="1">
      <c r="A575" s="268" t="s">
        <v>1463</v>
      </c>
      <c r="B575" s="281"/>
      <c r="C575" s="298"/>
      <c r="D575" s="123"/>
      <c r="E575" s="275"/>
      <c r="F575" s="275"/>
      <c r="G575" s="275"/>
      <c r="H575" s="275"/>
      <c r="I575" s="275"/>
      <c r="J575" s="275"/>
      <c r="K575" s="275"/>
      <c r="L575" s="275"/>
      <c r="M575" s="275"/>
      <c r="N575" s="275"/>
      <c r="O575" s="270"/>
      <c r="P575" s="299"/>
      <c r="Q575" s="268"/>
      <c r="R575" s="275"/>
      <c r="S575" s="271"/>
      <c r="T575" s="268"/>
      <c r="U575" s="275"/>
      <c r="V575" s="283"/>
      <c r="W575" s="274"/>
      <c r="X575" s="107"/>
      <c r="Y575" s="275"/>
      <c r="Z575" s="275"/>
      <c r="AA575" s="275"/>
      <c r="AB575" s="275"/>
      <c r="AC575" s="285"/>
      <c r="AD575" s="108"/>
      <c r="AE575" s="275"/>
      <c r="AF575" s="275"/>
      <c r="AG575" s="275"/>
      <c r="AH575" s="275"/>
      <c r="AI575" s="275"/>
      <c r="AJ575" s="275"/>
      <c r="AK575" s="275"/>
      <c r="AL575" s="275"/>
      <c r="AM575" s="275"/>
      <c r="AN575" s="275"/>
      <c r="AO575" s="275"/>
      <c r="AP575" s="275"/>
      <c r="AQ575" s="275"/>
      <c r="AR575" s="275"/>
      <c r="AS575" s="275"/>
      <c r="AT575" s="275"/>
      <c r="AU575" s="275"/>
      <c r="AV575" s="275"/>
      <c r="AW575" s="275"/>
      <c r="AX575" s="275"/>
      <c r="AY575" s="275"/>
      <c r="AZ575" s="268"/>
      <c r="BA575" s="275"/>
      <c r="BB575" s="107"/>
      <c r="BC575" s="286"/>
      <c r="BD575" s="275"/>
      <c r="BE575" s="275"/>
      <c r="BF575" s="275"/>
      <c r="BG575" s="275"/>
      <c r="BH575" s="275"/>
      <c r="BI575" s="275"/>
      <c r="BJ575" s="275"/>
      <c r="BK575" s="275"/>
      <c r="BL575" s="121"/>
      <c r="BM575" s="193"/>
      <c r="BN575" s="287"/>
      <c r="BO575" s="287"/>
      <c r="BP575" s="287"/>
      <c r="BQ575" s="287"/>
      <c r="BR575" s="287"/>
      <c r="BS575" s="288"/>
      <c r="BT575" s="275"/>
      <c r="BU575" s="275"/>
      <c r="BV575" s="275"/>
      <c r="BW575" s="275"/>
      <c r="BX575" s="275"/>
      <c r="BY575" s="275"/>
      <c r="BZ575" s="275"/>
      <c r="CA575" s="275"/>
      <c r="CB575" s="281"/>
      <c r="CC575" s="281"/>
      <c r="CD575" s="281"/>
      <c r="CE575" s="289"/>
      <c r="CF575" s="281"/>
      <c r="CG575" s="289"/>
      <c r="CH575" s="289"/>
      <c r="CI575" s="289"/>
      <c r="CJ575" s="289"/>
      <c r="CK575" s="289"/>
      <c r="CL575" s="289"/>
      <c r="CM575" s="289"/>
      <c r="CN575" s="289"/>
      <c r="CO575" s="289"/>
      <c r="CP575" s="289"/>
      <c r="CQ575" s="289"/>
      <c r="CR575" s="112"/>
      <c r="CS575" s="112"/>
      <c r="CT575" s="112"/>
      <c r="CU575" s="112"/>
      <c r="CV575" s="112"/>
      <c r="CW575" s="112"/>
      <c r="CX575" s="112"/>
      <c r="CY575" s="112"/>
      <c r="CZ575" s="112"/>
      <c r="DA575" s="112"/>
      <c r="DB575" s="112"/>
    </row>
    <row r="576" spans="1:106" ht="30.75" customHeight="1">
      <c r="A576" s="268" t="s">
        <v>1467</v>
      </c>
      <c r="B576" s="281"/>
      <c r="C576" s="298"/>
      <c r="D576" s="123"/>
      <c r="E576" s="275"/>
      <c r="F576" s="275"/>
      <c r="G576" s="275"/>
      <c r="H576" s="275"/>
      <c r="I576" s="275"/>
      <c r="J576" s="275"/>
      <c r="K576" s="275"/>
      <c r="L576" s="275"/>
      <c r="M576" s="275"/>
      <c r="N576" s="275"/>
      <c r="O576" s="270"/>
      <c r="P576" s="299"/>
      <c r="Q576" s="268"/>
      <c r="R576" s="275"/>
      <c r="S576" s="271"/>
      <c r="T576" s="268"/>
      <c r="U576" s="275"/>
      <c r="V576" s="283"/>
      <c r="W576" s="274"/>
      <c r="X576" s="107"/>
      <c r="Y576" s="275"/>
      <c r="Z576" s="275"/>
      <c r="AA576" s="275"/>
      <c r="AB576" s="275"/>
      <c r="AC576" s="285"/>
      <c r="AD576" s="108"/>
      <c r="AE576" s="275"/>
      <c r="AF576" s="275"/>
      <c r="AG576" s="275"/>
      <c r="AH576" s="275"/>
      <c r="AI576" s="275"/>
      <c r="AJ576" s="275"/>
      <c r="AK576" s="275"/>
      <c r="AL576" s="275"/>
      <c r="AM576" s="275"/>
      <c r="AN576" s="275"/>
      <c r="AO576" s="275"/>
      <c r="AP576" s="275"/>
      <c r="AQ576" s="275"/>
      <c r="AR576" s="275"/>
      <c r="AS576" s="275"/>
      <c r="AT576" s="275"/>
      <c r="AU576" s="275"/>
      <c r="AV576" s="275"/>
      <c r="AW576" s="275"/>
      <c r="AX576" s="275"/>
      <c r="AY576" s="275"/>
      <c r="AZ576" s="268"/>
      <c r="BA576" s="275"/>
      <c r="BB576" s="107"/>
      <c r="BC576" s="286"/>
      <c r="BD576" s="275"/>
      <c r="BE576" s="275"/>
      <c r="BF576" s="275"/>
      <c r="BG576" s="275"/>
      <c r="BH576" s="275"/>
      <c r="BI576" s="275"/>
      <c r="BJ576" s="275"/>
      <c r="BK576" s="275"/>
      <c r="BL576" s="121"/>
      <c r="BM576" s="193"/>
      <c r="BN576" s="287"/>
      <c r="BO576" s="287"/>
      <c r="BP576" s="287"/>
      <c r="BQ576" s="287"/>
      <c r="BR576" s="287"/>
      <c r="BS576" s="288"/>
      <c r="BT576" s="275"/>
      <c r="BU576" s="275"/>
      <c r="BV576" s="275"/>
      <c r="BW576" s="275"/>
      <c r="BX576" s="275"/>
      <c r="BY576" s="275"/>
      <c r="BZ576" s="275"/>
      <c r="CA576" s="275"/>
      <c r="CB576" s="281"/>
      <c r="CC576" s="281"/>
      <c r="CD576" s="281"/>
      <c r="CE576" s="289"/>
      <c r="CF576" s="281"/>
      <c r="CG576" s="289"/>
      <c r="CH576" s="289"/>
      <c r="CI576" s="289"/>
      <c r="CJ576" s="289"/>
      <c r="CK576" s="289"/>
      <c r="CL576" s="289"/>
      <c r="CM576" s="289"/>
      <c r="CN576" s="289"/>
      <c r="CO576" s="289"/>
      <c r="CP576" s="289"/>
      <c r="CQ576" s="289"/>
      <c r="CR576" s="112"/>
      <c r="CS576" s="112"/>
      <c r="CT576" s="112"/>
      <c r="CU576" s="112"/>
      <c r="CV576" s="112"/>
      <c r="CW576" s="112"/>
      <c r="CX576" s="112"/>
      <c r="CY576" s="112"/>
      <c r="CZ576" s="112"/>
      <c r="DA576" s="112"/>
      <c r="DB576" s="112"/>
    </row>
    <row r="577" spans="1:106" ht="30.75" customHeight="1">
      <c r="A577" s="268" t="s">
        <v>1471</v>
      </c>
      <c r="B577" s="281"/>
      <c r="C577" s="298"/>
      <c r="D577" s="123"/>
      <c r="E577" s="275"/>
      <c r="F577" s="275"/>
      <c r="G577" s="275"/>
      <c r="H577" s="275"/>
      <c r="I577" s="275"/>
      <c r="J577" s="275"/>
      <c r="K577" s="275"/>
      <c r="L577" s="275"/>
      <c r="M577" s="275"/>
      <c r="N577" s="275"/>
      <c r="O577" s="270"/>
      <c r="P577" s="299"/>
      <c r="Q577" s="268"/>
      <c r="R577" s="275"/>
      <c r="S577" s="271"/>
      <c r="T577" s="268"/>
      <c r="U577" s="275"/>
      <c r="V577" s="283"/>
      <c r="W577" s="274"/>
      <c r="X577" s="107"/>
      <c r="Y577" s="275"/>
      <c r="Z577" s="275"/>
      <c r="AA577" s="275"/>
      <c r="AB577" s="275"/>
      <c r="AC577" s="285"/>
      <c r="AD577" s="108"/>
      <c r="AE577" s="275"/>
      <c r="AF577" s="275"/>
      <c r="AG577" s="275"/>
      <c r="AH577" s="275"/>
      <c r="AI577" s="275"/>
      <c r="AJ577" s="275"/>
      <c r="AK577" s="275"/>
      <c r="AL577" s="275"/>
      <c r="AM577" s="275"/>
      <c r="AN577" s="275"/>
      <c r="AO577" s="275"/>
      <c r="AP577" s="275"/>
      <c r="AQ577" s="275"/>
      <c r="AR577" s="275"/>
      <c r="AS577" s="275"/>
      <c r="AT577" s="275"/>
      <c r="AU577" s="275"/>
      <c r="AV577" s="275"/>
      <c r="AW577" s="275"/>
      <c r="AX577" s="275"/>
      <c r="AY577" s="275"/>
      <c r="AZ577" s="268"/>
      <c r="BA577" s="275"/>
      <c r="BB577" s="107"/>
      <c r="BC577" s="286"/>
      <c r="BD577" s="275"/>
      <c r="BE577" s="275"/>
      <c r="BF577" s="275"/>
      <c r="BG577" s="275"/>
      <c r="BH577" s="275"/>
      <c r="BI577" s="275"/>
      <c r="BJ577" s="275"/>
      <c r="BK577" s="275"/>
      <c r="BL577" s="121"/>
      <c r="BM577" s="193"/>
      <c r="BN577" s="287"/>
      <c r="BO577" s="287"/>
      <c r="BP577" s="287"/>
      <c r="BQ577" s="287"/>
      <c r="BR577" s="287"/>
      <c r="BS577" s="288"/>
      <c r="BT577" s="275"/>
      <c r="BU577" s="275"/>
      <c r="BV577" s="275"/>
      <c r="BW577" s="275"/>
      <c r="BX577" s="275"/>
      <c r="BY577" s="275"/>
      <c r="BZ577" s="275"/>
      <c r="CA577" s="275"/>
      <c r="CB577" s="281"/>
      <c r="CC577" s="281"/>
      <c r="CD577" s="281"/>
      <c r="CE577" s="289"/>
      <c r="CF577" s="281"/>
      <c r="CG577" s="289"/>
      <c r="CH577" s="289"/>
      <c r="CI577" s="289"/>
      <c r="CJ577" s="289"/>
      <c r="CK577" s="289"/>
      <c r="CL577" s="289"/>
      <c r="CM577" s="289"/>
      <c r="CN577" s="289"/>
      <c r="CO577" s="289"/>
      <c r="CP577" s="289"/>
      <c r="CQ577" s="289"/>
      <c r="CR577" s="112"/>
      <c r="CS577" s="112"/>
      <c r="CT577" s="112"/>
      <c r="CU577" s="112"/>
      <c r="CV577" s="112"/>
      <c r="CW577" s="112"/>
      <c r="CX577" s="112"/>
      <c r="CY577" s="112"/>
      <c r="CZ577" s="112"/>
      <c r="DA577" s="112"/>
      <c r="DB577" s="112"/>
    </row>
    <row r="578" spans="1:106" ht="30.75" customHeight="1">
      <c r="A578" s="268" t="s">
        <v>1475</v>
      </c>
      <c r="B578" s="281"/>
      <c r="C578" s="298"/>
      <c r="D578" s="123"/>
      <c r="E578" s="275"/>
      <c r="F578" s="275"/>
      <c r="G578" s="275"/>
      <c r="H578" s="275"/>
      <c r="I578" s="275"/>
      <c r="J578" s="275"/>
      <c r="K578" s="275"/>
      <c r="L578" s="275"/>
      <c r="M578" s="275"/>
      <c r="N578" s="275"/>
      <c r="O578" s="270"/>
      <c r="P578" s="299"/>
      <c r="Q578" s="268"/>
      <c r="R578" s="275"/>
      <c r="S578" s="271"/>
      <c r="T578" s="268"/>
      <c r="U578" s="275"/>
      <c r="V578" s="283"/>
      <c r="W578" s="274"/>
      <c r="X578" s="107"/>
      <c r="Y578" s="275"/>
      <c r="Z578" s="275"/>
      <c r="AA578" s="275"/>
      <c r="AB578" s="275"/>
      <c r="AC578" s="285"/>
      <c r="AD578" s="108"/>
      <c r="AE578" s="123"/>
      <c r="AF578" s="123"/>
      <c r="AG578" s="275"/>
      <c r="AH578" s="275"/>
      <c r="AI578" s="275"/>
      <c r="AJ578" s="275"/>
      <c r="AK578" s="275"/>
      <c r="AL578" s="275"/>
      <c r="AM578" s="275"/>
      <c r="AN578" s="275"/>
      <c r="AO578" s="275"/>
      <c r="AP578" s="275"/>
      <c r="AQ578" s="275"/>
      <c r="AR578" s="275"/>
      <c r="AS578" s="275"/>
      <c r="AT578" s="275"/>
      <c r="AU578" s="275"/>
      <c r="AV578" s="275"/>
      <c r="AW578" s="275"/>
      <c r="AX578" s="275"/>
      <c r="AY578" s="275"/>
      <c r="AZ578" s="268"/>
      <c r="BA578" s="275"/>
      <c r="BB578" s="107"/>
      <c r="BC578" s="286"/>
      <c r="BD578" s="275"/>
      <c r="BE578" s="275"/>
      <c r="BF578" s="275"/>
      <c r="BG578" s="275"/>
      <c r="BH578" s="275"/>
      <c r="BI578" s="275"/>
      <c r="BJ578" s="275"/>
      <c r="BK578" s="275"/>
      <c r="BL578" s="121"/>
      <c r="BM578" s="193"/>
      <c r="BN578" s="287"/>
      <c r="BO578" s="287"/>
      <c r="BP578" s="287"/>
      <c r="BQ578" s="287"/>
      <c r="BR578" s="287"/>
      <c r="BS578" s="288"/>
      <c r="BT578" s="275"/>
      <c r="BU578" s="275"/>
      <c r="BV578" s="275"/>
      <c r="BW578" s="275"/>
      <c r="BX578" s="275"/>
      <c r="BY578" s="275"/>
      <c r="BZ578" s="275"/>
      <c r="CA578" s="275"/>
      <c r="CB578" s="281"/>
      <c r="CC578" s="281"/>
      <c r="CD578" s="281"/>
      <c r="CE578" s="289"/>
      <c r="CF578" s="281"/>
      <c r="CG578" s="289"/>
      <c r="CH578" s="289"/>
      <c r="CI578" s="289"/>
      <c r="CJ578" s="289"/>
      <c r="CK578" s="289"/>
      <c r="CL578" s="289"/>
      <c r="CM578" s="289"/>
      <c r="CN578" s="289"/>
      <c r="CO578" s="289"/>
      <c r="CP578" s="289"/>
      <c r="CQ578" s="289"/>
      <c r="CR578" s="112"/>
      <c r="CS578" s="112"/>
      <c r="CT578" s="112"/>
      <c r="CU578" s="112"/>
      <c r="CV578" s="112"/>
      <c r="CW578" s="112"/>
      <c r="CX578" s="112"/>
      <c r="CY578" s="112"/>
      <c r="CZ578" s="112"/>
      <c r="DA578" s="112"/>
      <c r="DB578" s="112"/>
    </row>
    <row r="579" spans="1:106" ht="30.75" customHeight="1">
      <c r="A579" s="268" t="s">
        <v>1479</v>
      </c>
      <c r="B579" s="281"/>
      <c r="C579" s="298"/>
      <c r="D579" s="123"/>
      <c r="E579" s="275"/>
      <c r="F579" s="275"/>
      <c r="G579" s="275"/>
      <c r="H579" s="275"/>
      <c r="I579" s="275"/>
      <c r="J579" s="275"/>
      <c r="K579" s="275"/>
      <c r="L579" s="275"/>
      <c r="M579" s="275"/>
      <c r="N579" s="275"/>
      <c r="O579" s="270"/>
      <c r="P579" s="299"/>
      <c r="Q579" s="268"/>
      <c r="R579" s="275"/>
      <c r="S579" s="271"/>
      <c r="T579" s="268"/>
      <c r="U579" s="275"/>
      <c r="V579" s="283"/>
      <c r="W579" s="274"/>
      <c r="X579" s="107"/>
      <c r="Y579" s="123"/>
      <c r="Z579" s="275"/>
      <c r="AA579" s="275"/>
      <c r="AB579" s="275"/>
      <c r="AC579" s="285"/>
      <c r="AD579" s="108"/>
      <c r="AE579" s="275"/>
      <c r="AF579" s="275"/>
      <c r="AG579" s="275"/>
      <c r="AH579" s="275"/>
      <c r="AI579" s="275"/>
      <c r="AJ579" s="275"/>
      <c r="AK579" s="275"/>
      <c r="AL579" s="275"/>
      <c r="AM579" s="275"/>
      <c r="AN579" s="275"/>
      <c r="AO579" s="275"/>
      <c r="AP579" s="275"/>
      <c r="AQ579" s="275"/>
      <c r="AR579" s="275"/>
      <c r="AS579" s="275"/>
      <c r="AT579" s="275"/>
      <c r="AU579" s="275"/>
      <c r="AV579" s="275"/>
      <c r="AW579" s="275"/>
      <c r="AX579" s="275"/>
      <c r="AY579" s="275"/>
      <c r="AZ579" s="268"/>
      <c r="BA579" s="275"/>
      <c r="BB579" s="107"/>
      <c r="BC579" s="286"/>
      <c r="BD579" s="275"/>
      <c r="BE579" s="275"/>
      <c r="BF579" s="275"/>
      <c r="BG579" s="275"/>
      <c r="BH579" s="275"/>
      <c r="BI579" s="275"/>
      <c r="BJ579" s="123"/>
      <c r="BK579" s="275"/>
      <c r="BL579" s="287"/>
      <c r="BM579" s="287"/>
      <c r="BN579" s="287"/>
      <c r="BO579" s="287"/>
      <c r="BP579" s="287"/>
      <c r="BQ579" s="287"/>
      <c r="BR579" s="287"/>
      <c r="BS579" s="288"/>
      <c r="BT579" s="275"/>
      <c r="BU579" s="275"/>
      <c r="BV579" s="275"/>
      <c r="BW579" s="275"/>
      <c r="BX579" s="275"/>
      <c r="BY579" s="275"/>
      <c r="BZ579" s="275"/>
      <c r="CA579" s="275"/>
      <c r="CB579" s="281"/>
      <c r="CC579" s="281"/>
      <c r="CD579" s="281"/>
      <c r="CE579" s="289"/>
      <c r="CF579" s="281"/>
      <c r="CG579" s="289"/>
      <c r="CH579" s="289"/>
      <c r="CI579" s="289"/>
      <c r="CJ579" s="289"/>
      <c r="CK579" s="289"/>
      <c r="CL579" s="289"/>
      <c r="CM579" s="289"/>
      <c r="CN579" s="289"/>
      <c r="CO579" s="289"/>
      <c r="CP579" s="289"/>
      <c r="CQ579" s="289"/>
      <c r="CR579" s="112"/>
      <c r="CS579" s="112"/>
      <c r="CT579" s="112"/>
      <c r="CU579" s="112"/>
      <c r="CV579" s="112"/>
      <c r="CW579" s="112"/>
      <c r="CX579" s="112"/>
      <c r="CY579" s="112"/>
      <c r="CZ579" s="112"/>
      <c r="DA579" s="112"/>
      <c r="DB579" s="112"/>
    </row>
    <row r="580" spans="1:106" ht="30.75" customHeight="1">
      <c r="A580" s="268" t="s">
        <v>1480</v>
      </c>
      <c r="B580" s="281"/>
      <c r="C580" s="298"/>
      <c r="D580" s="123"/>
      <c r="E580" s="275"/>
      <c r="F580" s="275"/>
      <c r="G580" s="275"/>
      <c r="H580" s="275"/>
      <c r="I580" s="275"/>
      <c r="J580" s="275"/>
      <c r="K580" s="275"/>
      <c r="L580" s="275"/>
      <c r="M580" s="275"/>
      <c r="N580" s="275"/>
      <c r="O580" s="270"/>
      <c r="P580" s="299"/>
      <c r="Q580" s="268"/>
      <c r="R580" s="275"/>
      <c r="S580" s="271"/>
      <c r="T580" s="268"/>
      <c r="U580" s="275"/>
      <c r="V580" s="283"/>
      <c r="W580" s="274"/>
      <c r="X580" s="107"/>
      <c r="Y580" s="123"/>
      <c r="Z580" s="275"/>
      <c r="AA580" s="275"/>
      <c r="AB580" s="275"/>
      <c r="AC580" s="285"/>
      <c r="AD580" s="108"/>
      <c r="AE580" s="275"/>
      <c r="AF580" s="275"/>
      <c r="AG580" s="275"/>
      <c r="AH580" s="275"/>
      <c r="AI580" s="275"/>
      <c r="AJ580" s="275"/>
      <c r="AK580" s="275"/>
      <c r="AL580" s="275"/>
      <c r="AM580" s="275"/>
      <c r="AN580" s="275"/>
      <c r="AO580" s="275"/>
      <c r="AP580" s="275"/>
      <c r="AQ580" s="275"/>
      <c r="AR580" s="275"/>
      <c r="AS580" s="275"/>
      <c r="AT580" s="275"/>
      <c r="AU580" s="275"/>
      <c r="AV580" s="275"/>
      <c r="AW580" s="275"/>
      <c r="AX580" s="275"/>
      <c r="AY580" s="275"/>
      <c r="AZ580" s="268"/>
      <c r="BA580" s="275"/>
      <c r="BB580" s="107"/>
      <c r="BC580" s="286"/>
      <c r="BD580" s="275"/>
      <c r="BE580" s="275"/>
      <c r="BF580" s="275"/>
      <c r="BG580" s="275"/>
      <c r="BH580" s="275"/>
      <c r="BI580" s="275"/>
      <c r="BJ580" s="275"/>
      <c r="BK580" s="275"/>
      <c r="BL580" s="121"/>
      <c r="BM580" s="193"/>
      <c r="BN580" s="287"/>
      <c r="BO580" s="287"/>
      <c r="BP580" s="287"/>
      <c r="BQ580" s="287"/>
      <c r="BR580" s="287"/>
      <c r="BS580" s="288"/>
      <c r="BT580" s="275"/>
      <c r="BU580" s="275"/>
      <c r="BV580" s="275"/>
      <c r="BW580" s="275"/>
      <c r="BX580" s="275"/>
      <c r="BY580" s="275"/>
      <c r="BZ580" s="275"/>
      <c r="CA580" s="275"/>
      <c r="CB580" s="281"/>
      <c r="CC580" s="281"/>
      <c r="CD580" s="281"/>
      <c r="CE580" s="289"/>
      <c r="CF580" s="281"/>
      <c r="CG580" s="289"/>
      <c r="CH580" s="289"/>
      <c r="CI580" s="289"/>
      <c r="CJ580" s="289"/>
      <c r="CK580" s="289"/>
      <c r="CL580" s="289"/>
      <c r="CM580" s="289"/>
      <c r="CN580" s="289"/>
      <c r="CO580" s="289"/>
      <c r="CP580" s="289"/>
      <c r="CQ580" s="289"/>
      <c r="CR580" s="112"/>
      <c r="CS580" s="112"/>
      <c r="CT580" s="112"/>
      <c r="CU580" s="112"/>
      <c r="CV580" s="112"/>
      <c r="CW580" s="112"/>
      <c r="CX580" s="112"/>
      <c r="CY580" s="112"/>
      <c r="CZ580" s="112"/>
      <c r="DA580" s="112"/>
      <c r="DB580" s="112"/>
    </row>
    <row r="581" spans="1:106" ht="30.75" customHeight="1">
      <c r="A581" s="268" t="s">
        <v>1484</v>
      </c>
      <c r="B581" s="281"/>
      <c r="C581" s="298"/>
      <c r="D581" s="123"/>
      <c r="E581" s="275"/>
      <c r="F581" s="275"/>
      <c r="G581" s="275"/>
      <c r="H581" s="275"/>
      <c r="I581" s="275"/>
      <c r="J581" s="275"/>
      <c r="K581" s="275"/>
      <c r="L581" s="275"/>
      <c r="M581" s="275"/>
      <c r="N581" s="275"/>
      <c r="O581" s="270"/>
      <c r="P581" s="299"/>
      <c r="Q581" s="268"/>
      <c r="R581" s="275"/>
      <c r="S581" s="271"/>
      <c r="T581" s="268"/>
      <c r="U581" s="275"/>
      <c r="V581" s="283"/>
      <c r="W581" s="274"/>
      <c r="X581" s="123"/>
      <c r="Y581" s="123"/>
      <c r="Z581" s="275"/>
      <c r="AA581" s="275"/>
      <c r="AB581" s="275"/>
      <c r="AC581" s="285"/>
      <c r="AD581" s="108"/>
      <c r="AE581" s="275"/>
      <c r="AF581" s="275"/>
      <c r="AG581" s="275"/>
      <c r="AH581" s="275"/>
      <c r="AI581" s="275"/>
      <c r="AJ581" s="275"/>
      <c r="AK581" s="275"/>
      <c r="AL581" s="275"/>
      <c r="AM581" s="275"/>
      <c r="AN581" s="275"/>
      <c r="AO581" s="275"/>
      <c r="AP581" s="275"/>
      <c r="AQ581" s="275"/>
      <c r="AR581" s="275"/>
      <c r="AS581" s="275"/>
      <c r="AT581" s="275"/>
      <c r="AU581" s="275"/>
      <c r="AV581" s="275"/>
      <c r="AW581" s="275"/>
      <c r="AX581" s="275"/>
      <c r="AY581" s="275"/>
      <c r="AZ581" s="268"/>
      <c r="BA581" s="275"/>
      <c r="BB581" s="107"/>
      <c r="BC581" s="286"/>
      <c r="BD581" s="275"/>
      <c r="BE581" s="275"/>
      <c r="BF581" s="275"/>
      <c r="BG581" s="275"/>
      <c r="BH581" s="275"/>
      <c r="BI581" s="275"/>
      <c r="BJ581" s="275"/>
      <c r="BK581" s="275"/>
      <c r="BL581" s="121"/>
      <c r="BM581" s="193"/>
      <c r="BN581" s="287"/>
      <c r="BO581" s="287"/>
      <c r="BP581" s="287"/>
      <c r="BQ581" s="287"/>
      <c r="BR581" s="287"/>
      <c r="BS581" s="288"/>
      <c r="BT581" s="275"/>
      <c r="BU581" s="275"/>
      <c r="BV581" s="275"/>
      <c r="BW581" s="275"/>
      <c r="BX581" s="275"/>
      <c r="BY581" s="275"/>
      <c r="BZ581" s="275"/>
      <c r="CA581" s="275"/>
      <c r="CB581" s="281"/>
      <c r="CC581" s="281"/>
      <c r="CD581" s="281"/>
      <c r="CE581" s="289"/>
      <c r="CF581" s="281"/>
      <c r="CG581" s="289"/>
      <c r="CH581" s="289"/>
      <c r="CI581" s="289"/>
      <c r="CJ581" s="289"/>
      <c r="CK581" s="289"/>
      <c r="CL581" s="289"/>
      <c r="CM581" s="289"/>
      <c r="CN581" s="289"/>
      <c r="CO581" s="289"/>
      <c r="CP581" s="289"/>
      <c r="CQ581" s="289"/>
      <c r="CR581" s="112"/>
      <c r="CS581" s="112"/>
      <c r="CT581" s="112"/>
      <c r="CU581" s="112"/>
      <c r="CV581" s="112"/>
      <c r="CW581" s="112"/>
      <c r="CX581" s="112"/>
      <c r="CY581" s="112"/>
      <c r="CZ581" s="112"/>
      <c r="DA581" s="112"/>
      <c r="DB581" s="112"/>
    </row>
    <row r="582" spans="1:106" ht="30.75" customHeight="1">
      <c r="A582" s="268" t="s">
        <v>1489</v>
      </c>
      <c r="B582" s="281"/>
      <c r="C582" s="298"/>
      <c r="D582" s="123"/>
      <c r="E582" s="275"/>
      <c r="F582" s="275"/>
      <c r="G582" s="275"/>
      <c r="H582" s="275"/>
      <c r="I582" s="275"/>
      <c r="J582" s="275"/>
      <c r="K582" s="275"/>
      <c r="L582" s="275"/>
      <c r="M582" s="275"/>
      <c r="N582" s="275"/>
      <c r="O582" s="270"/>
      <c r="P582" s="299"/>
      <c r="Q582" s="268"/>
      <c r="R582" s="275"/>
      <c r="S582" s="271"/>
      <c r="T582" s="268"/>
      <c r="U582" s="275"/>
      <c r="V582" s="283"/>
      <c r="W582" s="274"/>
      <c r="X582" s="107"/>
      <c r="Y582" s="123"/>
      <c r="Z582" s="275"/>
      <c r="AA582" s="275"/>
      <c r="AB582" s="275"/>
      <c r="AC582" s="285"/>
      <c r="AD582" s="108"/>
      <c r="AE582" s="275"/>
      <c r="AF582" s="275"/>
      <c r="AG582" s="275"/>
      <c r="AH582" s="275"/>
      <c r="AI582" s="275"/>
      <c r="AJ582" s="275"/>
      <c r="AK582" s="275"/>
      <c r="AL582" s="275"/>
      <c r="AM582" s="275"/>
      <c r="AN582" s="275"/>
      <c r="AO582" s="275"/>
      <c r="AP582" s="275"/>
      <c r="AQ582" s="275"/>
      <c r="AR582" s="275"/>
      <c r="AS582" s="275"/>
      <c r="AT582" s="275"/>
      <c r="AU582" s="275"/>
      <c r="AV582" s="275"/>
      <c r="AW582" s="275"/>
      <c r="AX582" s="275"/>
      <c r="AY582" s="275"/>
      <c r="AZ582" s="268"/>
      <c r="BA582" s="275"/>
      <c r="BB582" s="107"/>
      <c r="BC582" s="286"/>
      <c r="BD582" s="275"/>
      <c r="BE582" s="275"/>
      <c r="BF582" s="275"/>
      <c r="BG582" s="275"/>
      <c r="BH582" s="275"/>
      <c r="BI582" s="275"/>
      <c r="BJ582" s="275"/>
      <c r="BK582" s="275"/>
      <c r="BL582" s="121"/>
      <c r="BM582" s="193"/>
      <c r="BN582" s="287"/>
      <c r="BO582" s="287"/>
      <c r="BP582" s="287"/>
      <c r="BQ582" s="287"/>
      <c r="BR582" s="287"/>
      <c r="BS582" s="288"/>
      <c r="BT582" s="275"/>
      <c r="BU582" s="275"/>
      <c r="BV582" s="275"/>
      <c r="BW582" s="275"/>
      <c r="BX582" s="275"/>
      <c r="BY582" s="275"/>
      <c r="BZ582" s="275"/>
      <c r="CA582" s="275"/>
      <c r="CB582" s="281"/>
      <c r="CC582" s="281"/>
      <c r="CD582" s="281"/>
      <c r="CE582" s="289"/>
      <c r="CF582" s="281"/>
      <c r="CG582" s="289"/>
      <c r="CH582" s="289"/>
      <c r="CI582" s="289"/>
      <c r="CJ582" s="289"/>
      <c r="CK582" s="289"/>
      <c r="CL582" s="289"/>
      <c r="CM582" s="289"/>
      <c r="CN582" s="289"/>
      <c r="CO582" s="289"/>
      <c r="CP582" s="289"/>
      <c r="CQ582" s="289"/>
      <c r="CR582" s="112"/>
      <c r="CS582" s="112"/>
      <c r="CT582" s="112"/>
      <c r="CU582" s="112"/>
      <c r="CV582" s="112"/>
      <c r="CW582" s="112"/>
      <c r="CX582" s="112"/>
      <c r="CY582" s="112"/>
      <c r="CZ582" s="112"/>
      <c r="DA582" s="112"/>
      <c r="DB582" s="112"/>
    </row>
    <row r="583" spans="1:106" ht="30.75" customHeight="1">
      <c r="A583" s="268" t="s">
        <v>1493</v>
      </c>
      <c r="B583" s="281"/>
      <c r="C583" s="298"/>
      <c r="D583" s="123"/>
      <c r="E583" s="275"/>
      <c r="F583" s="275"/>
      <c r="G583" s="275"/>
      <c r="H583" s="275"/>
      <c r="I583" s="275"/>
      <c r="J583" s="275"/>
      <c r="K583" s="275"/>
      <c r="L583" s="275"/>
      <c r="M583" s="275"/>
      <c r="N583" s="275"/>
      <c r="O583" s="270"/>
      <c r="P583" s="299"/>
      <c r="Q583" s="268"/>
      <c r="R583" s="275"/>
      <c r="S583" s="271"/>
      <c r="T583" s="268"/>
      <c r="U583" s="275"/>
      <c r="V583" s="283"/>
      <c r="W583" s="274"/>
      <c r="X583" s="107"/>
      <c r="Y583" s="123"/>
      <c r="Z583" s="275"/>
      <c r="AA583" s="275"/>
      <c r="AB583" s="275"/>
      <c r="AC583" s="285"/>
      <c r="AD583" s="108"/>
      <c r="AE583" s="275"/>
      <c r="AF583" s="275"/>
      <c r="AG583" s="275"/>
      <c r="AH583" s="275"/>
      <c r="AI583" s="275"/>
      <c r="AJ583" s="275"/>
      <c r="AK583" s="275"/>
      <c r="AL583" s="275"/>
      <c r="AM583" s="275"/>
      <c r="AN583" s="275"/>
      <c r="AO583" s="275"/>
      <c r="AP583" s="275"/>
      <c r="AQ583" s="275"/>
      <c r="AR583" s="275"/>
      <c r="AS583" s="275"/>
      <c r="AT583" s="275"/>
      <c r="AU583" s="275"/>
      <c r="AV583" s="275"/>
      <c r="AW583" s="275"/>
      <c r="AX583" s="275"/>
      <c r="AY583" s="275"/>
      <c r="AZ583" s="268"/>
      <c r="BA583" s="275"/>
      <c r="BB583" s="107"/>
      <c r="BC583" s="286"/>
      <c r="BD583" s="275"/>
      <c r="BE583" s="275"/>
      <c r="BF583" s="275"/>
      <c r="BG583" s="275"/>
      <c r="BH583" s="275"/>
      <c r="BI583" s="275"/>
      <c r="BJ583" s="275"/>
      <c r="BK583" s="275"/>
      <c r="BL583" s="121"/>
      <c r="BM583" s="193"/>
      <c r="BN583" s="287"/>
      <c r="BO583" s="287"/>
      <c r="BP583" s="287"/>
      <c r="BQ583" s="287"/>
      <c r="BR583" s="287"/>
      <c r="BS583" s="288"/>
      <c r="BT583" s="275"/>
      <c r="BU583" s="275"/>
      <c r="BV583" s="275"/>
      <c r="BW583" s="275"/>
      <c r="BX583" s="275"/>
      <c r="BY583" s="275"/>
      <c r="BZ583" s="275"/>
      <c r="CA583" s="275"/>
      <c r="CB583" s="281"/>
      <c r="CC583" s="281"/>
      <c r="CD583" s="281"/>
      <c r="CE583" s="289"/>
      <c r="CF583" s="281"/>
      <c r="CG583" s="289"/>
      <c r="CH583" s="289"/>
      <c r="CI583" s="289"/>
      <c r="CJ583" s="289"/>
      <c r="CK583" s="289"/>
      <c r="CL583" s="289"/>
      <c r="CM583" s="289"/>
      <c r="CN583" s="289"/>
      <c r="CO583" s="289"/>
      <c r="CP583" s="289"/>
      <c r="CQ583" s="289"/>
      <c r="CR583" s="112"/>
      <c r="CS583" s="112"/>
      <c r="CT583" s="112"/>
      <c r="CU583" s="112"/>
      <c r="CV583" s="112"/>
      <c r="CW583" s="112"/>
      <c r="CX583" s="112"/>
      <c r="CY583" s="112"/>
      <c r="CZ583" s="112"/>
      <c r="DA583" s="112"/>
      <c r="DB583" s="112"/>
    </row>
    <row r="584" spans="1:106" ht="30.75" customHeight="1">
      <c r="A584" s="268" t="s">
        <v>1497</v>
      </c>
      <c r="B584" s="281"/>
      <c r="C584" s="298"/>
      <c r="D584" s="123"/>
      <c r="E584" s="275"/>
      <c r="F584" s="275"/>
      <c r="G584" s="275"/>
      <c r="H584" s="275"/>
      <c r="I584" s="275"/>
      <c r="J584" s="275"/>
      <c r="K584" s="275"/>
      <c r="L584" s="275"/>
      <c r="M584" s="275"/>
      <c r="N584" s="275"/>
      <c r="O584" s="270"/>
      <c r="P584" s="299"/>
      <c r="Q584" s="268"/>
      <c r="R584" s="275"/>
      <c r="S584" s="271"/>
      <c r="T584" s="268"/>
      <c r="U584" s="275"/>
      <c r="V584" s="283"/>
      <c r="W584" s="274"/>
      <c r="X584" s="107"/>
      <c r="Y584" s="123"/>
      <c r="Z584" s="275"/>
      <c r="AA584" s="275"/>
      <c r="AB584" s="275"/>
      <c r="AC584" s="285"/>
      <c r="AD584" s="108"/>
      <c r="AE584" s="275"/>
      <c r="AF584" s="275"/>
      <c r="AG584" s="275"/>
      <c r="AH584" s="275"/>
      <c r="AI584" s="275"/>
      <c r="AJ584" s="275"/>
      <c r="AK584" s="275"/>
      <c r="AL584" s="275"/>
      <c r="AM584" s="275"/>
      <c r="AN584" s="275"/>
      <c r="AO584" s="275"/>
      <c r="AP584" s="275"/>
      <c r="AQ584" s="275"/>
      <c r="AR584" s="275"/>
      <c r="AS584" s="275"/>
      <c r="AT584" s="275"/>
      <c r="AU584" s="275"/>
      <c r="AV584" s="275"/>
      <c r="AW584" s="275"/>
      <c r="AX584" s="275"/>
      <c r="AY584" s="275"/>
      <c r="AZ584" s="268"/>
      <c r="BA584" s="275"/>
      <c r="BB584" s="107"/>
      <c r="BC584" s="286"/>
      <c r="BD584" s="275"/>
      <c r="BE584" s="275"/>
      <c r="BF584" s="275"/>
      <c r="BG584" s="275"/>
      <c r="BH584" s="275"/>
      <c r="BI584" s="275"/>
      <c r="BJ584" s="275"/>
      <c r="BK584" s="275"/>
      <c r="BL584" s="121"/>
      <c r="BM584" s="193"/>
      <c r="BN584" s="287"/>
      <c r="BO584" s="287"/>
      <c r="BP584" s="287"/>
      <c r="BQ584" s="287"/>
      <c r="BR584" s="287"/>
      <c r="BS584" s="288"/>
      <c r="BT584" s="275"/>
      <c r="BU584" s="275"/>
      <c r="BV584" s="275"/>
      <c r="BW584" s="275"/>
      <c r="BX584" s="275"/>
      <c r="BY584" s="275"/>
      <c r="BZ584" s="275"/>
      <c r="CA584" s="275"/>
      <c r="CB584" s="281"/>
      <c r="CC584" s="281"/>
      <c r="CD584" s="281"/>
      <c r="CE584" s="289"/>
      <c r="CF584" s="281"/>
      <c r="CG584" s="289"/>
      <c r="CH584" s="289"/>
      <c r="CI584" s="289"/>
      <c r="CJ584" s="289"/>
      <c r="CK584" s="289"/>
      <c r="CL584" s="289"/>
      <c r="CM584" s="289"/>
      <c r="CN584" s="289"/>
      <c r="CO584" s="289"/>
      <c r="CP584" s="289"/>
      <c r="CQ584" s="289"/>
      <c r="CR584" s="112"/>
      <c r="CS584" s="112"/>
      <c r="CT584" s="112"/>
      <c r="CU584" s="112"/>
      <c r="CV584" s="112"/>
      <c r="CW584" s="112"/>
      <c r="CX584" s="112"/>
      <c r="CY584" s="112"/>
      <c r="CZ584" s="112"/>
      <c r="DA584" s="112"/>
      <c r="DB584" s="112"/>
    </row>
    <row r="585" spans="1:106" ht="30.75" customHeight="1">
      <c r="A585" s="268" t="s">
        <v>1499</v>
      </c>
      <c r="B585" s="281"/>
      <c r="C585" s="298"/>
      <c r="D585" s="123"/>
      <c r="E585" s="275"/>
      <c r="F585" s="275"/>
      <c r="G585" s="275"/>
      <c r="H585" s="275"/>
      <c r="I585" s="275"/>
      <c r="J585" s="275"/>
      <c r="K585" s="275"/>
      <c r="L585" s="275"/>
      <c r="M585" s="275"/>
      <c r="N585" s="275"/>
      <c r="O585" s="270"/>
      <c r="P585" s="299"/>
      <c r="Q585" s="268"/>
      <c r="R585" s="275"/>
      <c r="S585" s="271"/>
      <c r="T585" s="268"/>
      <c r="U585" s="275"/>
      <c r="V585" s="283"/>
      <c r="W585" s="274"/>
      <c r="X585" s="107"/>
      <c r="Y585" s="123"/>
      <c r="Z585" s="275"/>
      <c r="AA585" s="275"/>
      <c r="AB585" s="275"/>
      <c r="AC585" s="285"/>
      <c r="AD585" s="108"/>
      <c r="AE585" s="275"/>
      <c r="AF585" s="275"/>
      <c r="AG585" s="275"/>
      <c r="AH585" s="275"/>
      <c r="AI585" s="275"/>
      <c r="AJ585" s="275"/>
      <c r="AK585" s="275"/>
      <c r="AL585" s="275"/>
      <c r="AM585" s="275"/>
      <c r="AN585" s="275"/>
      <c r="AO585" s="275"/>
      <c r="AP585" s="275"/>
      <c r="AQ585" s="275"/>
      <c r="AR585" s="275"/>
      <c r="AS585" s="275"/>
      <c r="AT585" s="275"/>
      <c r="AU585" s="275"/>
      <c r="AV585" s="275"/>
      <c r="AW585" s="275"/>
      <c r="AX585" s="275"/>
      <c r="AY585" s="275"/>
      <c r="AZ585" s="268"/>
      <c r="BA585" s="275"/>
      <c r="BB585" s="107"/>
      <c r="BC585" s="286"/>
      <c r="BD585" s="275"/>
      <c r="BE585" s="275"/>
      <c r="BF585" s="275"/>
      <c r="BG585" s="275"/>
      <c r="BH585" s="275"/>
      <c r="BI585" s="275"/>
      <c r="BJ585" s="275"/>
      <c r="BK585" s="275"/>
      <c r="BL585" s="121"/>
      <c r="BM585" s="193"/>
      <c r="BN585" s="287"/>
      <c r="BO585" s="287"/>
      <c r="BP585" s="287"/>
      <c r="BQ585" s="287"/>
      <c r="BR585" s="287"/>
      <c r="BS585" s="288"/>
      <c r="BT585" s="275"/>
      <c r="BU585" s="275"/>
      <c r="BV585" s="275"/>
      <c r="BW585" s="275"/>
      <c r="BX585" s="275"/>
      <c r="BY585" s="275"/>
      <c r="BZ585" s="275"/>
      <c r="CA585" s="275"/>
      <c r="CB585" s="281"/>
      <c r="CC585" s="281"/>
      <c r="CD585" s="281"/>
      <c r="CE585" s="289"/>
      <c r="CF585" s="281"/>
      <c r="CG585" s="289"/>
      <c r="CH585" s="289"/>
      <c r="CI585" s="289"/>
      <c r="CJ585" s="289"/>
      <c r="CK585" s="289"/>
      <c r="CL585" s="289"/>
      <c r="CM585" s="289"/>
      <c r="CN585" s="289"/>
      <c r="CO585" s="289"/>
      <c r="CP585" s="289"/>
      <c r="CQ585" s="289"/>
      <c r="CR585" s="112"/>
      <c r="CS585" s="112"/>
      <c r="CT585" s="112"/>
      <c r="CU585" s="112"/>
      <c r="CV585" s="112"/>
      <c r="CW585" s="112"/>
      <c r="CX585" s="112"/>
      <c r="CY585" s="112"/>
      <c r="CZ585" s="112"/>
      <c r="DA585" s="112"/>
      <c r="DB585" s="112"/>
    </row>
    <row r="586" spans="1:106" ht="30.75" customHeight="1">
      <c r="A586" s="268" t="s">
        <v>1503</v>
      </c>
      <c r="B586" s="281"/>
      <c r="C586" s="298"/>
      <c r="D586" s="123"/>
      <c r="E586" s="275"/>
      <c r="F586" s="275"/>
      <c r="G586" s="275"/>
      <c r="H586" s="275"/>
      <c r="I586" s="275"/>
      <c r="J586" s="275"/>
      <c r="K586" s="275"/>
      <c r="L586" s="275"/>
      <c r="M586" s="275"/>
      <c r="N586" s="275"/>
      <c r="O586" s="270"/>
      <c r="P586" s="299"/>
      <c r="Q586" s="268"/>
      <c r="R586" s="275"/>
      <c r="S586" s="271"/>
      <c r="T586" s="268"/>
      <c r="U586" s="275"/>
      <c r="V586" s="283"/>
      <c r="W586" s="274"/>
      <c r="X586" s="107"/>
      <c r="Y586" s="123"/>
      <c r="Z586" s="275"/>
      <c r="AA586" s="275"/>
      <c r="AB586" s="275"/>
      <c r="AC586" s="285"/>
      <c r="AD586" s="108"/>
      <c r="AE586" s="275"/>
      <c r="AF586" s="275"/>
      <c r="AG586" s="275"/>
      <c r="AH586" s="275"/>
      <c r="AI586" s="275"/>
      <c r="AJ586" s="275"/>
      <c r="AK586" s="275"/>
      <c r="AL586" s="275"/>
      <c r="AM586" s="275"/>
      <c r="AN586" s="275"/>
      <c r="AO586" s="275"/>
      <c r="AP586" s="275"/>
      <c r="AQ586" s="275"/>
      <c r="AR586" s="275"/>
      <c r="AS586" s="275"/>
      <c r="AT586" s="275"/>
      <c r="AU586" s="275"/>
      <c r="AV586" s="275"/>
      <c r="AW586" s="275"/>
      <c r="AX586" s="275"/>
      <c r="AY586" s="275"/>
      <c r="AZ586" s="268"/>
      <c r="BA586" s="275"/>
      <c r="BB586" s="107"/>
      <c r="BC586" s="286"/>
      <c r="BD586" s="275"/>
      <c r="BE586" s="275"/>
      <c r="BF586" s="275"/>
      <c r="BG586" s="275"/>
      <c r="BH586" s="275"/>
      <c r="BI586" s="275"/>
      <c r="BJ586" s="275"/>
      <c r="BK586" s="275"/>
      <c r="BL586" s="121"/>
      <c r="BM586" s="193"/>
      <c r="BN586" s="287"/>
      <c r="BO586" s="287"/>
      <c r="BP586" s="287"/>
      <c r="BQ586" s="287"/>
      <c r="BR586" s="287"/>
      <c r="BS586" s="288"/>
      <c r="BT586" s="275"/>
      <c r="BU586" s="275"/>
      <c r="BV586" s="275"/>
      <c r="BW586" s="275"/>
      <c r="BX586" s="275"/>
      <c r="BY586" s="275"/>
      <c r="BZ586" s="275"/>
      <c r="CA586" s="275"/>
      <c r="CB586" s="281"/>
      <c r="CC586" s="281"/>
      <c r="CD586" s="281"/>
      <c r="CE586" s="289"/>
      <c r="CF586" s="281"/>
      <c r="CG586" s="289"/>
      <c r="CH586" s="289"/>
      <c r="CI586" s="289"/>
      <c r="CJ586" s="289"/>
      <c r="CK586" s="289"/>
      <c r="CL586" s="289"/>
      <c r="CM586" s="289"/>
      <c r="CN586" s="289"/>
      <c r="CO586" s="289"/>
      <c r="CP586" s="289"/>
      <c r="CQ586" s="289"/>
      <c r="CR586" s="112"/>
      <c r="CS586" s="112"/>
      <c r="CT586" s="112"/>
      <c r="CU586" s="112"/>
      <c r="CV586" s="112"/>
      <c r="CW586" s="112"/>
      <c r="CX586" s="112"/>
      <c r="CY586" s="112"/>
      <c r="CZ586" s="112"/>
      <c r="DA586" s="112"/>
      <c r="DB586" s="112"/>
    </row>
    <row r="587" spans="1:106" ht="30.75" customHeight="1">
      <c r="A587" s="268" t="s">
        <v>1508</v>
      </c>
      <c r="B587" s="281"/>
      <c r="C587" s="298"/>
      <c r="D587" s="123"/>
      <c r="E587" s="275"/>
      <c r="F587" s="275"/>
      <c r="G587" s="275"/>
      <c r="H587" s="275"/>
      <c r="I587" s="275"/>
      <c r="J587" s="275"/>
      <c r="K587" s="275"/>
      <c r="L587" s="275"/>
      <c r="M587" s="275"/>
      <c r="N587" s="275"/>
      <c r="O587" s="270"/>
      <c r="P587" s="299"/>
      <c r="Q587" s="268"/>
      <c r="R587" s="275"/>
      <c r="S587" s="271"/>
      <c r="T587" s="268"/>
      <c r="U587" s="275"/>
      <c r="V587" s="283"/>
      <c r="W587" s="274"/>
      <c r="X587" s="107"/>
      <c r="Y587" s="123"/>
      <c r="Z587" s="275"/>
      <c r="AA587" s="275"/>
      <c r="AB587" s="275"/>
      <c r="AC587" s="285"/>
      <c r="AD587" s="108"/>
      <c r="AE587" s="275"/>
      <c r="AF587" s="275"/>
      <c r="AG587" s="275"/>
      <c r="AH587" s="275"/>
      <c r="AI587" s="275"/>
      <c r="AJ587" s="275"/>
      <c r="AK587" s="275"/>
      <c r="AL587" s="275"/>
      <c r="AM587" s="275"/>
      <c r="AN587" s="275"/>
      <c r="AO587" s="275"/>
      <c r="AP587" s="275"/>
      <c r="AQ587" s="275"/>
      <c r="AR587" s="275"/>
      <c r="AS587" s="275"/>
      <c r="AT587" s="275"/>
      <c r="AU587" s="275"/>
      <c r="AV587" s="275"/>
      <c r="AW587" s="275"/>
      <c r="AX587" s="275"/>
      <c r="AY587" s="275"/>
      <c r="AZ587" s="268"/>
      <c r="BA587" s="275"/>
      <c r="BB587" s="107"/>
      <c r="BC587" s="286"/>
      <c r="BD587" s="275"/>
      <c r="BE587" s="275"/>
      <c r="BF587" s="275"/>
      <c r="BG587" s="275"/>
      <c r="BH587" s="275"/>
      <c r="BI587" s="275"/>
      <c r="BJ587" s="275"/>
      <c r="BK587" s="275"/>
      <c r="BL587" s="121"/>
      <c r="BM587" s="193"/>
      <c r="BN587" s="287"/>
      <c r="BO587" s="287"/>
      <c r="BP587" s="287"/>
      <c r="BQ587" s="287"/>
      <c r="BR587" s="287"/>
      <c r="BS587" s="288"/>
      <c r="BT587" s="275"/>
      <c r="BU587" s="275"/>
      <c r="BV587" s="275"/>
      <c r="BW587" s="275"/>
      <c r="BX587" s="275"/>
      <c r="BY587" s="275"/>
      <c r="BZ587" s="275"/>
      <c r="CA587" s="275"/>
      <c r="CB587" s="281"/>
      <c r="CC587" s="281"/>
      <c r="CD587" s="281"/>
      <c r="CE587" s="289"/>
      <c r="CF587" s="281"/>
      <c r="CG587" s="289"/>
      <c r="CH587" s="289"/>
      <c r="CI587" s="289"/>
      <c r="CJ587" s="289"/>
      <c r="CK587" s="289"/>
      <c r="CL587" s="289"/>
      <c r="CM587" s="289"/>
      <c r="CN587" s="289"/>
      <c r="CO587" s="289"/>
      <c r="CP587" s="289"/>
      <c r="CQ587" s="289"/>
      <c r="CR587" s="112"/>
      <c r="CS587" s="112"/>
      <c r="CT587" s="112"/>
      <c r="CU587" s="112"/>
      <c r="CV587" s="112"/>
      <c r="CW587" s="112"/>
      <c r="CX587" s="112"/>
      <c r="CY587" s="112"/>
      <c r="CZ587" s="112"/>
      <c r="DA587" s="112"/>
      <c r="DB587" s="112"/>
    </row>
    <row r="588" spans="1:106" ht="30.75" customHeight="1">
      <c r="A588" s="268" t="s">
        <v>1512</v>
      </c>
      <c r="B588" s="281"/>
      <c r="C588" s="298"/>
      <c r="D588" s="123"/>
      <c r="E588" s="275"/>
      <c r="F588" s="275"/>
      <c r="G588" s="275"/>
      <c r="H588" s="275"/>
      <c r="I588" s="275"/>
      <c r="J588" s="275"/>
      <c r="K588" s="275"/>
      <c r="L588" s="275"/>
      <c r="M588" s="275"/>
      <c r="N588" s="275"/>
      <c r="O588" s="270"/>
      <c r="P588" s="299"/>
      <c r="Q588" s="268"/>
      <c r="R588" s="275"/>
      <c r="S588" s="271"/>
      <c r="T588" s="268"/>
      <c r="U588" s="275"/>
      <c r="V588" s="283"/>
      <c r="W588" s="274"/>
      <c r="X588" s="107"/>
      <c r="Y588" s="123"/>
      <c r="Z588" s="275"/>
      <c r="AA588" s="275"/>
      <c r="AB588" s="275"/>
      <c r="AC588" s="285"/>
      <c r="AD588" s="108"/>
      <c r="AE588" s="275"/>
      <c r="AF588" s="275"/>
      <c r="AG588" s="275"/>
      <c r="AH588" s="275"/>
      <c r="AI588" s="275"/>
      <c r="AJ588" s="275"/>
      <c r="AK588" s="275"/>
      <c r="AL588" s="275"/>
      <c r="AM588" s="275"/>
      <c r="AN588" s="275"/>
      <c r="AO588" s="275"/>
      <c r="AP588" s="275"/>
      <c r="AQ588" s="275"/>
      <c r="AR588" s="275"/>
      <c r="AS588" s="275"/>
      <c r="AT588" s="275"/>
      <c r="AU588" s="275"/>
      <c r="AV588" s="275"/>
      <c r="AW588" s="275"/>
      <c r="AX588" s="275"/>
      <c r="AY588" s="275"/>
      <c r="AZ588" s="268"/>
      <c r="BA588" s="275"/>
      <c r="BB588" s="107"/>
      <c r="BC588" s="286"/>
      <c r="BD588" s="275"/>
      <c r="BE588" s="275"/>
      <c r="BF588" s="275"/>
      <c r="BG588" s="275"/>
      <c r="BH588" s="275"/>
      <c r="BI588" s="275"/>
      <c r="BJ588" s="275"/>
      <c r="BK588" s="275"/>
      <c r="BL588" s="121"/>
      <c r="BM588" s="193"/>
      <c r="BN588" s="287"/>
      <c r="BO588" s="287"/>
      <c r="BP588" s="287"/>
      <c r="BQ588" s="287"/>
      <c r="BR588" s="287"/>
      <c r="BS588" s="288"/>
      <c r="BT588" s="275"/>
      <c r="BU588" s="275"/>
      <c r="BV588" s="275"/>
      <c r="BW588" s="275"/>
      <c r="BX588" s="275"/>
      <c r="BY588" s="275"/>
      <c r="BZ588" s="275"/>
      <c r="CA588" s="275"/>
      <c r="CB588" s="281"/>
      <c r="CC588" s="281"/>
      <c r="CD588" s="281"/>
      <c r="CE588" s="289"/>
      <c r="CF588" s="281"/>
      <c r="CG588" s="289"/>
      <c r="CH588" s="289"/>
      <c r="CI588" s="289"/>
      <c r="CJ588" s="289"/>
      <c r="CK588" s="289"/>
      <c r="CL588" s="289"/>
      <c r="CM588" s="289"/>
      <c r="CN588" s="289"/>
      <c r="CO588" s="289"/>
      <c r="CP588" s="289"/>
      <c r="CQ588" s="289"/>
      <c r="CR588" s="112"/>
      <c r="CS588" s="112"/>
      <c r="CT588" s="112"/>
      <c r="CU588" s="112"/>
      <c r="CV588" s="112"/>
      <c r="CW588" s="112"/>
      <c r="CX588" s="112"/>
      <c r="CY588" s="112"/>
      <c r="CZ588" s="112"/>
      <c r="DA588" s="112"/>
      <c r="DB588" s="112"/>
    </row>
    <row r="589" spans="1:106" ht="30.75" customHeight="1">
      <c r="A589" s="268" t="s">
        <v>1516</v>
      </c>
      <c r="B589" s="281"/>
      <c r="C589" s="298"/>
      <c r="D589" s="123"/>
      <c r="E589" s="275"/>
      <c r="F589" s="275"/>
      <c r="G589" s="275"/>
      <c r="H589" s="275"/>
      <c r="I589" s="275"/>
      <c r="J589" s="275"/>
      <c r="K589" s="275"/>
      <c r="L589" s="275"/>
      <c r="M589" s="275"/>
      <c r="N589" s="275"/>
      <c r="O589" s="270"/>
      <c r="P589" s="299"/>
      <c r="Q589" s="268"/>
      <c r="R589" s="275"/>
      <c r="S589" s="271"/>
      <c r="T589" s="268"/>
      <c r="U589" s="275"/>
      <c r="V589" s="283"/>
      <c r="W589" s="274"/>
      <c r="X589" s="107"/>
      <c r="Y589" s="123"/>
      <c r="Z589" s="275"/>
      <c r="AA589" s="275"/>
      <c r="AB589" s="275"/>
      <c r="AC589" s="285"/>
      <c r="AD589" s="108"/>
      <c r="AE589" s="275"/>
      <c r="AF589" s="275"/>
      <c r="AG589" s="275"/>
      <c r="AH589" s="275"/>
      <c r="AI589" s="275"/>
      <c r="AJ589" s="275"/>
      <c r="AK589" s="275"/>
      <c r="AL589" s="275"/>
      <c r="AM589" s="275"/>
      <c r="AN589" s="275"/>
      <c r="AO589" s="275"/>
      <c r="AP589" s="275"/>
      <c r="AQ589" s="275"/>
      <c r="AR589" s="275"/>
      <c r="AS589" s="275"/>
      <c r="AT589" s="275"/>
      <c r="AU589" s="275"/>
      <c r="AV589" s="275"/>
      <c r="AW589" s="275"/>
      <c r="AX589" s="275"/>
      <c r="AY589" s="275"/>
      <c r="AZ589" s="268"/>
      <c r="BA589" s="275"/>
      <c r="BB589" s="107"/>
      <c r="BC589" s="286"/>
      <c r="BD589" s="275"/>
      <c r="BE589" s="275"/>
      <c r="BF589" s="275"/>
      <c r="BG589" s="275"/>
      <c r="BH589" s="275"/>
      <c r="BI589" s="275"/>
      <c r="BJ589" s="275"/>
      <c r="BK589" s="275"/>
      <c r="BL589" s="121"/>
      <c r="BM589" s="193"/>
      <c r="BN589" s="287"/>
      <c r="BO589" s="287"/>
      <c r="BP589" s="287"/>
      <c r="BQ589" s="287"/>
      <c r="BR589" s="287"/>
      <c r="BS589" s="288"/>
      <c r="BT589" s="275"/>
      <c r="BU589" s="275"/>
      <c r="BV589" s="275"/>
      <c r="BW589" s="275"/>
      <c r="BX589" s="275"/>
      <c r="BY589" s="275"/>
      <c r="BZ589" s="275"/>
      <c r="CA589" s="275"/>
      <c r="CB589" s="281"/>
      <c r="CC589" s="281"/>
      <c r="CD589" s="281"/>
      <c r="CE589" s="289"/>
      <c r="CF589" s="281"/>
      <c r="CG589" s="289"/>
      <c r="CH589" s="289"/>
      <c r="CI589" s="289"/>
      <c r="CJ589" s="289"/>
      <c r="CK589" s="289"/>
      <c r="CL589" s="289"/>
      <c r="CM589" s="289"/>
      <c r="CN589" s="289"/>
      <c r="CO589" s="289"/>
      <c r="CP589" s="289"/>
      <c r="CQ589" s="289"/>
      <c r="CR589" s="112"/>
      <c r="CS589" s="112"/>
      <c r="CT589" s="112"/>
      <c r="CU589" s="112"/>
      <c r="CV589" s="112"/>
      <c r="CW589" s="112"/>
      <c r="CX589" s="112"/>
      <c r="CY589" s="112"/>
      <c r="CZ589" s="112"/>
      <c r="DA589" s="112"/>
      <c r="DB589" s="112"/>
    </row>
    <row r="590" spans="1:106" ht="30.75" customHeight="1">
      <c r="A590" s="107" t="s">
        <v>1520</v>
      </c>
      <c r="B590" s="281"/>
      <c r="C590" s="107"/>
      <c r="D590" s="123"/>
      <c r="E590" s="268"/>
      <c r="F590" s="268"/>
      <c r="G590" s="268"/>
      <c r="H590" s="268"/>
      <c r="I590" s="119"/>
      <c r="J590" s="106"/>
      <c r="K590" s="268"/>
      <c r="L590" s="268"/>
      <c r="M590" s="268"/>
      <c r="N590" s="268"/>
      <c r="O590" s="117"/>
      <c r="P590" s="299"/>
      <c r="Q590" s="268"/>
      <c r="R590" s="268"/>
      <c r="S590" s="271"/>
      <c r="T590" s="268"/>
      <c r="U590" s="268"/>
      <c r="V590" s="273"/>
      <c r="W590" s="274"/>
      <c r="X590" s="107"/>
      <c r="Y590" s="268"/>
      <c r="Z590" s="268"/>
      <c r="AA590" s="268"/>
      <c r="AB590" s="268"/>
      <c r="AC590" s="272"/>
      <c r="AD590" s="108"/>
      <c r="AE590" s="107"/>
      <c r="AF590" s="107"/>
      <c r="AG590" s="107"/>
      <c r="AH590" s="107"/>
      <c r="AI590" s="268"/>
      <c r="AJ590" s="268"/>
      <c r="AK590" s="268"/>
      <c r="AL590" s="268"/>
      <c r="AM590" s="275"/>
      <c r="AN590" s="268"/>
      <c r="AO590" s="268"/>
      <c r="AP590" s="268"/>
      <c r="AQ590" s="268"/>
      <c r="AR590" s="268"/>
      <c r="AS590" s="268"/>
      <c r="AT590" s="268"/>
      <c r="AU590" s="268"/>
      <c r="AV590" s="268"/>
      <c r="AW590" s="268"/>
      <c r="AX590" s="268"/>
      <c r="AY590" s="268"/>
      <c r="AZ590" s="107"/>
      <c r="BA590" s="275"/>
      <c r="BB590" s="107"/>
      <c r="BC590" s="276"/>
      <c r="BD590" s="268"/>
      <c r="BE590" s="268"/>
      <c r="BF590" s="268"/>
      <c r="BG590" s="268"/>
      <c r="BH590" s="268"/>
      <c r="BI590" s="268"/>
      <c r="BJ590" s="268"/>
      <c r="BK590" s="268"/>
      <c r="BL590" s="277"/>
      <c r="BM590" s="277"/>
      <c r="BN590" s="277"/>
      <c r="BO590" s="277"/>
      <c r="BP590" s="277"/>
      <c r="BQ590" s="277"/>
      <c r="BR590" s="277"/>
      <c r="BS590" s="278"/>
      <c r="BT590" s="268"/>
      <c r="BU590" s="268"/>
      <c r="BV590" s="268"/>
      <c r="BW590" s="268"/>
      <c r="BX590" s="268"/>
      <c r="BY590" s="268"/>
      <c r="BZ590" s="268"/>
      <c r="CA590" s="268"/>
      <c r="CB590" s="270"/>
      <c r="CC590" s="270"/>
      <c r="CD590" s="270"/>
      <c r="CE590" s="279"/>
      <c r="CF590" s="270"/>
      <c r="CG590" s="279"/>
      <c r="CH590" s="279"/>
      <c r="CI590" s="279"/>
      <c r="CJ590" s="279"/>
      <c r="CK590" s="279"/>
      <c r="CL590" s="279"/>
      <c r="CM590" s="279"/>
      <c r="CN590" s="279"/>
      <c r="CO590" s="279"/>
      <c r="CP590" s="279"/>
      <c r="CQ590" s="279"/>
      <c r="CR590" s="279"/>
      <c r="CS590" s="112"/>
    </row>
    <row r="591" spans="1:106" ht="30.75" customHeight="1">
      <c r="A591" s="268" t="s">
        <v>1521</v>
      </c>
      <c r="B591" s="281"/>
      <c r="C591" s="314"/>
      <c r="D591" s="123"/>
      <c r="E591" s="268"/>
      <c r="F591" s="268"/>
      <c r="G591" s="268"/>
      <c r="H591" s="268"/>
      <c r="I591" s="268"/>
      <c r="J591" s="268"/>
      <c r="K591" s="268"/>
      <c r="L591" s="268"/>
      <c r="M591" s="268"/>
      <c r="N591" s="268"/>
      <c r="O591" s="117"/>
      <c r="P591" s="271"/>
      <c r="Q591" s="268"/>
      <c r="R591" s="268"/>
      <c r="S591" s="271"/>
      <c r="T591" s="268"/>
      <c r="U591" s="268"/>
      <c r="V591" s="273"/>
      <c r="W591" s="274"/>
      <c r="X591" s="107"/>
      <c r="Y591" s="268"/>
      <c r="Z591" s="268"/>
      <c r="AA591" s="268"/>
      <c r="AB591" s="268"/>
      <c r="AC591" s="272"/>
      <c r="AD591" s="108"/>
      <c r="AE591" s="107"/>
      <c r="AF591" s="107"/>
      <c r="AG591" s="107"/>
      <c r="AH591" s="268"/>
      <c r="AI591" s="268"/>
      <c r="AJ591" s="268"/>
      <c r="AK591" s="268"/>
      <c r="AL591" s="268"/>
      <c r="AM591" s="275"/>
      <c r="AN591" s="268"/>
      <c r="AO591" s="268"/>
      <c r="AP591" s="268"/>
      <c r="AQ591" s="268"/>
      <c r="AR591" s="268"/>
      <c r="AS591" s="268"/>
      <c r="AT591" s="268"/>
      <c r="AU591" s="268"/>
      <c r="AV591" s="268"/>
      <c r="AW591" s="268"/>
      <c r="AX591" s="268"/>
      <c r="AY591" s="268"/>
      <c r="AZ591" s="107"/>
      <c r="BA591" s="275"/>
      <c r="BB591" s="107"/>
      <c r="BC591" s="276"/>
      <c r="BD591" s="268"/>
      <c r="BE591" s="268"/>
      <c r="BF591" s="268"/>
      <c r="BG591" s="268"/>
      <c r="BH591" s="268"/>
      <c r="BI591" s="268"/>
      <c r="BJ591" s="268"/>
      <c r="BK591" s="268"/>
      <c r="BL591" s="121"/>
      <c r="BM591" s="193"/>
      <c r="BN591" s="277"/>
      <c r="BO591" s="277"/>
      <c r="BP591" s="277"/>
      <c r="BQ591" s="277"/>
      <c r="BR591" s="277"/>
      <c r="BS591" s="278"/>
      <c r="BT591" s="268"/>
      <c r="BU591" s="268"/>
      <c r="BV591" s="268"/>
      <c r="BW591" s="268"/>
      <c r="BX591" s="190"/>
      <c r="BY591" s="107"/>
      <c r="BZ591" s="268"/>
      <c r="CA591" s="268"/>
      <c r="CB591" s="270"/>
      <c r="CC591" s="270"/>
      <c r="CD591" s="270"/>
      <c r="CE591" s="279"/>
      <c r="CF591" s="270"/>
      <c r="CG591" s="279"/>
      <c r="CH591" s="279"/>
      <c r="CI591" s="279"/>
      <c r="CJ591" s="279"/>
      <c r="CK591" s="279"/>
      <c r="CL591" s="279"/>
      <c r="CM591" s="279"/>
      <c r="CN591" s="279"/>
      <c r="CO591" s="279"/>
      <c r="CP591" s="279"/>
      <c r="CQ591" s="279"/>
      <c r="CR591" s="279"/>
      <c r="CS591" s="112"/>
    </row>
    <row r="592" spans="1:106" ht="30.75" customHeight="1">
      <c r="A592" s="268" t="s">
        <v>1526</v>
      </c>
      <c r="B592" s="281"/>
      <c r="C592" s="314"/>
      <c r="D592" s="123"/>
      <c r="E592" s="268"/>
      <c r="F592" s="268"/>
      <c r="G592" s="268"/>
      <c r="H592" s="268"/>
      <c r="I592" s="268"/>
      <c r="J592" s="268"/>
      <c r="K592" s="268"/>
      <c r="L592" s="268"/>
      <c r="M592" s="268"/>
      <c r="N592" s="268"/>
      <c r="O592" s="117"/>
      <c r="P592" s="271"/>
      <c r="Q592" s="268"/>
      <c r="R592" s="268"/>
      <c r="S592" s="271"/>
      <c r="T592" s="268"/>
      <c r="U592" s="268"/>
      <c r="V592" s="273"/>
      <c r="W592" s="274"/>
      <c r="X592" s="268"/>
      <c r="Y592" s="268"/>
      <c r="Z592" s="268"/>
      <c r="AA592" s="268"/>
      <c r="AB592" s="268"/>
      <c r="AC592" s="272"/>
      <c r="AD592" s="108"/>
      <c r="AE592" s="107"/>
      <c r="AF592" s="107"/>
      <c r="AG592" s="107"/>
      <c r="AH592" s="107"/>
      <c r="AI592" s="268"/>
      <c r="AJ592" s="268"/>
      <c r="AK592" s="268"/>
      <c r="AL592" s="268"/>
      <c r="AM592" s="275"/>
      <c r="AN592" s="268"/>
      <c r="AO592" s="268"/>
      <c r="AP592" s="268"/>
      <c r="AQ592" s="268"/>
      <c r="AR592" s="268"/>
      <c r="AS592" s="268"/>
      <c r="AT592" s="268"/>
      <c r="AU592" s="268"/>
      <c r="AV592" s="268"/>
      <c r="AW592" s="268"/>
      <c r="AX592" s="268"/>
      <c r="AY592" s="268"/>
      <c r="AZ592" s="107"/>
      <c r="BA592" s="275"/>
      <c r="BB592" s="107"/>
      <c r="BC592" s="276"/>
      <c r="BD592" s="268"/>
      <c r="BE592" s="268"/>
      <c r="BF592" s="268"/>
      <c r="BG592" s="268"/>
      <c r="BH592" s="268"/>
      <c r="BI592" s="268"/>
      <c r="BJ592" s="268"/>
      <c r="BK592" s="268"/>
      <c r="BL592" s="121"/>
      <c r="BM592" s="193"/>
      <c r="BN592" s="277"/>
      <c r="BO592" s="277"/>
      <c r="BP592" s="277"/>
      <c r="BQ592" s="277"/>
      <c r="BR592" s="277"/>
      <c r="BS592" s="278"/>
      <c r="BT592" s="268"/>
      <c r="BU592" s="268"/>
      <c r="BV592" s="268"/>
      <c r="BW592" s="268"/>
      <c r="BX592" s="190"/>
      <c r="BY592" s="107"/>
      <c r="BZ592" s="268"/>
      <c r="CA592" s="268"/>
      <c r="CB592" s="270"/>
      <c r="CC592" s="270"/>
      <c r="CD592" s="270"/>
      <c r="CE592" s="279"/>
      <c r="CF592" s="270"/>
      <c r="CG592" s="279"/>
      <c r="CH592" s="279"/>
      <c r="CI592" s="279"/>
      <c r="CJ592" s="279"/>
      <c r="CK592" s="279"/>
      <c r="CL592" s="279"/>
      <c r="CM592" s="279"/>
      <c r="CN592" s="279"/>
      <c r="CO592" s="279"/>
      <c r="CP592" s="279"/>
      <c r="CQ592" s="279"/>
      <c r="CR592" s="279"/>
      <c r="CS592" s="112"/>
    </row>
    <row r="593" spans="1:96" ht="30.75" customHeight="1">
      <c r="A593" s="268" t="s">
        <v>1531</v>
      </c>
      <c r="B593" s="281"/>
      <c r="C593" s="316"/>
      <c r="D593" s="123"/>
      <c r="E593" s="123"/>
      <c r="F593" s="123"/>
      <c r="G593" s="123"/>
      <c r="H593" s="123"/>
      <c r="I593" s="123"/>
      <c r="J593" s="123"/>
      <c r="K593" s="123"/>
      <c r="L593" s="123"/>
      <c r="M593" s="123"/>
      <c r="N593" s="123"/>
      <c r="O593" s="117"/>
      <c r="P593" s="146"/>
      <c r="Q593" s="268"/>
      <c r="R593" s="123"/>
      <c r="S593" s="271"/>
      <c r="T593" s="268"/>
      <c r="U593" s="123"/>
      <c r="V593" s="130"/>
      <c r="W593" s="274"/>
      <c r="X593" s="268"/>
      <c r="Y593" s="123"/>
      <c r="Z593" s="123"/>
      <c r="AA593" s="123"/>
      <c r="AB593" s="123"/>
      <c r="AC593" s="131"/>
      <c r="AD593" s="108"/>
      <c r="AE593" s="123"/>
      <c r="AF593" s="123"/>
      <c r="AG593" s="123"/>
      <c r="AH593" s="123"/>
      <c r="AI593" s="123"/>
      <c r="AJ593" s="123"/>
      <c r="AK593" s="123"/>
      <c r="AL593" s="123"/>
      <c r="AM593" s="123"/>
      <c r="AN593" s="123"/>
      <c r="AO593" s="123"/>
      <c r="AP593" s="123"/>
      <c r="AQ593" s="123"/>
      <c r="AR593" s="123"/>
      <c r="AS593" s="123"/>
      <c r="AT593" s="123"/>
      <c r="AU593" s="123"/>
      <c r="AV593" s="123"/>
      <c r="AW593" s="123"/>
      <c r="AX593" s="123"/>
      <c r="AY593" s="123"/>
      <c r="AZ593" s="107"/>
      <c r="BA593" s="275"/>
      <c r="BB593" s="107"/>
      <c r="BC593" s="133"/>
      <c r="BD593" s="123"/>
      <c r="BE593" s="123"/>
      <c r="BF593" s="123"/>
      <c r="BG593" s="123"/>
      <c r="BH593" s="123"/>
      <c r="BI593" s="123"/>
      <c r="BJ593" s="123"/>
      <c r="BK593" s="123"/>
      <c r="BL593" s="134"/>
      <c r="BM593" s="134"/>
      <c r="BN593" s="134"/>
      <c r="BO593" s="134"/>
      <c r="BP593" s="134"/>
      <c r="BQ593" s="134"/>
      <c r="BR593" s="134"/>
      <c r="BS593" s="145"/>
      <c r="BT593" s="123"/>
      <c r="BU593" s="123"/>
      <c r="BV593" s="123"/>
      <c r="BW593" s="123"/>
      <c r="BX593" s="190"/>
      <c r="BY593" s="107"/>
      <c r="BZ593" s="123"/>
      <c r="CA593" s="123"/>
      <c r="CB593" s="128"/>
      <c r="CC593" s="128"/>
      <c r="CD593" s="128"/>
      <c r="CE593" s="135"/>
      <c r="CF593" s="128"/>
      <c r="CG593" s="135"/>
      <c r="CH593" s="135"/>
      <c r="CI593" s="135"/>
      <c r="CJ593" s="135"/>
      <c r="CK593" s="135"/>
      <c r="CL593" s="135"/>
      <c r="CM593" s="135"/>
      <c r="CN593" s="135"/>
      <c r="CO593" s="135"/>
      <c r="CP593" s="135"/>
      <c r="CQ593" s="135"/>
      <c r="CR593" s="135"/>
    </row>
    <row r="594" spans="1:96" ht="30.75" customHeight="1">
      <c r="A594" s="268" t="s">
        <v>1532</v>
      </c>
      <c r="B594" s="281"/>
      <c r="C594" s="316"/>
      <c r="D594" s="123"/>
      <c r="E594" s="123"/>
      <c r="F594" s="123"/>
      <c r="G594" s="123"/>
      <c r="H594" s="123"/>
      <c r="I594" s="123"/>
      <c r="J594" s="123"/>
      <c r="K594" s="123"/>
      <c r="L594" s="123"/>
      <c r="M594" s="123"/>
      <c r="N594" s="123"/>
      <c r="O594" s="117"/>
      <c r="P594" s="146"/>
      <c r="Q594" s="268"/>
      <c r="R594" s="123"/>
      <c r="S594" s="271"/>
      <c r="T594" s="268"/>
      <c r="U594" s="123"/>
      <c r="V594" s="130"/>
      <c r="W594" s="274"/>
      <c r="X594" s="123"/>
      <c r="Y594" s="123"/>
      <c r="Z594" s="123"/>
      <c r="AA594" s="123"/>
      <c r="AB594" s="123"/>
      <c r="AC594" s="131"/>
      <c r="AD594" s="108"/>
      <c r="AE594" s="123"/>
      <c r="AF594" s="123"/>
      <c r="AG594" s="123"/>
      <c r="AH594" s="123"/>
      <c r="AI594" s="123"/>
      <c r="AJ594" s="123"/>
      <c r="AK594" s="123"/>
      <c r="AL594" s="123"/>
      <c r="AM594" s="123"/>
      <c r="AN594" s="123"/>
      <c r="AO594" s="123"/>
      <c r="AP594" s="123"/>
      <c r="AQ594" s="123"/>
      <c r="AR594" s="123"/>
      <c r="AS594" s="123"/>
      <c r="AT594" s="123"/>
      <c r="AU594" s="123"/>
      <c r="AV594" s="123"/>
      <c r="AW594" s="123"/>
      <c r="AX594" s="123"/>
      <c r="AY594" s="123"/>
      <c r="AZ594" s="107"/>
      <c r="BA594" s="275"/>
      <c r="BB594" s="107"/>
      <c r="BC594" s="133"/>
      <c r="BD594" s="123"/>
      <c r="BE594" s="123"/>
      <c r="BF594" s="123"/>
      <c r="BG594" s="123"/>
      <c r="BH594" s="123"/>
      <c r="BI594" s="123"/>
      <c r="BJ594" s="123"/>
      <c r="BK594" s="123"/>
      <c r="BL594" s="121"/>
      <c r="BM594" s="193"/>
      <c r="BN594" s="134"/>
      <c r="BO594" s="134"/>
      <c r="BP594" s="134"/>
      <c r="BQ594" s="134"/>
      <c r="BR594" s="134"/>
      <c r="BS594" s="145"/>
      <c r="BT594" s="123"/>
      <c r="BU594" s="123"/>
      <c r="BV594" s="123"/>
      <c r="BW594" s="123"/>
      <c r="BX594" s="190"/>
      <c r="BY594" s="107"/>
      <c r="BZ594" s="123"/>
      <c r="CA594" s="123"/>
      <c r="CB594" s="128"/>
      <c r="CC594" s="128"/>
      <c r="CD594" s="128"/>
      <c r="CE594" s="135"/>
      <c r="CF594" s="128"/>
      <c r="CG594" s="135"/>
      <c r="CH594" s="135"/>
      <c r="CI594" s="135"/>
      <c r="CJ594" s="135"/>
      <c r="CK594" s="135"/>
      <c r="CL594" s="135"/>
      <c r="CM594" s="135"/>
      <c r="CN594" s="135"/>
      <c r="CO594" s="135"/>
      <c r="CP594" s="135"/>
      <c r="CQ594" s="135"/>
      <c r="CR594" s="135"/>
    </row>
    <row r="595" spans="1:96" ht="30.75" customHeight="1">
      <c r="A595" s="268" t="s">
        <v>1537</v>
      </c>
      <c r="B595" s="281"/>
      <c r="C595" s="315"/>
      <c r="D595" s="123"/>
      <c r="E595" s="268"/>
      <c r="F595" s="107"/>
      <c r="G595" s="268"/>
      <c r="H595" s="268"/>
      <c r="I595" s="268"/>
      <c r="J595" s="268"/>
      <c r="K595" s="268"/>
      <c r="L595" s="268"/>
      <c r="M595" s="268"/>
      <c r="N595" s="268"/>
      <c r="O595" s="117"/>
      <c r="P595" s="271"/>
      <c r="Q595" s="268"/>
      <c r="R595" s="268"/>
      <c r="S595" s="271"/>
      <c r="T595" s="268"/>
      <c r="U595" s="268"/>
      <c r="V595" s="283"/>
      <c r="W595" s="274"/>
      <c r="X595" s="268"/>
      <c r="Y595" s="107"/>
      <c r="Z595" s="268"/>
      <c r="AA595" s="268"/>
      <c r="AB595" s="268"/>
      <c r="AC595" s="272"/>
      <c r="AD595" s="108"/>
      <c r="AE595" s="107"/>
      <c r="AF595" s="107"/>
      <c r="AG595" s="107"/>
      <c r="AH595" s="107"/>
      <c r="AI595" s="107"/>
      <c r="AJ595" s="107"/>
      <c r="AK595" s="107"/>
      <c r="AL595" s="107"/>
      <c r="AM595" s="275"/>
      <c r="AN595" s="268"/>
      <c r="AO595" s="268"/>
      <c r="AP595" s="268"/>
      <c r="AQ595" s="268"/>
      <c r="AR595" s="268"/>
      <c r="AS595" s="268"/>
      <c r="AT595" s="268"/>
      <c r="AU595" s="268"/>
      <c r="AV595" s="268"/>
      <c r="AW595" s="268"/>
      <c r="AX595" s="268"/>
      <c r="AY595" s="268"/>
      <c r="AZ595" s="107"/>
      <c r="BA595" s="275"/>
      <c r="BB595" s="107"/>
      <c r="BC595" s="276"/>
      <c r="BD595" s="268"/>
      <c r="BE595" s="268"/>
      <c r="BF595" s="268"/>
      <c r="BG595" s="268"/>
      <c r="BH595" s="268"/>
      <c r="BI595" s="268"/>
      <c r="BJ595" s="268"/>
      <c r="BK595" s="268"/>
      <c r="BL595" s="121"/>
      <c r="BM595" s="193"/>
      <c r="BN595" s="277"/>
      <c r="BO595" s="277"/>
      <c r="BP595" s="277"/>
      <c r="BQ595" s="277"/>
      <c r="BR595" s="277"/>
      <c r="BS595" s="278"/>
      <c r="BT595" s="268"/>
      <c r="BU595" s="268"/>
      <c r="BV595" s="268"/>
      <c r="BW595" s="268"/>
      <c r="BX595" s="190"/>
      <c r="BY595" s="107"/>
      <c r="BZ595" s="268"/>
      <c r="CA595" s="268"/>
      <c r="CB595" s="270"/>
      <c r="CC595" s="270"/>
      <c r="CD595" s="270"/>
      <c r="CE595" s="279"/>
      <c r="CF595" s="270"/>
      <c r="CG595" s="279"/>
      <c r="CH595" s="279"/>
      <c r="CI595" s="279"/>
      <c r="CJ595" s="279"/>
      <c r="CK595" s="279"/>
      <c r="CL595" s="279"/>
      <c r="CM595" s="279"/>
      <c r="CN595" s="279"/>
      <c r="CO595" s="279"/>
      <c r="CP595" s="279"/>
      <c r="CQ595" s="279"/>
      <c r="CR595" s="279"/>
    </row>
    <row r="596" spans="1:96" ht="30.75" customHeight="1">
      <c r="A596" s="268" t="s">
        <v>1547</v>
      </c>
      <c r="B596" s="281"/>
      <c r="C596" s="315"/>
      <c r="D596" s="123"/>
      <c r="E596" s="268"/>
      <c r="F596" s="268"/>
      <c r="G596" s="268"/>
      <c r="H596" s="268"/>
      <c r="I596" s="268"/>
      <c r="J596" s="268"/>
      <c r="K596" s="268"/>
      <c r="L596" s="268"/>
      <c r="M596" s="268"/>
      <c r="N596" s="268"/>
      <c r="O596" s="117"/>
      <c r="P596" s="271"/>
      <c r="Q596" s="268"/>
      <c r="R596" s="268"/>
      <c r="S596" s="271"/>
      <c r="T596" s="268"/>
      <c r="U596" s="268"/>
      <c r="V596" s="283"/>
      <c r="W596" s="274"/>
      <c r="X596" s="107"/>
      <c r="Y596" s="268"/>
      <c r="Z596" s="268"/>
      <c r="AA596" s="268"/>
      <c r="AB596" s="268"/>
      <c r="AC596" s="272"/>
      <c r="AD596" s="108"/>
      <c r="AE596" s="107"/>
      <c r="AF596" s="107"/>
      <c r="AG596" s="107"/>
      <c r="AH596" s="268"/>
      <c r="AI596" s="268"/>
      <c r="AJ596" s="268"/>
      <c r="AK596" s="268"/>
      <c r="AL596" s="268"/>
      <c r="AM596" s="275"/>
      <c r="AN596" s="268"/>
      <c r="AO596" s="268"/>
      <c r="AP596" s="268"/>
      <c r="AQ596" s="268"/>
      <c r="AR596" s="268"/>
      <c r="AS596" s="268"/>
      <c r="AT596" s="268"/>
      <c r="AU596" s="268"/>
      <c r="AV596" s="268"/>
      <c r="AW596" s="268"/>
      <c r="AX596" s="268"/>
      <c r="AY596" s="268"/>
      <c r="AZ596" s="107"/>
      <c r="BA596" s="275"/>
      <c r="BB596" s="107"/>
      <c r="BC596" s="276"/>
      <c r="BD596" s="268"/>
      <c r="BE596" s="268"/>
      <c r="BF596" s="268"/>
      <c r="BG596" s="268"/>
      <c r="BH596" s="268"/>
      <c r="BI596" s="268"/>
      <c r="BJ596" s="268"/>
      <c r="BK596" s="268"/>
      <c r="BL596" s="121"/>
      <c r="BM596" s="193"/>
      <c r="BN596" s="277"/>
      <c r="BO596" s="277"/>
      <c r="BP596" s="277"/>
      <c r="BQ596" s="277"/>
      <c r="BR596" s="277"/>
      <c r="BS596" s="278"/>
      <c r="BT596" s="268"/>
      <c r="BU596" s="268"/>
      <c r="BV596" s="268"/>
      <c r="BW596" s="268"/>
      <c r="BX596" s="190"/>
      <c r="BY596" s="268"/>
      <c r="BZ596" s="268"/>
      <c r="CA596" s="268"/>
      <c r="CB596" s="270"/>
      <c r="CC596" s="270"/>
      <c r="CD596" s="270"/>
      <c r="CE596" s="279"/>
      <c r="CF596" s="270"/>
      <c r="CG596" s="279"/>
      <c r="CH596" s="279"/>
      <c r="CI596" s="279"/>
      <c r="CJ596" s="279"/>
      <c r="CK596" s="279"/>
      <c r="CL596" s="279"/>
      <c r="CM596" s="279"/>
      <c r="CN596" s="279"/>
      <c r="CO596" s="279"/>
      <c r="CP596" s="279"/>
      <c r="CQ596" s="279"/>
      <c r="CR596" s="279"/>
    </row>
    <row r="597" spans="1:96" ht="30.75" customHeight="1">
      <c r="A597" s="268" t="s">
        <v>1551</v>
      </c>
      <c r="B597" s="281"/>
      <c r="C597" s="315"/>
      <c r="D597" s="123"/>
      <c r="E597" s="268"/>
      <c r="F597" s="268"/>
      <c r="G597" s="268"/>
      <c r="H597" s="107"/>
      <c r="I597" s="268"/>
      <c r="J597" s="268"/>
      <c r="K597" s="268"/>
      <c r="L597" s="268"/>
      <c r="M597" s="268"/>
      <c r="N597" s="268"/>
      <c r="O597" s="117"/>
      <c r="P597" s="271"/>
      <c r="Q597" s="268"/>
      <c r="R597" s="268"/>
      <c r="S597" s="271"/>
      <c r="T597" s="268"/>
      <c r="U597" s="268"/>
      <c r="V597" s="283"/>
      <c r="W597" s="274"/>
      <c r="X597" s="268"/>
      <c r="Y597" s="268"/>
      <c r="Z597" s="268"/>
      <c r="AA597" s="268"/>
      <c r="AB597" s="268"/>
      <c r="AC597" s="272"/>
      <c r="AD597" s="108"/>
      <c r="AE597" s="107"/>
      <c r="AF597" s="107"/>
      <c r="AG597" s="107"/>
      <c r="AH597" s="107"/>
      <c r="AI597" s="268"/>
      <c r="AJ597" s="268"/>
      <c r="AK597" s="268"/>
      <c r="AL597" s="268"/>
      <c r="AM597" s="275"/>
      <c r="AN597" s="268"/>
      <c r="AO597" s="268"/>
      <c r="AP597" s="268"/>
      <c r="AQ597" s="268"/>
      <c r="AR597" s="268"/>
      <c r="AS597" s="268"/>
      <c r="AT597" s="268"/>
      <c r="AU597" s="268"/>
      <c r="AV597" s="268"/>
      <c r="AW597" s="268"/>
      <c r="AX597" s="268"/>
      <c r="AY597" s="268"/>
      <c r="AZ597" s="107"/>
      <c r="BA597" s="275"/>
      <c r="BB597" s="107"/>
      <c r="BC597" s="276"/>
      <c r="BD597" s="268"/>
      <c r="BE597" s="268"/>
      <c r="BF597" s="268"/>
      <c r="BG597" s="268"/>
      <c r="BH597" s="268"/>
      <c r="BI597" s="268"/>
      <c r="BJ597" s="268"/>
      <c r="BK597" s="268"/>
      <c r="BL597" s="121"/>
      <c r="BM597" s="193"/>
      <c r="BN597" s="277"/>
      <c r="BO597" s="277"/>
      <c r="BP597" s="277"/>
      <c r="BQ597" s="277"/>
      <c r="BR597" s="277"/>
      <c r="BS597" s="278"/>
      <c r="BT597" s="268"/>
      <c r="BU597" s="268"/>
      <c r="BV597" s="268"/>
      <c r="BW597" s="268"/>
      <c r="BX597" s="190"/>
      <c r="BY597" s="107"/>
      <c r="BZ597" s="268"/>
      <c r="CA597" s="268"/>
      <c r="CB597" s="270"/>
      <c r="CC597" s="270"/>
      <c r="CD597" s="270"/>
      <c r="CE597" s="279"/>
      <c r="CF597" s="270"/>
      <c r="CG597" s="279"/>
      <c r="CH597" s="279"/>
      <c r="CI597" s="279"/>
      <c r="CJ597" s="279"/>
      <c r="CK597" s="279"/>
      <c r="CL597" s="279"/>
      <c r="CM597" s="279"/>
      <c r="CN597" s="279"/>
      <c r="CO597" s="279"/>
      <c r="CP597" s="279"/>
      <c r="CQ597" s="279"/>
      <c r="CR597" s="279"/>
    </row>
    <row r="598" spans="1:96" ht="30.75" customHeight="1">
      <c r="A598" s="268" t="s">
        <v>1557</v>
      </c>
      <c r="B598" s="281"/>
      <c r="C598" s="315"/>
      <c r="D598" s="123"/>
      <c r="E598" s="268"/>
      <c r="F598" s="268"/>
      <c r="G598" s="268"/>
      <c r="H598" s="268"/>
      <c r="I598"/>
      <c r="J598" s="268"/>
      <c r="K598" s="268"/>
      <c r="L598" s="268"/>
      <c r="M598" s="268"/>
      <c r="N598" s="268"/>
      <c r="O598" s="117"/>
      <c r="P598" s="271"/>
      <c r="Q598" s="268"/>
      <c r="R598" s="268"/>
      <c r="S598" s="271"/>
      <c r="T598" s="268"/>
      <c r="U598" s="268"/>
      <c r="V598" s="273"/>
      <c r="W598" s="274"/>
      <c r="X598" s="268"/>
      <c r="Y598" s="268"/>
      <c r="Z598" s="268"/>
      <c r="AA598" s="268"/>
      <c r="AB598" s="268"/>
      <c r="AC598" s="272"/>
      <c r="AD598" s="108"/>
      <c r="AE598" s="107"/>
      <c r="AF598" s="107"/>
      <c r="AG598" s="107"/>
      <c r="AH598" s="268"/>
      <c r="AI598" s="268"/>
      <c r="AJ598" s="268"/>
      <c r="AK598" s="268"/>
      <c r="AL598" s="268"/>
      <c r="AM598" s="275"/>
      <c r="AN598" s="268"/>
      <c r="AO598" s="268"/>
      <c r="AP598" s="268"/>
      <c r="AQ598" s="268"/>
      <c r="AR598" s="268"/>
      <c r="AS598" s="268"/>
      <c r="AT598" s="268"/>
      <c r="AU598" s="268"/>
      <c r="AV598" s="268"/>
      <c r="AW598" s="268"/>
      <c r="AX598" s="268"/>
      <c r="AY598" s="268"/>
      <c r="AZ598" s="107"/>
      <c r="BA598" s="275"/>
      <c r="BB598" s="107"/>
      <c r="BC598" s="276"/>
      <c r="BD598" s="268"/>
      <c r="BE598" s="268"/>
      <c r="BF598" s="268"/>
      <c r="BG598" s="268"/>
      <c r="BH598" s="268"/>
      <c r="BI598" s="268"/>
      <c r="BJ598" s="107"/>
      <c r="BK598" s="268"/>
      <c r="BL598" s="277"/>
      <c r="BM598" s="277"/>
      <c r="BN598" s="277"/>
      <c r="BO598" s="277"/>
      <c r="BP598" s="277"/>
      <c r="BQ598" s="277"/>
      <c r="BR598" s="277"/>
      <c r="BS598" s="278"/>
      <c r="BT598" s="268"/>
      <c r="BU598" s="268"/>
      <c r="BV598" s="268"/>
      <c r="BW598" s="268"/>
      <c r="BX598" s="190"/>
      <c r="BY598" s="107"/>
      <c r="BZ598" s="268"/>
      <c r="CA598" s="268"/>
      <c r="CB598" s="270"/>
      <c r="CC598" s="270"/>
      <c r="CD598" s="270"/>
      <c r="CE598" s="279"/>
      <c r="CF598" s="270"/>
      <c r="CG598" s="279"/>
      <c r="CH598" s="279"/>
      <c r="CI598" s="279"/>
      <c r="CJ598" s="279"/>
      <c r="CK598" s="279"/>
      <c r="CL598" s="279"/>
      <c r="CM598" s="279"/>
      <c r="CN598" s="279"/>
      <c r="CO598" s="279"/>
      <c r="CP598" s="279"/>
      <c r="CQ598" s="279"/>
      <c r="CR598" s="279"/>
    </row>
    <row r="599" spans="1:96" ht="30.75" customHeight="1">
      <c r="A599" s="268" t="s">
        <v>1562</v>
      </c>
      <c r="B599" s="281"/>
      <c r="C599" s="315"/>
      <c r="D599" s="123"/>
      <c r="E599" s="123"/>
      <c r="F599" s="268"/>
      <c r="G599" s="268"/>
      <c r="H599" s="268"/>
      <c r="I599"/>
      <c r="J599" s="268"/>
      <c r="K599" s="268"/>
      <c r="L599" s="268"/>
      <c r="M599" s="268"/>
      <c r="N599" s="268"/>
      <c r="O599" s="117"/>
      <c r="P599" s="271"/>
      <c r="Q599" s="268"/>
      <c r="R599" s="268"/>
      <c r="S599" s="271"/>
      <c r="T599" s="268"/>
      <c r="U599" s="268"/>
      <c r="V599" s="273"/>
      <c r="W599" s="274"/>
      <c r="X599" s="268"/>
      <c r="Y599" s="268"/>
      <c r="Z599" s="268"/>
      <c r="AA599" s="268"/>
      <c r="AB599" s="268"/>
      <c r="AC599" s="272"/>
      <c r="AD599" s="108"/>
      <c r="AE599" s="107"/>
      <c r="AF599" s="107"/>
      <c r="AG599" s="107"/>
      <c r="AH599" s="268"/>
      <c r="AI599" s="268"/>
      <c r="AJ599" s="268"/>
      <c r="AK599" s="268"/>
      <c r="AL599" s="268"/>
      <c r="AM599" s="275"/>
      <c r="AN599" s="268"/>
      <c r="AO599" s="268"/>
      <c r="AP599" s="268"/>
      <c r="AQ599" s="268"/>
      <c r="AR599" s="268"/>
      <c r="AS599" s="268"/>
      <c r="AT599" s="268"/>
      <c r="AU599" s="268"/>
      <c r="AV599" s="268"/>
      <c r="AW599" s="268"/>
      <c r="AX599" s="268"/>
      <c r="AY599" s="268"/>
      <c r="AZ599" s="107"/>
      <c r="BA599" s="275"/>
      <c r="BB599" s="107"/>
      <c r="BC599" s="276"/>
      <c r="BD599" s="268"/>
      <c r="BE599" s="268"/>
      <c r="BF599" s="268"/>
      <c r="BG599" s="268"/>
      <c r="BH599" s="268"/>
      <c r="BI599" s="268"/>
      <c r="BJ599" s="107"/>
      <c r="BK599" s="268"/>
      <c r="BL599" s="277"/>
      <c r="BM599" s="277"/>
      <c r="BN599" s="277"/>
      <c r="BO599" s="277"/>
      <c r="BP599" s="277"/>
      <c r="BQ599" s="277"/>
      <c r="BR599" s="277"/>
      <c r="BS599" s="278"/>
      <c r="BT599" s="268"/>
      <c r="BU599" s="268"/>
      <c r="BV599" s="268"/>
      <c r="BW599" s="268"/>
      <c r="BX599" s="190"/>
      <c r="BY599" s="107"/>
      <c r="BZ599" s="268"/>
      <c r="CA599" s="268"/>
      <c r="CB599" s="270"/>
      <c r="CC599" s="270"/>
      <c r="CD599" s="270"/>
      <c r="CE599" s="279"/>
      <c r="CF599" s="270"/>
      <c r="CG599" s="279"/>
      <c r="CH599" s="279"/>
      <c r="CI599" s="279"/>
      <c r="CJ599" s="279"/>
      <c r="CK599" s="279"/>
      <c r="CL599" s="279"/>
      <c r="CM599" s="279"/>
      <c r="CN599" s="279"/>
      <c r="CO599" s="279"/>
      <c r="CP599" s="279"/>
      <c r="CQ599" s="279"/>
      <c r="CR599" s="279"/>
    </row>
    <row r="600" spans="1:96" ht="30.75" customHeight="1">
      <c r="A600" s="268" t="s">
        <v>1566</v>
      </c>
      <c r="B600" s="281"/>
      <c r="C600" s="315"/>
      <c r="E600" s="107"/>
      <c r="F600" s="268"/>
      <c r="G600" s="107"/>
      <c r="H600" s="107"/>
      <c r="I600" s="300"/>
      <c r="J600" s="268"/>
      <c r="K600" s="268"/>
      <c r="L600" s="268"/>
      <c r="M600" s="268"/>
      <c r="N600" s="268"/>
      <c r="O600" s="117"/>
      <c r="P600" s="271"/>
      <c r="Q600" s="268"/>
      <c r="R600" s="268"/>
      <c r="S600" s="271"/>
      <c r="T600" s="268"/>
      <c r="U600" s="268"/>
      <c r="V600" s="273"/>
      <c r="W600" s="274"/>
      <c r="X600" s="107"/>
      <c r="Y600" s="268"/>
      <c r="Z600" s="268"/>
      <c r="AA600" s="268"/>
      <c r="AB600" s="268"/>
      <c r="AC600" s="272"/>
      <c r="AD600" s="108"/>
      <c r="AE600" s="107"/>
      <c r="AF600" s="107"/>
      <c r="AG600" s="107"/>
      <c r="AH600" s="268"/>
      <c r="AI600" s="268"/>
      <c r="AJ600" s="268"/>
      <c r="AK600" s="268"/>
      <c r="AL600" s="268"/>
      <c r="AM600" s="275"/>
      <c r="AN600" s="268"/>
      <c r="AO600" s="268"/>
      <c r="AP600" s="268"/>
      <c r="AQ600" s="268"/>
      <c r="AR600" s="268"/>
      <c r="AS600" s="268"/>
      <c r="AT600" s="268"/>
      <c r="AU600" s="268"/>
      <c r="AV600" s="268"/>
      <c r="AW600" s="268"/>
      <c r="AX600" s="268"/>
      <c r="AY600" s="268"/>
      <c r="AZ600" s="107"/>
      <c r="BA600" s="275"/>
      <c r="BB600" s="107"/>
      <c r="BC600" s="276"/>
      <c r="BD600" s="268"/>
      <c r="BE600" s="268"/>
      <c r="BF600" s="268"/>
      <c r="BG600" s="268"/>
      <c r="BH600" s="268"/>
      <c r="BI600" s="268"/>
      <c r="BJ600" s="268"/>
      <c r="BK600" s="268"/>
      <c r="BL600" s="121"/>
      <c r="BM600" s="193"/>
      <c r="BN600" s="277"/>
      <c r="BO600" s="277"/>
      <c r="BP600" s="277"/>
      <c r="BQ600" s="277"/>
      <c r="BR600" s="277"/>
      <c r="BS600" s="278"/>
      <c r="BT600" s="268"/>
      <c r="BU600" s="268"/>
      <c r="BV600" s="268"/>
      <c r="BW600" s="268"/>
      <c r="BX600" s="190"/>
      <c r="BY600" s="268"/>
      <c r="BZ600" s="268"/>
      <c r="CA600" s="268"/>
      <c r="CB600" s="270"/>
      <c r="CC600" s="270"/>
      <c r="CD600" s="270"/>
      <c r="CE600" s="279"/>
      <c r="CF600" s="270"/>
      <c r="CG600" s="279"/>
      <c r="CH600" s="279"/>
      <c r="CI600" s="279"/>
      <c r="CJ600" s="279"/>
      <c r="CK600" s="279"/>
      <c r="CL600" s="279"/>
      <c r="CM600" s="279"/>
      <c r="CN600" s="279"/>
      <c r="CO600" s="279"/>
      <c r="CP600" s="279"/>
      <c r="CQ600" s="279"/>
      <c r="CR600" s="279"/>
    </row>
    <row r="601" spans="1:96" ht="30.75" customHeight="1">
      <c r="A601" s="268" t="s">
        <v>1571</v>
      </c>
      <c r="B601" s="281"/>
      <c r="C601" s="315"/>
      <c r="D601" s="123"/>
      <c r="E601" s="268"/>
      <c r="F601" s="268"/>
      <c r="G601" s="268"/>
      <c r="H601" s="268"/>
      <c r="I601" s="268"/>
      <c r="J601" s="268"/>
      <c r="K601" s="268"/>
      <c r="L601" s="268"/>
      <c r="M601" s="268"/>
      <c r="N601" s="268"/>
      <c r="O601" s="117"/>
      <c r="P601" s="271"/>
      <c r="Q601" s="268"/>
      <c r="R601" s="268"/>
      <c r="S601" s="271"/>
      <c r="T601" s="268"/>
      <c r="U601" s="268"/>
      <c r="V601" s="273"/>
      <c r="W601" s="274"/>
      <c r="X601" s="107"/>
      <c r="Y601" s="268"/>
      <c r="Z601" s="268"/>
      <c r="AA601" s="268"/>
      <c r="AB601" s="268"/>
      <c r="AC601" s="272"/>
      <c r="AD601" s="108"/>
      <c r="AE601" s="107"/>
      <c r="AF601" s="107"/>
      <c r="AG601" s="107"/>
      <c r="AH601" s="268"/>
      <c r="AI601" s="268"/>
      <c r="AJ601" s="268"/>
      <c r="AK601" s="268"/>
      <c r="AL601" s="268"/>
      <c r="AM601" s="275"/>
      <c r="AN601" s="268"/>
      <c r="AO601" s="268"/>
      <c r="AP601" s="268"/>
      <c r="AQ601" s="268"/>
      <c r="AR601" s="268"/>
      <c r="AS601" s="268"/>
      <c r="AT601" s="268"/>
      <c r="AU601" s="268"/>
      <c r="AV601" s="268"/>
      <c r="AW601" s="268"/>
      <c r="AX601" s="268"/>
      <c r="AY601" s="268"/>
      <c r="AZ601" s="107"/>
      <c r="BA601" s="275"/>
      <c r="BB601" s="107"/>
      <c r="BC601" s="276"/>
      <c r="BD601" s="268"/>
      <c r="BE601" s="268"/>
      <c r="BF601" s="268"/>
      <c r="BG601" s="268"/>
      <c r="BH601" s="268"/>
      <c r="BI601" s="268"/>
      <c r="BJ601" s="268"/>
      <c r="BK601" s="268"/>
      <c r="BL601" s="121"/>
      <c r="BM601" s="193"/>
      <c r="BN601" s="277"/>
      <c r="BO601" s="277"/>
      <c r="BP601" s="277"/>
      <c r="BQ601" s="277"/>
      <c r="BR601" s="277"/>
      <c r="BS601" s="278"/>
      <c r="BT601" s="268"/>
      <c r="BU601" s="268"/>
      <c r="BV601" s="268"/>
      <c r="BW601" s="268"/>
      <c r="BX601" s="190"/>
      <c r="BY601" s="107"/>
      <c r="BZ601" s="268"/>
      <c r="CA601" s="268"/>
      <c r="CB601" s="270"/>
      <c r="CC601" s="270"/>
      <c r="CD601" s="270"/>
      <c r="CE601" s="279"/>
      <c r="CF601" s="270"/>
      <c r="CG601" s="279"/>
      <c r="CH601" s="279"/>
      <c r="CI601" s="279"/>
      <c r="CJ601" s="279"/>
      <c r="CK601" s="279"/>
      <c r="CL601" s="279"/>
      <c r="CM601" s="279"/>
      <c r="CN601" s="279"/>
      <c r="CO601" s="279"/>
      <c r="CP601" s="279"/>
      <c r="CQ601" s="279"/>
      <c r="CR601" s="279"/>
    </row>
    <row r="602" spans="1:96" ht="30.75" customHeight="1">
      <c r="A602" s="268" t="s">
        <v>1575</v>
      </c>
      <c r="B602" s="281"/>
      <c r="C602" s="315"/>
      <c r="D602" s="123"/>
      <c r="E602" s="268"/>
      <c r="F602" s="268"/>
      <c r="G602" s="268"/>
      <c r="H602" s="268"/>
      <c r="I602" s="268"/>
      <c r="J602" s="268"/>
      <c r="K602" s="268"/>
      <c r="L602" s="268"/>
      <c r="M602" s="268"/>
      <c r="N602" s="268"/>
      <c r="O602" s="117"/>
      <c r="P602" s="271"/>
      <c r="Q602" s="268"/>
      <c r="R602" s="268"/>
      <c r="S602" s="271"/>
      <c r="T602" s="268"/>
      <c r="U602" s="268"/>
      <c r="V602" s="273"/>
      <c r="W602" s="274"/>
      <c r="X602" s="107"/>
      <c r="Y602" s="268"/>
      <c r="Z602" s="268"/>
      <c r="AA602" s="268"/>
      <c r="AB602" s="268"/>
      <c r="AC602" s="272"/>
      <c r="AD602" s="108"/>
      <c r="AE602" s="107"/>
      <c r="AF602" s="107"/>
      <c r="AG602" s="107"/>
      <c r="AH602" s="268"/>
      <c r="AI602" s="268"/>
      <c r="AJ602" s="268"/>
      <c r="AK602" s="268"/>
      <c r="AL602" s="268"/>
      <c r="AM602" s="275"/>
      <c r="AN602" s="268"/>
      <c r="AO602" s="268"/>
      <c r="AP602" s="268"/>
      <c r="AQ602" s="268"/>
      <c r="AR602" s="268"/>
      <c r="AS602" s="268"/>
      <c r="AT602" s="268"/>
      <c r="AU602" s="268"/>
      <c r="AV602" s="268"/>
      <c r="AW602" s="268"/>
      <c r="AX602" s="268"/>
      <c r="AY602" s="268"/>
      <c r="AZ602" s="107"/>
      <c r="BA602" s="275"/>
      <c r="BB602" s="107"/>
      <c r="BC602" s="276"/>
      <c r="BD602" s="268"/>
      <c r="BE602" s="268"/>
      <c r="BF602" s="268"/>
      <c r="BG602" s="268"/>
      <c r="BH602" s="268"/>
      <c r="BI602" s="268"/>
      <c r="BJ602" s="268"/>
      <c r="BK602" s="268"/>
      <c r="BL602" s="121"/>
      <c r="BM602" s="193"/>
      <c r="BN602" s="277"/>
      <c r="BO602" s="277"/>
      <c r="BP602" s="277"/>
      <c r="BQ602" s="277"/>
      <c r="BR602" s="277"/>
      <c r="BS602" s="278"/>
      <c r="BT602" s="268"/>
      <c r="BU602" s="268"/>
      <c r="BV602" s="268"/>
      <c r="BW602" s="268"/>
      <c r="BX602" s="190"/>
      <c r="BY602" s="107"/>
      <c r="BZ602" s="268"/>
      <c r="CA602" s="268"/>
      <c r="CB602" s="270"/>
      <c r="CC602" s="270"/>
      <c r="CD602" s="270"/>
      <c r="CE602" s="279"/>
      <c r="CF602" s="270"/>
      <c r="CG602" s="279"/>
      <c r="CH602" s="279"/>
      <c r="CI602" s="279"/>
      <c r="CJ602" s="279"/>
      <c r="CK602" s="279"/>
      <c r="CL602" s="279"/>
      <c r="CM602" s="279"/>
      <c r="CN602" s="279"/>
      <c r="CO602" s="279"/>
      <c r="CP602" s="279"/>
      <c r="CQ602" s="279"/>
      <c r="CR602" s="279"/>
    </row>
    <row r="603" spans="1:96" ht="30.75" customHeight="1">
      <c r="A603" s="268" t="s">
        <v>1580</v>
      </c>
      <c r="B603" s="281"/>
      <c r="C603" s="315"/>
      <c r="D603" s="123"/>
      <c r="E603" s="268"/>
      <c r="F603" s="268"/>
      <c r="G603" s="268"/>
      <c r="H603" s="268"/>
      <c r="I603" s="268"/>
      <c r="J603" s="268"/>
      <c r="K603" s="268"/>
      <c r="L603" s="268"/>
      <c r="M603" s="268"/>
      <c r="N603" s="268"/>
      <c r="O603" s="117"/>
      <c r="P603" s="271"/>
      <c r="Q603" s="268"/>
      <c r="R603" s="268"/>
      <c r="S603" s="271"/>
      <c r="T603" s="268"/>
      <c r="U603" s="268"/>
      <c r="V603" s="273"/>
      <c r="W603" s="274"/>
      <c r="X603" s="268"/>
      <c r="Y603" s="268"/>
      <c r="Z603" s="268"/>
      <c r="AA603" s="268"/>
      <c r="AB603" s="268"/>
      <c r="AC603" s="272"/>
      <c r="AD603" s="108"/>
      <c r="AE603" s="107"/>
      <c r="AF603" s="107"/>
      <c r="AG603" s="107"/>
      <c r="AH603" s="268"/>
      <c r="AI603" s="268"/>
      <c r="AJ603" s="268"/>
      <c r="AK603" s="268"/>
      <c r="AL603" s="268"/>
      <c r="AM603" s="275"/>
      <c r="AN603" s="268"/>
      <c r="AO603" s="268"/>
      <c r="AP603" s="268"/>
      <c r="AQ603" s="268"/>
      <c r="AR603" s="268"/>
      <c r="AS603" s="268"/>
      <c r="AT603" s="268"/>
      <c r="AU603" s="268"/>
      <c r="AV603" s="268"/>
      <c r="AW603" s="268"/>
      <c r="AX603" s="268"/>
      <c r="AY603" s="268"/>
      <c r="AZ603" s="107"/>
      <c r="BA603" s="275"/>
      <c r="BB603" s="107"/>
      <c r="BC603" s="276"/>
      <c r="BD603" s="268"/>
      <c r="BE603" s="268"/>
      <c r="BF603" s="268"/>
      <c r="BG603" s="268"/>
      <c r="BH603" s="268"/>
      <c r="BI603" s="268"/>
      <c r="BJ603" s="268"/>
      <c r="BK603" s="268"/>
      <c r="BL603" s="121"/>
      <c r="BM603" s="193"/>
      <c r="BN603" s="277"/>
      <c r="BO603" s="277"/>
      <c r="BP603" s="277"/>
      <c r="BQ603" s="277"/>
      <c r="BR603" s="277"/>
      <c r="BS603" s="278"/>
      <c r="BT603" s="268"/>
      <c r="BU603" s="268"/>
      <c r="BV603" s="268"/>
      <c r="BW603" s="268"/>
      <c r="BX603" s="190"/>
      <c r="BY603" s="268"/>
      <c r="BZ603" s="268"/>
      <c r="CA603" s="268"/>
      <c r="CB603" s="270"/>
      <c r="CC603" s="270"/>
      <c r="CD603" s="270"/>
      <c r="CE603" s="279"/>
      <c r="CF603" s="270"/>
      <c r="CG603" s="279"/>
      <c r="CH603" s="279"/>
      <c r="CI603" s="279"/>
      <c r="CJ603" s="279"/>
      <c r="CK603" s="279"/>
      <c r="CL603" s="279"/>
      <c r="CM603" s="279"/>
      <c r="CN603" s="279"/>
      <c r="CO603" s="279"/>
      <c r="CP603" s="279"/>
      <c r="CQ603" s="279"/>
      <c r="CR603" s="279"/>
    </row>
    <row r="604" spans="1:96" ht="30.75" customHeight="1">
      <c r="A604" s="268" t="s">
        <v>1582</v>
      </c>
      <c r="B604" s="281"/>
      <c r="C604" s="315"/>
      <c r="D604" s="123"/>
      <c r="E604" s="268"/>
      <c r="F604" s="268"/>
      <c r="G604" s="268"/>
      <c r="H604" s="268"/>
      <c r="I604" s="268"/>
      <c r="J604" s="268"/>
      <c r="K604" s="268"/>
      <c r="L604" s="268"/>
      <c r="M604" s="268"/>
      <c r="N604" s="268"/>
      <c r="O604" s="117"/>
      <c r="P604" s="271"/>
      <c r="Q604" s="268"/>
      <c r="R604" s="268"/>
      <c r="S604" s="271"/>
      <c r="T604" s="268"/>
      <c r="U604" s="268"/>
      <c r="V604" s="273"/>
      <c r="W604" s="274"/>
      <c r="X604" s="107"/>
      <c r="Y604" s="268"/>
      <c r="Z604" s="268"/>
      <c r="AA604" s="268"/>
      <c r="AB604" s="268"/>
      <c r="AC604" s="272"/>
      <c r="AD604" s="108"/>
      <c r="AE604" s="107"/>
      <c r="AF604" s="107"/>
      <c r="AG604" s="107"/>
      <c r="AH604" s="107"/>
      <c r="AI604" s="268"/>
      <c r="AJ604" s="268"/>
      <c r="AK604" s="268"/>
      <c r="AL604" s="268"/>
      <c r="AM604" s="275"/>
      <c r="AN604" s="268"/>
      <c r="AO604" s="268"/>
      <c r="AP604" s="268"/>
      <c r="AQ604" s="268"/>
      <c r="AR604" s="268"/>
      <c r="AS604" s="268"/>
      <c r="AT604" s="268"/>
      <c r="AU604" s="268"/>
      <c r="AV604" s="268"/>
      <c r="AW604" s="268"/>
      <c r="AX604" s="268"/>
      <c r="AY604" s="268"/>
      <c r="AZ604" s="107"/>
      <c r="BA604" s="275"/>
      <c r="BB604" s="107"/>
      <c r="BC604" s="276"/>
      <c r="BD604" s="268"/>
      <c r="BE604" s="268"/>
      <c r="BF604" s="268"/>
      <c r="BG604" s="268"/>
      <c r="BH604" s="268"/>
      <c r="BI604" s="268"/>
      <c r="BJ604" s="268"/>
      <c r="BK604" s="268"/>
      <c r="BL604" s="121"/>
      <c r="BM604" s="193"/>
      <c r="BN604" s="277"/>
      <c r="BO604" s="277"/>
      <c r="BP604" s="277"/>
      <c r="BQ604" s="277"/>
      <c r="BR604" s="277"/>
      <c r="BS604" s="278"/>
      <c r="BT604" s="268"/>
      <c r="BU604" s="268"/>
      <c r="BV604" s="268"/>
      <c r="BW604" s="268"/>
      <c r="BX604" s="190"/>
      <c r="BY604" s="268"/>
      <c r="BZ604" s="268"/>
      <c r="CA604" s="268"/>
      <c r="CB604" s="270"/>
      <c r="CC604" s="270"/>
      <c r="CD604" s="270"/>
      <c r="CE604" s="279"/>
      <c r="CF604" s="270"/>
      <c r="CG604" s="279"/>
      <c r="CH604" s="279"/>
      <c r="CI604" s="279"/>
      <c r="CJ604" s="279"/>
      <c r="CK604" s="279"/>
      <c r="CL604" s="279"/>
      <c r="CM604" s="279"/>
      <c r="CN604" s="279"/>
      <c r="CO604" s="279"/>
      <c r="CP604" s="279"/>
      <c r="CQ604" s="279"/>
      <c r="CR604" s="279"/>
    </row>
    <row r="605" spans="1:96" ht="30.75" customHeight="1">
      <c r="A605" s="268" t="s">
        <v>1587</v>
      </c>
      <c r="B605" s="281"/>
      <c r="C605" s="315"/>
      <c r="D605" s="123"/>
      <c r="E605" s="268"/>
      <c r="F605" s="268"/>
      <c r="G605" s="268"/>
      <c r="H605" s="268"/>
      <c r="I605" s="268"/>
      <c r="J605" s="268"/>
      <c r="K605" s="268"/>
      <c r="L605" s="268"/>
      <c r="M605" s="268"/>
      <c r="N605" s="268"/>
      <c r="O605" s="117"/>
      <c r="P605" s="271"/>
      <c r="Q605" s="268"/>
      <c r="R605" s="268"/>
      <c r="S605" s="271"/>
      <c r="T605" s="268"/>
      <c r="U605" s="268"/>
      <c r="V605" s="273"/>
      <c r="W605" s="274"/>
      <c r="X605" s="107"/>
      <c r="Y605" s="268"/>
      <c r="Z605" s="268"/>
      <c r="AA605" s="268"/>
      <c r="AB605" s="268"/>
      <c r="AC605" s="272"/>
      <c r="AD605" s="108"/>
      <c r="AE605" s="107"/>
      <c r="AF605" s="107"/>
      <c r="AG605" s="107"/>
      <c r="AH605" s="268"/>
      <c r="AI605" s="268"/>
      <c r="AJ605" s="268"/>
      <c r="AK605" s="268"/>
      <c r="AL605" s="268"/>
      <c r="AM605" s="275"/>
      <c r="AN605" s="268"/>
      <c r="AO605" s="268"/>
      <c r="AP605" s="268"/>
      <c r="AQ605" s="268"/>
      <c r="AR605" s="268"/>
      <c r="AS605" s="268"/>
      <c r="AT605" s="268"/>
      <c r="AU605" s="268"/>
      <c r="AV605" s="268"/>
      <c r="AW605" s="268"/>
      <c r="AX605" s="268"/>
      <c r="AY605" s="268"/>
      <c r="AZ605" s="107"/>
      <c r="BA605" s="275"/>
      <c r="BB605" s="107"/>
      <c r="BC605" s="276"/>
      <c r="BD605" s="268"/>
      <c r="BE605" s="268"/>
      <c r="BF605" s="268"/>
      <c r="BG605" s="268"/>
      <c r="BH605" s="268"/>
      <c r="BI605" s="268"/>
      <c r="BJ605" s="268"/>
      <c r="BK605" s="268"/>
      <c r="BL605" s="121"/>
      <c r="BM605" s="193"/>
      <c r="BN605" s="277"/>
      <c r="BO605" s="277"/>
      <c r="BP605" s="277"/>
      <c r="BQ605" s="277"/>
      <c r="BR605" s="277"/>
      <c r="BS605" s="278"/>
      <c r="BT605" s="268"/>
      <c r="BU605" s="268"/>
      <c r="BV605" s="268"/>
      <c r="BW605" s="268"/>
      <c r="BX605" s="190"/>
      <c r="BY605" s="107"/>
      <c r="BZ605" s="268"/>
      <c r="CA605" s="268"/>
      <c r="CB605" s="270"/>
      <c r="CC605" s="270"/>
      <c r="CD605" s="270"/>
      <c r="CE605" s="279"/>
      <c r="CF605" s="270"/>
      <c r="CG605" s="279"/>
      <c r="CH605" s="279"/>
      <c r="CI605" s="279"/>
      <c r="CJ605" s="279"/>
      <c r="CK605" s="279"/>
      <c r="CL605" s="279"/>
      <c r="CM605" s="279"/>
      <c r="CN605" s="279"/>
      <c r="CO605" s="279"/>
      <c r="CP605" s="279"/>
      <c r="CQ605" s="279"/>
      <c r="CR605" s="279"/>
    </row>
    <row r="606" spans="1:96" ht="30.75" customHeight="1">
      <c r="A606" s="268" t="s">
        <v>1592</v>
      </c>
      <c r="B606" s="281"/>
      <c r="C606" s="315"/>
      <c r="D606" s="123"/>
      <c r="E606" s="268"/>
      <c r="F606" s="268"/>
      <c r="G606" s="268"/>
      <c r="H606" s="123"/>
      <c r="I606" s="209"/>
      <c r="J606" s="268"/>
      <c r="K606" s="268"/>
      <c r="L606" s="268"/>
      <c r="M606" s="268"/>
      <c r="N606" s="268"/>
      <c r="O606" s="117"/>
      <c r="P606" s="271"/>
      <c r="Q606" s="107"/>
      <c r="R606" s="268"/>
      <c r="S606" s="271"/>
      <c r="T606" s="107"/>
      <c r="U606" s="268"/>
      <c r="V606" s="273"/>
      <c r="W606" s="274"/>
      <c r="X606" s="107"/>
      <c r="Y606" s="268"/>
      <c r="Z606" s="268"/>
      <c r="AA606" s="268"/>
      <c r="AB606" s="268"/>
      <c r="AC606" s="272"/>
      <c r="AD606" s="108"/>
      <c r="AE606" s="107"/>
      <c r="AF606" s="107"/>
      <c r="AG606" s="107"/>
      <c r="AH606" s="107"/>
      <c r="AI606" s="268"/>
      <c r="AJ606" s="268"/>
      <c r="AK606" s="268"/>
      <c r="AL606" s="268"/>
      <c r="AM606" s="275"/>
      <c r="AN606" s="268"/>
      <c r="AO606" s="268"/>
      <c r="AP606" s="268"/>
      <c r="AQ606" s="268"/>
      <c r="AR606" s="268"/>
      <c r="AS606" s="268"/>
      <c r="AT606" s="268"/>
      <c r="AU606" s="268"/>
      <c r="AV606" s="268"/>
      <c r="AW606" s="268"/>
      <c r="AX606" s="268"/>
      <c r="AY606" s="268"/>
      <c r="AZ606" s="107"/>
      <c r="BA606" s="275"/>
      <c r="BB606" s="107"/>
      <c r="BC606" s="276"/>
      <c r="BD606" s="268"/>
      <c r="BE606" s="268"/>
      <c r="BF606" s="268"/>
      <c r="BG606" s="268"/>
      <c r="BH606" s="268"/>
      <c r="BI606" s="268"/>
      <c r="BJ606" s="268"/>
      <c r="BK606" s="268"/>
      <c r="BL606" s="121"/>
      <c r="BM606" s="193"/>
      <c r="BN606" s="277"/>
      <c r="BO606" s="277"/>
      <c r="BP606" s="277"/>
      <c r="BQ606" s="277"/>
      <c r="BR606" s="277"/>
      <c r="BS606" s="278"/>
      <c r="BT606" s="268"/>
      <c r="BU606" s="268"/>
      <c r="BV606" s="268"/>
      <c r="BW606" s="268"/>
      <c r="BX606" s="190"/>
      <c r="BY606" s="107"/>
      <c r="BZ606" s="268"/>
      <c r="CA606" s="268"/>
      <c r="CB606" s="270"/>
      <c r="CC606" s="270"/>
      <c r="CD606" s="270"/>
      <c r="CE606" s="279"/>
      <c r="CF606" s="270"/>
      <c r="CG606" s="279"/>
      <c r="CH606" s="279"/>
      <c r="CI606" s="279"/>
      <c r="CJ606" s="279"/>
      <c r="CK606" s="279"/>
      <c r="CL606" s="279"/>
      <c r="CM606" s="279"/>
      <c r="CN606" s="279"/>
      <c r="CO606" s="279"/>
      <c r="CP606" s="279"/>
      <c r="CQ606" s="279"/>
      <c r="CR606" s="279"/>
    </row>
    <row r="607" spans="1:96" ht="30.75" customHeight="1">
      <c r="A607" s="268" t="s">
        <v>1597</v>
      </c>
      <c r="B607" s="281"/>
      <c r="C607" s="315"/>
      <c r="D607" s="123"/>
      <c r="E607" s="268"/>
      <c r="F607" s="268"/>
      <c r="G607" s="268"/>
      <c r="H607" s="107"/>
      <c r="I607" s="177"/>
      <c r="J607" s="268"/>
      <c r="K607" s="268"/>
      <c r="L607" s="268"/>
      <c r="M607" s="268"/>
      <c r="N607" s="268"/>
      <c r="O607" s="117"/>
      <c r="P607" s="271"/>
      <c r="Q607" s="107"/>
      <c r="R607" s="268"/>
      <c r="S607" s="271"/>
      <c r="T607" s="107"/>
      <c r="U607" s="268"/>
      <c r="V607" s="273"/>
      <c r="W607" s="274"/>
      <c r="X607" s="107"/>
      <c r="Y607" s="268"/>
      <c r="Z607" s="268"/>
      <c r="AA607" s="268"/>
      <c r="AB607" s="268"/>
      <c r="AC607" s="272"/>
      <c r="AD607" s="108"/>
      <c r="AE607" s="107"/>
      <c r="AF607" s="107"/>
      <c r="AG607" s="107"/>
      <c r="AH607" s="268"/>
      <c r="AI607" s="268"/>
      <c r="AJ607" s="268"/>
      <c r="AK607" s="268"/>
      <c r="AL607" s="268"/>
      <c r="AM607" s="275"/>
      <c r="AN607" s="268"/>
      <c r="AO607" s="268"/>
      <c r="AP607" s="268"/>
      <c r="AQ607" s="268"/>
      <c r="AR607" s="268"/>
      <c r="AS607" s="268"/>
      <c r="AT607" s="268"/>
      <c r="AU607" s="268"/>
      <c r="AV607" s="268"/>
      <c r="AW607" s="268"/>
      <c r="AX607" s="268"/>
      <c r="AY607" s="268"/>
      <c r="AZ607" s="107"/>
      <c r="BA607" s="275"/>
      <c r="BB607" s="107"/>
      <c r="BC607" s="276"/>
      <c r="BD607" s="268"/>
      <c r="BE607" s="268"/>
      <c r="BF607" s="268"/>
      <c r="BG607" s="268"/>
      <c r="BH607" s="268"/>
      <c r="BI607" s="268"/>
      <c r="BJ607" s="268"/>
      <c r="BK607" s="268"/>
      <c r="BL607" s="121"/>
      <c r="BM607" s="193"/>
      <c r="BN607" s="277"/>
      <c r="BO607" s="277"/>
      <c r="BP607" s="277"/>
      <c r="BQ607" s="277"/>
      <c r="BR607" s="277"/>
      <c r="BS607" s="278"/>
      <c r="BT607" s="268"/>
      <c r="BU607" s="268"/>
      <c r="BV607" s="268"/>
      <c r="BW607" s="268"/>
      <c r="BX607" s="190"/>
      <c r="BY607" s="268"/>
      <c r="BZ607" s="268"/>
      <c r="CA607" s="268"/>
      <c r="CB607" s="270"/>
      <c r="CC607" s="270"/>
      <c r="CD607" s="270"/>
      <c r="CE607" s="279"/>
      <c r="CF607" s="270"/>
      <c r="CG607" s="279"/>
      <c r="CH607" s="279"/>
      <c r="CI607" s="279"/>
      <c r="CJ607" s="279"/>
      <c r="CK607" s="279"/>
      <c r="CL607" s="279"/>
      <c r="CM607" s="279"/>
      <c r="CN607" s="279"/>
      <c r="CO607" s="279"/>
      <c r="CP607" s="279"/>
      <c r="CQ607" s="279"/>
      <c r="CR607" s="279"/>
    </row>
    <row r="608" spans="1:96" ht="30.75" customHeight="1">
      <c r="A608" s="268" t="s">
        <v>1598</v>
      </c>
      <c r="B608" s="281"/>
      <c r="C608" s="315"/>
      <c r="D608" s="123"/>
      <c r="E608" s="268"/>
      <c r="F608" s="268"/>
      <c r="G608" s="123"/>
      <c r="H608" s="107"/>
      <c r="I608" s="177"/>
      <c r="J608" s="268"/>
      <c r="K608" s="268"/>
      <c r="L608" s="268"/>
      <c r="M608" s="268"/>
      <c r="N608" s="268"/>
      <c r="O608" s="117"/>
      <c r="P608" s="271"/>
      <c r="Q608" s="107"/>
      <c r="R608" s="268"/>
      <c r="S608" s="271"/>
      <c r="T608" s="107"/>
      <c r="U608" s="268"/>
      <c r="V608" s="273"/>
      <c r="W608" s="274"/>
      <c r="X608" s="268"/>
      <c r="Y608" s="268"/>
      <c r="Z608" s="268"/>
      <c r="AA608" s="268"/>
      <c r="AB608" s="268"/>
      <c r="AC608" s="272"/>
      <c r="AD608" s="108"/>
      <c r="AE608" s="268"/>
      <c r="AF608" s="268"/>
      <c r="AG608" s="268"/>
      <c r="AH608" s="268"/>
      <c r="AI608" s="268"/>
      <c r="AJ608" s="268"/>
      <c r="AK608" s="268"/>
      <c r="AL608" s="268"/>
      <c r="AM608" s="275"/>
      <c r="AN608" s="268"/>
      <c r="AO608" s="268"/>
      <c r="AP608" s="268"/>
      <c r="AQ608" s="268"/>
      <c r="AR608" s="268"/>
      <c r="AS608" s="268"/>
      <c r="AT608" s="268"/>
      <c r="AU608" s="268"/>
      <c r="AV608" s="268"/>
      <c r="AW608" s="268"/>
      <c r="AX608" s="268"/>
      <c r="AY608" s="268"/>
      <c r="AZ608" s="107"/>
      <c r="BA608" s="275"/>
      <c r="BB608" s="107"/>
      <c r="BC608" s="276"/>
      <c r="BD608" s="268"/>
      <c r="BE608" s="268"/>
      <c r="BF608" s="268"/>
      <c r="BG608" s="268"/>
      <c r="BH608" s="268"/>
      <c r="BI608" s="268"/>
      <c r="BJ608" s="268"/>
      <c r="BK608" s="268"/>
      <c r="BL608" s="277"/>
      <c r="BM608" s="277"/>
      <c r="BN608" s="277"/>
      <c r="BO608" s="277"/>
      <c r="BP608" s="277"/>
      <c r="BQ608" s="277"/>
      <c r="BR608" s="277"/>
      <c r="BS608" s="278"/>
      <c r="BT608" s="268"/>
      <c r="BU608" s="268"/>
      <c r="BV608" s="268"/>
      <c r="BW608" s="268"/>
      <c r="BX608" s="190"/>
      <c r="BY608" s="107"/>
      <c r="BZ608" s="268"/>
      <c r="CA608" s="268"/>
      <c r="CB608" s="270"/>
      <c r="CC608" s="270"/>
      <c r="CD608" s="270"/>
      <c r="CE608" s="279"/>
      <c r="CF608" s="270"/>
      <c r="CG608" s="279"/>
      <c r="CH608" s="279"/>
      <c r="CI608" s="279"/>
      <c r="CJ608" s="279"/>
      <c r="CK608" s="279"/>
      <c r="CL608" s="279"/>
      <c r="CM608" s="279"/>
      <c r="CN608" s="279"/>
      <c r="CO608" s="279"/>
      <c r="CP608" s="279"/>
      <c r="CQ608" s="279"/>
      <c r="CR608" s="279"/>
    </row>
    <row r="609" spans="1:96" ht="30.75" customHeight="1">
      <c r="A609" s="268" t="s">
        <v>1599</v>
      </c>
      <c r="B609" s="281"/>
      <c r="C609" s="315"/>
      <c r="D609" s="123"/>
      <c r="E609" s="268"/>
      <c r="F609" s="268"/>
      <c r="G609" s="268"/>
      <c r="H609" s="268"/>
      <c r="I609" s="268"/>
      <c r="J609" s="268"/>
      <c r="K609" s="268"/>
      <c r="L609" s="268"/>
      <c r="M609" s="268"/>
      <c r="N609" s="268"/>
      <c r="O609" s="117"/>
      <c r="P609" s="271"/>
      <c r="Q609" s="107"/>
      <c r="R609" s="268"/>
      <c r="S609" s="271"/>
      <c r="T609" s="107"/>
      <c r="U609" s="268"/>
      <c r="V609" s="273"/>
      <c r="W609" s="274"/>
      <c r="X609" s="107"/>
      <c r="Y609" s="268"/>
      <c r="Z609" s="268"/>
      <c r="AA609" s="268"/>
      <c r="AB609" s="268"/>
      <c r="AC609" s="272"/>
      <c r="AD609" s="108"/>
      <c r="AE609" s="107"/>
      <c r="AF609" s="107"/>
      <c r="AG609" s="107"/>
      <c r="AH609" s="268"/>
      <c r="AI609" s="268"/>
      <c r="AJ609" s="268"/>
      <c r="AK609" s="268"/>
      <c r="AL609" s="268"/>
      <c r="AM609" s="275"/>
      <c r="AN609" s="268"/>
      <c r="AO609" s="268"/>
      <c r="AP609" s="268"/>
      <c r="AQ609" s="268"/>
      <c r="AR609" s="268"/>
      <c r="AS609" s="268"/>
      <c r="AT609" s="268"/>
      <c r="AU609" s="268"/>
      <c r="AV609" s="268"/>
      <c r="AW609" s="268"/>
      <c r="AX609" s="268"/>
      <c r="AY609" s="268"/>
      <c r="AZ609" s="107"/>
      <c r="BA609" s="275"/>
      <c r="BB609" s="107"/>
      <c r="BC609" s="276"/>
      <c r="BD609" s="268"/>
      <c r="BE609" s="268"/>
      <c r="BF609" s="268"/>
      <c r="BG609" s="268"/>
      <c r="BH609" s="268"/>
      <c r="BI609" s="268"/>
      <c r="BJ609" s="268"/>
      <c r="BK609" s="268"/>
      <c r="BL609" s="121"/>
      <c r="BM609" s="193"/>
      <c r="BN609" s="277"/>
      <c r="BO609" s="277"/>
      <c r="BP609" s="277"/>
      <c r="BQ609" s="277"/>
      <c r="BR609" s="277"/>
      <c r="BS609" s="278"/>
      <c r="BT609" s="268"/>
      <c r="BU609" s="268"/>
      <c r="BV609" s="268"/>
      <c r="BW609" s="268"/>
      <c r="BX609" s="190"/>
      <c r="BY609" s="107"/>
      <c r="BZ609" s="268"/>
      <c r="CA609" s="268"/>
      <c r="CB609" s="270"/>
      <c r="CC609" s="270"/>
      <c r="CD609" s="270"/>
      <c r="CE609" s="279"/>
      <c r="CF609" s="270"/>
      <c r="CG609" s="279"/>
      <c r="CH609" s="279"/>
      <c r="CI609" s="279"/>
      <c r="CJ609" s="279"/>
      <c r="CK609" s="279"/>
      <c r="CL609" s="279"/>
      <c r="CM609" s="279"/>
      <c r="CN609" s="279"/>
      <c r="CO609" s="279"/>
      <c r="CP609" s="279"/>
      <c r="CQ609" s="279"/>
      <c r="CR609" s="279"/>
    </row>
    <row r="610" spans="1:96" ht="30.75" customHeight="1">
      <c r="A610" s="268" t="s">
        <v>1603</v>
      </c>
      <c r="B610" s="281"/>
      <c r="C610" s="317"/>
      <c r="D610" s="123"/>
      <c r="E610" s="275"/>
      <c r="F610" s="275"/>
      <c r="G610" s="275"/>
      <c r="H610" s="275"/>
      <c r="I610" s="275"/>
      <c r="J610" s="275"/>
      <c r="K610" s="275"/>
      <c r="L610" s="275"/>
      <c r="M610" s="275"/>
      <c r="N610" s="275"/>
      <c r="O610" s="117"/>
      <c r="P610" s="299"/>
      <c r="Q610" s="107"/>
      <c r="R610" s="275"/>
      <c r="S610" s="271"/>
      <c r="T610" s="107"/>
      <c r="U610" s="275"/>
      <c r="V610" s="283"/>
      <c r="W610" s="274"/>
      <c r="X610" s="268"/>
      <c r="Y610" s="275"/>
      <c r="Z610" s="275"/>
      <c r="AA610" s="275"/>
      <c r="AB610" s="275"/>
      <c r="AC610" s="285"/>
      <c r="AD610" s="108"/>
      <c r="AE610" s="123"/>
      <c r="AF610" s="123"/>
      <c r="AG610" s="123"/>
      <c r="AH610" s="275"/>
      <c r="AI610" s="275"/>
      <c r="AJ610" s="275"/>
      <c r="AK610" s="275"/>
      <c r="AL610" s="275"/>
      <c r="AM610" s="275"/>
      <c r="AN610" s="275"/>
      <c r="AO610" s="275"/>
      <c r="AP610" s="275"/>
      <c r="AQ610" s="275"/>
      <c r="AR610" s="275"/>
      <c r="AS610" s="275"/>
      <c r="AT610" s="275"/>
      <c r="AU610" s="275"/>
      <c r="AV610" s="275"/>
      <c r="AW610" s="275"/>
      <c r="AX610" s="275"/>
      <c r="AY610" s="275"/>
      <c r="AZ610" s="107"/>
      <c r="BA610" s="275"/>
      <c r="BB610" s="107"/>
      <c r="BC610" s="286"/>
      <c r="BD610" s="275"/>
      <c r="BE610" s="275"/>
      <c r="BF610" s="275"/>
      <c r="BG610" s="275"/>
      <c r="BH610" s="275"/>
      <c r="BI610" s="275"/>
      <c r="BJ610" s="275"/>
      <c r="BK610" s="275"/>
      <c r="BL610" s="287"/>
      <c r="BM610" s="287"/>
      <c r="BN610" s="287"/>
      <c r="BO610" s="287"/>
      <c r="BP610" s="287"/>
      <c r="BQ610" s="287"/>
      <c r="BR610" s="287"/>
      <c r="BS610" s="288"/>
      <c r="BT610" s="275"/>
      <c r="BU610" s="275"/>
      <c r="BV610" s="275"/>
      <c r="BW610" s="275"/>
      <c r="BX610" s="190"/>
      <c r="BY610" s="123"/>
      <c r="BZ610" s="275"/>
      <c r="CA610" s="275"/>
      <c r="CB610" s="281"/>
      <c r="CC610" s="281"/>
      <c r="CD610" s="281"/>
      <c r="CE610" s="289"/>
      <c r="CF610" s="281"/>
      <c r="CG610" s="289"/>
      <c r="CH610" s="289"/>
      <c r="CI610" s="289"/>
      <c r="CJ610" s="289"/>
      <c r="CK610" s="289"/>
      <c r="CL610" s="289"/>
      <c r="CM610" s="289"/>
      <c r="CN610" s="289"/>
      <c r="CO610" s="289"/>
      <c r="CP610" s="289"/>
      <c r="CQ610" s="289"/>
      <c r="CR610" s="289"/>
    </row>
    <row r="611" spans="1:96" ht="30.75" customHeight="1">
      <c r="A611" s="268" t="s">
        <v>1607</v>
      </c>
      <c r="B611" s="281"/>
      <c r="C611" s="315"/>
      <c r="D611" s="123"/>
      <c r="E611" s="268"/>
      <c r="F611" s="268"/>
      <c r="G611" s="268"/>
      <c r="H611" s="268"/>
      <c r="I611" s="268"/>
      <c r="J611" s="268"/>
      <c r="K611" s="268"/>
      <c r="L611" s="268"/>
      <c r="M611" s="268"/>
      <c r="N611" s="268"/>
      <c r="O611" s="117"/>
      <c r="P611" s="271"/>
      <c r="Q611" s="107"/>
      <c r="R611" s="268"/>
      <c r="S611" s="271"/>
      <c r="T611" s="107"/>
      <c r="U611" s="268"/>
      <c r="V611" s="283"/>
      <c r="W611" s="274"/>
      <c r="X611" s="268"/>
      <c r="Y611" s="268"/>
      <c r="Z611" s="268"/>
      <c r="AA611" s="268"/>
      <c r="AB611" s="268"/>
      <c r="AC611" s="272"/>
      <c r="AD611" s="108"/>
      <c r="AE611" s="107"/>
      <c r="AF611" s="107"/>
      <c r="AG611" s="107"/>
      <c r="AH611" s="107"/>
      <c r="AI611" s="268"/>
      <c r="AJ611" s="268"/>
      <c r="AK611" s="268"/>
      <c r="AL611" s="268"/>
      <c r="AM611" s="275"/>
      <c r="AN611" s="268"/>
      <c r="AO611" s="268"/>
      <c r="AP611" s="268"/>
      <c r="AQ611" s="268"/>
      <c r="AR611" s="268"/>
      <c r="AS611" s="268"/>
      <c r="AT611" s="268"/>
      <c r="AU611" s="268"/>
      <c r="AV611" s="268"/>
      <c r="AW611" s="268"/>
      <c r="AX611" s="268"/>
      <c r="AY611" s="268"/>
      <c r="AZ611" s="107"/>
      <c r="BA611" s="275"/>
      <c r="BB611" s="107"/>
      <c r="BC611" s="276"/>
      <c r="BD611" s="268"/>
      <c r="BE611" s="268"/>
      <c r="BF611" s="268"/>
      <c r="BG611" s="268"/>
      <c r="BH611" s="268"/>
      <c r="BI611" s="268"/>
      <c r="BJ611" s="268"/>
      <c r="BK611" s="268"/>
      <c r="BL611" s="121"/>
      <c r="BM611" s="193"/>
      <c r="BN611" s="277"/>
      <c r="BO611" s="277"/>
      <c r="BP611" s="277"/>
      <c r="BQ611" s="277"/>
      <c r="BR611" s="277"/>
      <c r="BS611" s="278"/>
      <c r="BT611" s="268"/>
      <c r="BU611" s="268"/>
      <c r="BV611" s="268"/>
      <c r="BW611" s="268"/>
      <c r="BX611" s="190"/>
      <c r="BY611" s="268"/>
      <c r="BZ611" s="268"/>
      <c r="CA611" s="268"/>
      <c r="CB611" s="270"/>
      <c r="CC611" s="270"/>
      <c r="CD611" s="270"/>
      <c r="CE611" s="279"/>
      <c r="CF611" s="270"/>
      <c r="CG611" s="279"/>
      <c r="CH611" s="279"/>
      <c r="CI611" s="279"/>
      <c r="CJ611" s="279"/>
      <c r="CK611" s="279"/>
      <c r="CL611" s="279"/>
      <c r="CM611" s="279"/>
      <c r="CN611" s="279"/>
      <c r="CO611" s="279"/>
      <c r="CP611" s="279"/>
      <c r="CQ611" s="279"/>
      <c r="CR611" s="279"/>
    </row>
    <row r="612" spans="1:96" ht="30.75" customHeight="1">
      <c r="A612" s="268" t="s">
        <v>1613</v>
      </c>
      <c r="B612" s="281"/>
      <c r="C612" s="315"/>
      <c r="D612" s="268"/>
      <c r="E612" s="268"/>
      <c r="F612" s="268"/>
      <c r="G612" s="268"/>
      <c r="H612" s="107"/>
      <c r="I612" s="268"/>
      <c r="J612" s="268"/>
      <c r="K612" s="268"/>
      <c r="L612" s="268"/>
      <c r="M612" s="268"/>
      <c r="N612" s="268"/>
      <c r="O612" s="117"/>
      <c r="P612" s="271"/>
      <c r="Q612" s="268"/>
      <c r="R612" s="268"/>
      <c r="S612" s="271"/>
      <c r="T612" s="107"/>
      <c r="U612" s="268"/>
      <c r="V612" s="283"/>
      <c r="W612" s="274"/>
      <c r="X612" s="107"/>
      <c r="Y612" s="268"/>
      <c r="Z612" s="268"/>
      <c r="AA612" s="268"/>
      <c r="AB612" s="268"/>
      <c r="AC612" s="272"/>
      <c r="AD612" s="108"/>
      <c r="AE612" s="107"/>
      <c r="AF612" s="107"/>
      <c r="AG612" s="107"/>
      <c r="AH612" s="268"/>
      <c r="AI612" s="268"/>
      <c r="AJ612" s="268"/>
      <c r="AK612" s="268"/>
      <c r="AL612" s="268"/>
      <c r="AM612" s="275"/>
      <c r="AN612" s="268"/>
      <c r="AO612" s="268"/>
      <c r="AP612" s="268"/>
      <c r="AQ612" s="268"/>
      <c r="AR612" s="268"/>
      <c r="AS612" s="268"/>
      <c r="AT612" s="268"/>
      <c r="AU612" s="268"/>
      <c r="AV612" s="268"/>
      <c r="AW612" s="268"/>
      <c r="AX612" s="268"/>
      <c r="AY612" s="268"/>
      <c r="AZ612" s="107"/>
      <c r="BA612" s="275"/>
      <c r="BB612" s="107"/>
      <c r="BC612" s="276"/>
      <c r="BD612" s="268"/>
      <c r="BE612" s="268"/>
      <c r="BF612" s="268"/>
      <c r="BG612" s="268"/>
      <c r="BH612" s="268"/>
      <c r="BI612" s="268"/>
      <c r="BJ612" s="268"/>
      <c r="BK612" s="268"/>
      <c r="BL612" s="121"/>
      <c r="BM612" s="193"/>
      <c r="BN612" s="277"/>
      <c r="BO612" s="277"/>
      <c r="BP612" s="277"/>
      <c r="BQ612" s="277"/>
      <c r="BR612" s="277"/>
      <c r="BS612" s="278"/>
      <c r="BT612" s="268"/>
      <c r="BU612" s="268"/>
      <c r="BV612" s="268"/>
      <c r="BW612" s="268"/>
      <c r="BX612" s="268"/>
      <c r="BY612" s="268"/>
      <c r="BZ612" s="268"/>
      <c r="CA612" s="268"/>
      <c r="CB612" s="270"/>
      <c r="CC612" s="270"/>
      <c r="CD612" s="270"/>
      <c r="CE612" s="279"/>
      <c r="CF612" s="270"/>
      <c r="CG612" s="279"/>
      <c r="CH612" s="279"/>
      <c r="CI612" s="279"/>
      <c r="CJ612" s="279"/>
      <c r="CK612" s="279"/>
      <c r="CL612" s="279"/>
      <c r="CM612" s="279"/>
      <c r="CN612" s="279"/>
      <c r="CO612" s="279"/>
      <c r="CP612" s="279"/>
      <c r="CQ612" s="279"/>
      <c r="CR612" s="279"/>
    </row>
    <row r="613" spans="1:96" ht="30.75" customHeight="1">
      <c r="A613" s="268" t="s">
        <v>1614</v>
      </c>
      <c r="B613" s="281"/>
      <c r="C613" s="315"/>
      <c r="D613" s="123"/>
      <c r="E613" s="268"/>
      <c r="F613" s="268"/>
      <c r="G613" s="268"/>
      <c r="H613" s="268"/>
      <c r="I613" s="268"/>
      <c r="J613" s="268"/>
      <c r="K613" s="268"/>
      <c r="L613" s="268"/>
      <c r="M613" s="268"/>
      <c r="N613" s="268"/>
      <c r="O613" s="117"/>
      <c r="P613" s="271"/>
      <c r="Q613" s="268"/>
      <c r="R613" s="268"/>
      <c r="S613" s="271"/>
      <c r="T613" s="107"/>
      <c r="U613" s="268"/>
      <c r="V613" s="273"/>
      <c r="W613" s="274"/>
      <c r="X613" s="107"/>
      <c r="Y613" s="268"/>
      <c r="Z613" s="268"/>
      <c r="AA613" s="268"/>
      <c r="AB613" s="268"/>
      <c r="AC613" s="272"/>
      <c r="AD613" s="108"/>
      <c r="AE613" s="268"/>
      <c r="AF613" s="107"/>
      <c r="AG613" s="107"/>
      <c r="AH613" s="268"/>
      <c r="AI613" s="268"/>
      <c r="AJ613" s="268"/>
      <c r="AK613" s="268"/>
      <c r="AL613" s="268"/>
      <c r="AM613" s="275"/>
      <c r="AN613" s="268"/>
      <c r="AO613" s="268"/>
      <c r="AP613" s="268"/>
      <c r="AQ613" s="268"/>
      <c r="AR613" s="268"/>
      <c r="AS613" s="268"/>
      <c r="AT613" s="268"/>
      <c r="AU613" s="268"/>
      <c r="AV613" s="268"/>
      <c r="AW613" s="268"/>
      <c r="AX613" s="268"/>
      <c r="AY613" s="268"/>
      <c r="AZ613" s="107"/>
      <c r="BA613" s="275"/>
      <c r="BB613" s="107"/>
      <c r="BC613" s="276"/>
      <c r="BD613" s="268"/>
      <c r="BE613" s="268"/>
      <c r="BF613" s="268"/>
      <c r="BG613" s="268"/>
      <c r="BH613" s="268"/>
      <c r="BI613" s="268"/>
      <c r="BJ613" s="268"/>
      <c r="BK613" s="268"/>
      <c r="BL613" s="121"/>
      <c r="BM613" s="193"/>
      <c r="BN613" s="277"/>
      <c r="BO613" s="277"/>
      <c r="BP613" s="277"/>
      <c r="BQ613" s="277"/>
      <c r="BR613" s="277"/>
      <c r="BS613" s="278"/>
      <c r="BT613" s="268"/>
      <c r="BU613" s="268"/>
      <c r="BV613" s="268"/>
      <c r="BW613" s="268"/>
      <c r="BX613" s="284"/>
      <c r="BY613" s="112"/>
      <c r="BZ613" s="268"/>
      <c r="CA613" s="268"/>
      <c r="CB613" s="270"/>
      <c r="CC613" s="270"/>
      <c r="CD613" s="270"/>
      <c r="CE613" s="279"/>
      <c r="CF613" s="270"/>
      <c r="CG613" s="279"/>
      <c r="CH613" s="279"/>
      <c r="CI613" s="279"/>
      <c r="CJ613" s="279"/>
      <c r="CK613" s="279"/>
      <c r="CL613" s="279"/>
      <c r="CM613" s="279"/>
      <c r="CN613" s="279"/>
      <c r="CO613" s="279"/>
      <c r="CP613" s="279"/>
      <c r="CQ613" s="279"/>
      <c r="CR613" s="112"/>
    </row>
    <row r="614" spans="1:96" ht="30.75" customHeight="1">
      <c r="A614" s="268" t="s">
        <v>1618</v>
      </c>
      <c r="B614" s="281"/>
      <c r="C614" s="315"/>
      <c r="D614" s="123"/>
      <c r="E614" s="275"/>
      <c r="F614" s="275"/>
      <c r="G614" s="275"/>
      <c r="H614" s="275"/>
      <c r="I614" s="275"/>
      <c r="J614" s="275"/>
      <c r="K614" s="275"/>
      <c r="L614" s="275"/>
      <c r="M614" s="275"/>
      <c r="N614" s="275"/>
      <c r="O614" s="117"/>
      <c r="P614" s="299"/>
      <c r="Q614" s="268"/>
      <c r="R614" s="275"/>
      <c r="S614" s="271"/>
      <c r="T614" s="107"/>
      <c r="U614" s="275"/>
      <c r="V614" s="283"/>
      <c r="W614" s="274"/>
      <c r="X614" s="107"/>
      <c r="Y614" s="275"/>
      <c r="Z614" s="275"/>
      <c r="AA614" s="275"/>
      <c r="AB614" s="275"/>
      <c r="AC614" s="285"/>
      <c r="AD614" s="108"/>
      <c r="AE614" s="275"/>
      <c r="AF614" s="275"/>
      <c r="AG614" s="275"/>
      <c r="AH614" s="275"/>
      <c r="AI614" s="275"/>
      <c r="AJ614" s="275"/>
      <c r="AK614" s="275"/>
      <c r="AL614" s="275"/>
      <c r="AM614" s="275"/>
      <c r="AN614" s="275"/>
      <c r="AO614" s="275"/>
      <c r="AP614" s="275"/>
      <c r="AQ614" s="275"/>
      <c r="AR614" s="275"/>
      <c r="AS614" s="275"/>
      <c r="AT614" s="275"/>
      <c r="AU614" s="275"/>
      <c r="AV614" s="275"/>
      <c r="AW614" s="275"/>
      <c r="AX614" s="275"/>
      <c r="AY614" s="275"/>
      <c r="AZ614" s="107"/>
      <c r="BA614" s="275"/>
      <c r="BB614" s="107"/>
      <c r="BC614" s="286"/>
      <c r="BD614" s="275"/>
      <c r="BE614" s="275"/>
      <c r="BF614" s="275"/>
      <c r="BG614" s="275"/>
      <c r="BH614" s="275"/>
      <c r="BI614" s="275"/>
      <c r="BJ614" s="275"/>
      <c r="BK614" s="275"/>
      <c r="BL614" s="121"/>
      <c r="BM614" s="193"/>
      <c r="BN614" s="287"/>
      <c r="BO614" s="287"/>
      <c r="BP614" s="287"/>
      <c r="BQ614" s="287"/>
      <c r="BR614" s="287"/>
      <c r="BS614" s="288"/>
      <c r="BT614" s="275"/>
      <c r="BU614" s="275"/>
      <c r="BV614" s="275"/>
      <c r="BW614" s="275"/>
      <c r="BX614" s="284"/>
      <c r="BY614" s="112"/>
      <c r="BZ614" s="275"/>
      <c r="CA614" s="275"/>
      <c r="CB614" s="281"/>
      <c r="CC614" s="281"/>
      <c r="CD614" s="281"/>
      <c r="CE614" s="289"/>
      <c r="CF614" s="281"/>
      <c r="CG614" s="289"/>
      <c r="CH614" s="289"/>
      <c r="CI614" s="289"/>
      <c r="CJ614" s="289"/>
      <c r="CK614" s="289"/>
      <c r="CL614" s="289"/>
      <c r="CM614" s="289"/>
      <c r="CN614" s="289"/>
      <c r="CO614" s="289"/>
      <c r="CP614" s="289"/>
      <c r="CQ614" s="289"/>
      <c r="CR614" s="112"/>
    </row>
    <row r="615" spans="1:96" ht="30.75" customHeight="1">
      <c r="A615" s="268" t="s">
        <v>1622</v>
      </c>
      <c r="B615" s="281"/>
      <c r="C615" s="315"/>
      <c r="D615" s="123"/>
      <c r="E615" s="268"/>
      <c r="F615" s="268"/>
      <c r="G615" s="268"/>
      <c r="H615" s="268"/>
      <c r="I615" s="268"/>
      <c r="J615" s="268"/>
      <c r="K615" s="268"/>
      <c r="L615" s="268"/>
      <c r="M615" s="268"/>
      <c r="N615" s="268"/>
      <c r="O615" s="117"/>
      <c r="P615" s="271"/>
      <c r="Q615" s="268"/>
      <c r="R615" s="268"/>
      <c r="S615" s="271"/>
      <c r="T615" s="107"/>
      <c r="U615" s="268"/>
      <c r="V615" s="283"/>
      <c r="W615" s="274"/>
      <c r="X615" s="107"/>
      <c r="Y615" s="268"/>
      <c r="Z615" s="268"/>
      <c r="AA615" s="268"/>
      <c r="AB615" s="268"/>
      <c r="AC615" s="272"/>
      <c r="AD615" s="108"/>
      <c r="AE615" s="268"/>
      <c r="AF615" s="268"/>
      <c r="AG615" s="268"/>
      <c r="AH615" s="268"/>
      <c r="AI615" s="268"/>
      <c r="AJ615" s="268"/>
      <c r="AK615" s="268"/>
      <c r="AL615" s="268"/>
      <c r="AM615" s="275"/>
      <c r="AN615" s="268"/>
      <c r="AO615" s="268"/>
      <c r="AP615" s="268"/>
      <c r="AQ615" s="268"/>
      <c r="AR615" s="268"/>
      <c r="AS615" s="268"/>
      <c r="AT615" s="268"/>
      <c r="AU615" s="268"/>
      <c r="AV615" s="268"/>
      <c r="AW615" s="268"/>
      <c r="AX615" s="268"/>
      <c r="AY615" s="268"/>
      <c r="AZ615" s="107"/>
      <c r="BA615" s="275"/>
      <c r="BB615" s="107"/>
      <c r="BC615" s="276"/>
      <c r="BD615" s="268"/>
      <c r="BE615" s="268"/>
      <c r="BF615" s="268"/>
      <c r="BG615" s="268"/>
      <c r="BH615" s="268"/>
      <c r="BI615" s="268"/>
      <c r="BJ615" s="268"/>
      <c r="BK615" s="268"/>
      <c r="BL615" s="121"/>
      <c r="BM615" s="193"/>
      <c r="BN615" s="277"/>
      <c r="BO615" s="277"/>
      <c r="BP615" s="277"/>
      <c r="BQ615" s="277"/>
      <c r="BR615" s="277"/>
      <c r="BS615" s="278"/>
      <c r="BT615" s="268"/>
      <c r="BU615" s="268"/>
      <c r="BV615" s="268"/>
      <c r="BW615" s="268"/>
      <c r="BX615" s="284"/>
      <c r="BY615" s="112"/>
      <c r="BZ615" s="268"/>
      <c r="CA615" s="268"/>
      <c r="CB615" s="270"/>
      <c r="CC615" s="270"/>
      <c r="CD615" s="270"/>
      <c r="CE615" s="279"/>
      <c r="CF615" s="270"/>
      <c r="CG615" s="279"/>
      <c r="CH615" s="279"/>
      <c r="CI615" s="279"/>
      <c r="CJ615" s="279"/>
      <c r="CK615" s="279"/>
      <c r="CL615" s="279"/>
      <c r="CM615" s="279"/>
      <c r="CN615" s="279"/>
      <c r="CO615" s="279"/>
      <c r="CP615" s="279"/>
      <c r="CQ615" s="279"/>
      <c r="CR615" s="112"/>
    </row>
    <row r="616" spans="1:96" ht="30.75" customHeight="1">
      <c r="A616" s="268" t="s">
        <v>1626</v>
      </c>
      <c r="B616" s="281"/>
      <c r="C616" s="315"/>
      <c r="D616" s="123"/>
      <c r="E616" s="268"/>
      <c r="F616" s="268"/>
      <c r="G616" s="268"/>
      <c r="H616" s="268"/>
      <c r="I616" s="268"/>
      <c r="J616" s="268"/>
      <c r="K616" s="268"/>
      <c r="L616" s="268"/>
      <c r="M616" s="268"/>
      <c r="N616" s="268"/>
      <c r="O616" s="117"/>
      <c r="P616" s="271"/>
      <c r="Q616" s="268"/>
      <c r="R616" s="268"/>
      <c r="S616" s="271"/>
      <c r="T616" s="107"/>
      <c r="U616" s="268"/>
      <c r="V616" s="283"/>
      <c r="W616" s="274"/>
      <c r="X616" s="107"/>
      <c r="Y616" s="268"/>
      <c r="Z616" s="268"/>
      <c r="AA616" s="268"/>
      <c r="AB616" s="268"/>
      <c r="AC616" s="272"/>
      <c r="AD616" s="108"/>
      <c r="AE616" s="268"/>
      <c r="AF616" s="268"/>
      <c r="AG616" s="268"/>
      <c r="AH616" s="107"/>
      <c r="AI616" s="268"/>
      <c r="AJ616" s="268"/>
      <c r="AK616" s="268"/>
      <c r="AL616" s="268"/>
      <c r="AM616" s="275"/>
      <c r="AN616" s="268"/>
      <c r="AO616" s="268"/>
      <c r="AP616" s="268"/>
      <c r="AQ616" s="268"/>
      <c r="AR616" s="268"/>
      <c r="AS616" s="268"/>
      <c r="AT616" s="268"/>
      <c r="AU616" s="268"/>
      <c r="AV616" s="268"/>
      <c r="AW616" s="268"/>
      <c r="AX616" s="268"/>
      <c r="AY616" s="268"/>
      <c r="AZ616" s="107"/>
      <c r="BA616" s="275"/>
      <c r="BB616" s="107"/>
      <c r="BC616" s="276"/>
      <c r="BD616" s="268"/>
      <c r="BE616" s="268"/>
      <c r="BF616" s="268"/>
      <c r="BG616" s="268"/>
      <c r="BH616" s="268"/>
      <c r="BI616" s="268"/>
      <c r="BJ616" s="268"/>
      <c r="BK616" s="268"/>
      <c r="BL616" s="121"/>
      <c r="BM616" s="193"/>
      <c r="BN616" s="277"/>
      <c r="BO616" s="277"/>
      <c r="BP616" s="277"/>
      <c r="BQ616" s="277"/>
      <c r="BR616" s="277"/>
      <c r="BS616" s="278"/>
      <c r="BT616" s="268"/>
      <c r="BU616" s="268"/>
      <c r="BV616" s="268"/>
      <c r="BW616" s="268"/>
      <c r="BX616" s="284"/>
      <c r="BY616" s="112"/>
      <c r="BZ616" s="268"/>
      <c r="CA616" s="268"/>
      <c r="CB616" s="270"/>
      <c r="CC616" s="270"/>
      <c r="CD616" s="270"/>
      <c r="CE616" s="279"/>
      <c r="CF616" s="270"/>
      <c r="CG616" s="279"/>
      <c r="CH616" s="279"/>
      <c r="CI616" s="279"/>
      <c r="CJ616" s="279"/>
      <c r="CK616" s="279"/>
      <c r="CL616" s="279"/>
      <c r="CM616" s="279"/>
      <c r="CN616" s="279"/>
      <c r="CO616" s="279"/>
      <c r="CP616" s="279"/>
      <c r="CQ616" s="279"/>
      <c r="CR616" s="112"/>
    </row>
    <row r="617" spans="1:96" ht="30.75" customHeight="1">
      <c r="A617" s="268" t="s">
        <v>1631</v>
      </c>
      <c r="B617" s="281"/>
      <c r="C617" s="315"/>
      <c r="D617" s="123"/>
      <c r="E617" s="268"/>
      <c r="F617" s="268"/>
      <c r="G617" s="268"/>
      <c r="H617" s="268"/>
      <c r="I617" s="268"/>
      <c r="J617" s="268"/>
      <c r="K617" s="268"/>
      <c r="L617" s="268"/>
      <c r="M617" s="268"/>
      <c r="N617" s="268"/>
      <c r="O617" s="117"/>
      <c r="P617" s="271"/>
      <c r="Q617" s="268"/>
      <c r="R617" s="268"/>
      <c r="S617" s="271"/>
      <c r="T617" s="107"/>
      <c r="U617" s="268"/>
      <c r="V617" s="283"/>
      <c r="W617" s="274"/>
      <c r="X617" s="107"/>
      <c r="Y617" s="268"/>
      <c r="Z617" s="268"/>
      <c r="AA617" s="268"/>
      <c r="AB617" s="268"/>
      <c r="AC617" s="272"/>
      <c r="AD617" s="108"/>
      <c r="AE617" s="268"/>
      <c r="AF617" s="268"/>
      <c r="AG617" s="268"/>
      <c r="AH617" s="268"/>
      <c r="AI617" s="268"/>
      <c r="AJ617" s="268"/>
      <c r="AK617" s="268"/>
      <c r="AL617" s="268"/>
      <c r="AM617" s="275"/>
      <c r="AN617" s="268"/>
      <c r="AO617" s="268"/>
      <c r="AP617" s="268"/>
      <c r="AQ617" s="268"/>
      <c r="AR617" s="268"/>
      <c r="AS617" s="268"/>
      <c r="AT617" s="268"/>
      <c r="AU617" s="268"/>
      <c r="AV617" s="268"/>
      <c r="AW617" s="268"/>
      <c r="AX617" s="268"/>
      <c r="AY617" s="268"/>
      <c r="AZ617" s="107"/>
      <c r="BA617" s="275"/>
      <c r="BB617" s="107"/>
      <c r="BC617" s="276"/>
      <c r="BD617" s="268"/>
      <c r="BE617" s="268"/>
      <c r="BF617" s="268"/>
      <c r="BG617" s="268"/>
      <c r="BH617" s="268"/>
      <c r="BI617" s="268"/>
      <c r="BJ617" s="107"/>
      <c r="BK617" s="268"/>
      <c r="BL617" s="277"/>
      <c r="BM617" s="277"/>
      <c r="BN617" s="277"/>
      <c r="BO617" s="277"/>
      <c r="BP617" s="277"/>
      <c r="BQ617" s="277"/>
      <c r="BR617" s="277"/>
      <c r="BS617" s="278"/>
      <c r="BT617" s="268"/>
      <c r="BU617" s="268"/>
      <c r="BV617" s="268"/>
      <c r="BW617" s="268"/>
      <c r="BX617" s="284"/>
      <c r="BY617" s="112"/>
      <c r="BZ617" s="268"/>
      <c r="CA617" s="268"/>
      <c r="CB617" s="270"/>
      <c r="CC617" s="270"/>
      <c r="CD617" s="270"/>
      <c r="CE617" s="279"/>
      <c r="CF617" s="270"/>
      <c r="CG617" s="279"/>
      <c r="CH617" s="279"/>
      <c r="CI617" s="279"/>
      <c r="CJ617" s="279"/>
      <c r="CK617" s="279"/>
      <c r="CL617" s="279"/>
      <c r="CM617" s="279"/>
      <c r="CN617" s="279"/>
      <c r="CO617" s="279"/>
      <c r="CP617" s="279"/>
      <c r="CQ617" s="279"/>
      <c r="CR617" s="112"/>
    </row>
    <row r="618" spans="1:96" ht="30.75" customHeight="1">
      <c r="A618" s="268" t="s">
        <v>1635</v>
      </c>
      <c r="B618" s="281"/>
      <c r="C618" s="315"/>
      <c r="D618" s="123"/>
      <c r="E618" s="268"/>
      <c r="F618" s="268"/>
      <c r="G618" s="268"/>
      <c r="H618" s="268"/>
      <c r="I618" s="268"/>
      <c r="J618" s="268"/>
      <c r="K618" s="268"/>
      <c r="L618" s="268"/>
      <c r="M618" s="268"/>
      <c r="N618" s="268"/>
      <c r="O618" s="117"/>
      <c r="P618" s="271"/>
      <c r="Q618" s="268"/>
      <c r="R618" s="268"/>
      <c r="S618" s="271"/>
      <c r="T618" s="107"/>
      <c r="U618" s="268"/>
      <c r="V618" s="283"/>
      <c r="W618" s="274"/>
      <c r="X618" s="107"/>
      <c r="Y618" s="268"/>
      <c r="Z618" s="268"/>
      <c r="AA618" s="268"/>
      <c r="AB618" s="268"/>
      <c r="AC618" s="272"/>
      <c r="AD618" s="108"/>
      <c r="AE618" s="268"/>
      <c r="AF618" s="268"/>
      <c r="AG618" s="268"/>
      <c r="AH618" s="268"/>
      <c r="AI618" s="268"/>
      <c r="AJ618" s="268"/>
      <c r="AK618" s="268"/>
      <c r="AL618" s="268"/>
      <c r="AM618" s="275"/>
      <c r="AN618" s="268"/>
      <c r="AO618" s="268"/>
      <c r="AP618" s="268"/>
      <c r="AQ618" s="268"/>
      <c r="AR618" s="268"/>
      <c r="AS618" s="268"/>
      <c r="AT618" s="268"/>
      <c r="AU618" s="268"/>
      <c r="AV618" s="268"/>
      <c r="AW618" s="268"/>
      <c r="AX618" s="268"/>
      <c r="AY618" s="268"/>
      <c r="AZ618" s="107"/>
      <c r="BA618" s="275"/>
      <c r="BB618" s="107"/>
      <c r="BC618" s="276"/>
      <c r="BD618" s="268"/>
      <c r="BE618" s="268"/>
      <c r="BF618" s="268"/>
      <c r="BG618" s="268"/>
      <c r="BH618" s="268"/>
      <c r="BI618" s="268"/>
      <c r="BJ618" s="268"/>
      <c r="BK618" s="268"/>
      <c r="BL618" s="121"/>
      <c r="BM618" s="193"/>
      <c r="BN618" s="277"/>
      <c r="BO618" s="277"/>
      <c r="BP618" s="277"/>
      <c r="BQ618" s="277"/>
      <c r="BR618" s="277"/>
      <c r="BS618" s="278"/>
      <c r="BT618" s="268"/>
      <c r="BU618" s="268"/>
      <c r="BV618" s="268"/>
      <c r="BW618" s="268"/>
      <c r="BX618" s="284"/>
      <c r="BY618" s="112"/>
      <c r="BZ618" s="268"/>
      <c r="CA618" s="268"/>
      <c r="CB618" s="270"/>
      <c r="CC618" s="270"/>
      <c r="CD618" s="270"/>
      <c r="CE618" s="279"/>
      <c r="CF618" s="270"/>
      <c r="CG618" s="279"/>
      <c r="CH618" s="279"/>
      <c r="CI618" s="279"/>
      <c r="CJ618" s="279"/>
      <c r="CK618" s="279"/>
      <c r="CL618" s="279"/>
      <c r="CM618" s="279"/>
      <c r="CN618" s="279"/>
      <c r="CO618" s="279"/>
      <c r="CP618" s="279"/>
      <c r="CQ618" s="279"/>
      <c r="CR618" s="112"/>
    </row>
    <row r="619" spans="1:96" ht="30.75" customHeight="1">
      <c r="A619" s="268" t="s">
        <v>1639</v>
      </c>
      <c r="B619" s="281"/>
      <c r="C619" s="315"/>
      <c r="D619" s="123"/>
      <c r="E619" s="268"/>
      <c r="F619" s="268"/>
      <c r="G619" s="268"/>
      <c r="H619" s="268"/>
      <c r="I619" s="268"/>
      <c r="J619" s="268"/>
      <c r="K619" s="268"/>
      <c r="L619" s="268"/>
      <c r="M619" s="268"/>
      <c r="N619" s="268"/>
      <c r="O619" s="117"/>
      <c r="P619" s="271"/>
      <c r="Q619" s="268"/>
      <c r="R619" s="268"/>
      <c r="S619" s="271"/>
      <c r="T619" s="107"/>
      <c r="U619" s="268"/>
      <c r="V619" s="273"/>
      <c r="W619" s="274"/>
      <c r="X619" s="107"/>
      <c r="Y619" s="268"/>
      <c r="Z619" s="268"/>
      <c r="AA619" s="268"/>
      <c r="AB619" s="268"/>
      <c r="AC619" s="272"/>
      <c r="AD619" s="108"/>
      <c r="AE619" s="268"/>
      <c r="AF619" s="107"/>
      <c r="AG619" s="268"/>
      <c r="AH619" s="268"/>
      <c r="AI619" s="268"/>
      <c r="AJ619" s="268"/>
      <c r="AK619" s="268"/>
      <c r="AL619" s="268"/>
      <c r="AM619" s="275"/>
      <c r="AN619" s="268"/>
      <c r="AO619" s="268"/>
      <c r="AP619" s="268"/>
      <c r="AQ619" s="268"/>
      <c r="AR619" s="268"/>
      <c r="AS619" s="268"/>
      <c r="AT619" s="268"/>
      <c r="AU619" s="268"/>
      <c r="AV619" s="268"/>
      <c r="AW619" s="268"/>
      <c r="AX619" s="268"/>
      <c r="AY619" s="268"/>
      <c r="AZ619" s="107"/>
      <c r="BA619" s="275"/>
      <c r="BB619" s="107"/>
      <c r="BC619" s="276"/>
      <c r="BD619" s="268"/>
      <c r="BE619" s="268"/>
      <c r="BF619" s="268"/>
      <c r="BG619" s="268"/>
      <c r="BH619" s="268"/>
      <c r="BI619" s="268"/>
      <c r="BJ619" s="268"/>
      <c r="BK619" s="268"/>
      <c r="BL619" s="121"/>
      <c r="BM619" s="193"/>
      <c r="BN619" s="277"/>
      <c r="BO619" s="277"/>
      <c r="BP619" s="277"/>
      <c r="BQ619" s="277"/>
      <c r="BR619" s="277"/>
      <c r="BS619" s="278"/>
      <c r="BT619" s="268"/>
      <c r="BU619" s="268"/>
      <c r="BV619" s="268"/>
      <c r="BW619" s="268"/>
      <c r="BX619" s="284"/>
      <c r="BY619" s="112"/>
      <c r="BZ619" s="268"/>
      <c r="CA619" s="268"/>
      <c r="CB619" s="270"/>
      <c r="CC619" s="270"/>
      <c r="CD619" s="270"/>
      <c r="CE619" s="279"/>
      <c r="CF619" s="270"/>
      <c r="CG619" s="279"/>
      <c r="CH619" s="279"/>
      <c r="CI619" s="279"/>
      <c r="CJ619" s="279"/>
      <c r="CK619" s="279"/>
      <c r="CL619" s="279"/>
      <c r="CM619" s="279"/>
      <c r="CN619" s="279"/>
      <c r="CO619" s="279"/>
      <c r="CP619" s="279"/>
      <c r="CQ619" s="279"/>
      <c r="CR619" s="112"/>
    </row>
    <row r="620" spans="1:96" ht="30.75" customHeight="1">
      <c r="A620" s="268" t="s">
        <v>1643</v>
      </c>
      <c r="B620" s="281"/>
      <c r="C620" s="315"/>
      <c r="D620" s="123"/>
      <c r="E620" s="268"/>
      <c r="F620" s="268"/>
      <c r="G620" s="268"/>
      <c r="H620" s="268"/>
      <c r="I620" s="268"/>
      <c r="J620" s="268"/>
      <c r="K620" s="268"/>
      <c r="L620" s="268"/>
      <c r="M620" s="268"/>
      <c r="N620" s="268"/>
      <c r="O620" s="117"/>
      <c r="P620" s="271"/>
      <c r="Q620" s="268"/>
      <c r="R620" s="268"/>
      <c r="S620" s="271"/>
      <c r="T620" s="107"/>
      <c r="U620" s="268"/>
      <c r="V620" s="273"/>
      <c r="W620" s="274"/>
      <c r="X620" s="107"/>
      <c r="Y620" s="268"/>
      <c r="Z620" s="268"/>
      <c r="AA620" s="268"/>
      <c r="AB620" s="268"/>
      <c r="AC620" s="272"/>
      <c r="AD620" s="108"/>
      <c r="AE620" s="268"/>
      <c r="AF620" s="268"/>
      <c r="AG620" s="268"/>
      <c r="AH620" s="268"/>
      <c r="AI620" s="268"/>
      <c r="AJ620" s="268"/>
      <c r="AK620" s="268"/>
      <c r="AL620" s="268"/>
      <c r="AM620" s="275"/>
      <c r="AN620" s="268"/>
      <c r="AO620" s="268"/>
      <c r="AP620" s="268"/>
      <c r="AQ620" s="268"/>
      <c r="AR620" s="268"/>
      <c r="AS620" s="268"/>
      <c r="AT620" s="268"/>
      <c r="AU620" s="268"/>
      <c r="AV620" s="268"/>
      <c r="AW620" s="268"/>
      <c r="AX620" s="268"/>
      <c r="AY620" s="268"/>
      <c r="AZ620" s="107"/>
      <c r="BA620" s="275"/>
      <c r="BB620" s="107"/>
      <c r="BC620" s="276"/>
      <c r="BD620" s="268"/>
      <c r="BE620" s="268"/>
      <c r="BF620" s="268"/>
      <c r="BG620" s="268"/>
      <c r="BH620" s="268"/>
      <c r="BI620" s="268"/>
      <c r="BJ620" s="268"/>
      <c r="BK620" s="268"/>
      <c r="BL620" s="121"/>
      <c r="BM620" s="193"/>
      <c r="BN620" s="277"/>
      <c r="BO620" s="277"/>
      <c r="BP620" s="277"/>
      <c r="BQ620" s="277"/>
      <c r="BR620" s="277"/>
      <c r="BS620" s="278"/>
      <c r="BT620" s="268"/>
      <c r="BU620" s="268"/>
      <c r="BV620" s="268"/>
      <c r="BW620" s="268"/>
      <c r="BX620" s="284"/>
      <c r="BY620" s="112"/>
      <c r="BZ620" s="268"/>
      <c r="CA620" s="268"/>
      <c r="CB620" s="270"/>
      <c r="CC620" s="270"/>
      <c r="CD620" s="270"/>
      <c r="CE620" s="279"/>
      <c r="CF620" s="270"/>
      <c r="CG620" s="279"/>
      <c r="CH620" s="279"/>
      <c r="CI620" s="279"/>
      <c r="CJ620" s="279"/>
      <c r="CK620" s="279"/>
      <c r="CL620" s="279"/>
      <c r="CM620" s="279"/>
      <c r="CN620" s="279"/>
      <c r="CO620" s="279"/>
      <c r="CP620" s="279"/>
      <c r="CQ620" s="279"/>
      <c r="CR620" s="112"/>
    </row>
    <row r="621" spans="1:96" ht="30.75" customHeight="1">
      <c r="A621" s="268" t="s">
        <v>1647</v>
      </c>
      <c r="B621" s="281"/>
      <c r="C621" s="315"/>
      <c r="D621" s="123"/>
      <c r="E621" s="268"/>
      <c r="F621" s="268"/>
      <c r="G621" s="268"/>
      <c r="H621" s="268"/>
      <c r="I621" s="268"/>
      <c r="J621" s="268"/>
      <c r="K621" s="268"/>
      <c r="L621" s="268"/>
      <c r="M621" s="268"/>
      <c r="N621" s="268"/>
      <c r="O621" s="117"/>
      <c r="P621" s="271"/>
      <c r="Q621" s="268"/>
      <c r="R621" s="268"/>
      <c r="S621" s="271"/>
      <c r="T621" s="107"/>
      <c r="U621" s="268"/>
      <c r="V621" s="273"/>
      <c r="W621" s="274"/>
      <c r="X621" s="107"/>
      <c r="Y621" s="268"/>
      <c r="Z621" s="268"/>
      <c r="AA621" s="268"/>
      <c r="AB621" s="268"/>
      <c r="AC621" s="272"/>
      <c r="AD621" s="108"/>
      <c r="AE621" s="268"/>
      <c r="AF621" s="107"/>
      <c r="AG621" s="268"/>
      <c r="AH621" s="268"/>
      <c r="AI621" s="268"/>
      <c r="AJ621" s="268"/>
      <c r="AK621" s="268"/>
      <c r="AL621" s="268"/>
      <c r="AM621" s="275"/>
      <c r="AN621" s="268"/>
      <c r="AO621" s="268"/>
      <c r="AP621" s="268"/>
      <c r="AQ621" s="268"/>
      <c r="AR621" s="268"/>
      <c r="AS621" s="268"/>
      <c r="AT621" s="268"/>
      <c r="AU621" s="268"/>
      <c r="AV621" s="268"/>
      <c r="AW621" s="268"/>
      <c r="AX621" s="268"/>
      <c r="AY621" s="268"/>
      <c r="AZ621" s="107"/>
      <c r="BA621" s="275"/>
      <c r="BB621" s="107"/>
      <c r="BC621" s="276"/>
      <c r="BD621" s="268"/>
      <c r="BE621" s="268"/>
      <c r="BF621" s="268"/>
      <c r="BG621" s="268"/>
      <c r="BH621" s="268"/>
      <c r="BI621" s="268"/>
      <c r="BJ621" s="268"/>
      <c r="BK621" s="268"/>
      <c r="BL621" s="121"/>
      <c r="BM621" s="193"/>
      <c r="BN621" s="277"/>
      <c r="BO621" s="277"/>
      <c r="BP621" s="277"/>
      <c r="BQ621" s="277"/>
      <c r="BR621" s="277"/>
      <c r="BS621" s="278"/>
      <c r="BT621" s="268"/>
      <c r="BU621" s="268"/>
      <c r="BV621" s="268"/>
      <c r="BW621" s="268"/>
      <c r="BX621" s="284"/>
      <c r="BY621" s="112"/>
      <c r="BZ621" s="268"/>
      <c r="CA621" s="268"/>
      <c r="CB621" s="270"/>
      <c r="CC621" s="270"/>
      <c r="CD621" s="270"/>
      <c r="CE621" s="279"/>
      <c r="CF621" s="270"/>
      <c r="CG621" s="279"/>
      <c r="CH621" s="279"/>
      <c r="CI621" s="279"/>
      <c r="CJ621" s="279"/>
      <c r="CK621" s="279"/>
      <c r="CL621" s="279"/>
      <c r="CM621" s="279"/>
      <c r="CN621" s="279"/>
      <c r="CO621" s="279"/>
      <c r="CP621" s="279"/>
      <c r="CQ621" s="279"/>
      <c r="CR621" s="112"/>
    </row>
    <row r="622" spans="1:96" ht="30.75" customHeight="1">
      <c r="A622" s="268" t="s">
        <v>1651</v>
      </c>
      <c r="B622" s="281"/>
      <c r="C622" s="315"/>
      <c r="D622" s="123"/>
      <c r="E622" s="268"/>
      <c r="F622" s="268"/>
      <c r="G622" s="268"/>
      <c r="H622" s="268"/>
      <c r="I622" s="268"/>
      <c r="J622" s="268"/>
      <c r="K622" s="268"/>
      <c r="L622" s="268"/>
      <c r="M622" s="268"/>
      <c r="N622" s="268"/>
      <c r="O622" s="117"/>
      <c r="P622" s="271"/>
      <c r="Q622" s="268"/>
      <c r="R622" s="268"/>
      <c r="S622" s="271"/>
      <c r="T622" s="107"/>
      <c r="U622" s="268"/>
      <c r="V622" s="273"/>
      <c r="W622" s="274"/>
      <c r="X622" s="107"/>
      <c r="Y622" s="268"/>
      <c r="Z622" s="268"/>
      <c r="AA622" s="268"/>
      <c r="AB622" s="268"/>
      <c r="AC622" s="272"/>
      <c r="AD622" s="108"/>
      <c r="AE622" s="268"/>
      <c r="AF622" s="268"/>
      <c r="AG622" s="268"/>
      <c r="AH622" s="268"/>
      <c r="AI622" s="268"/>
      <c r="AJ622" s="268"/>
      <c r="AK622" s="268"/>
      <c r="AL622" s="268"/>
      <c r="AM622" s="275"/>
      <c r="AN622" s="268"/>
      <c r="AO622" s="268"/>
      <c r="AP622" s="268"/>
      <c r="AQ622" s="268"/>
      <c r="AR622" s="268"/>
      <c r="AS622" s="268"/>
      <c r="AT622" s="268"/>
      <c r="AU622" s="268"/>
      <c r="AV622" s="268"/>
      <c r="AW622" s="268"/>
      <c r="AX622" s="268"/>
      <c r="AY622" s="268"/>
      <c r="AZ622" s="107"/>
      <c r="BA622" s="275"/>
      <c r="BB622" s="107"/>
      <c r="BC622" s="276"/>
      <c r="BD622" s="268"/>
      <c r="BE622" s="268"/>
      <c r="BF622" s="268"/>
      <c r="BG622" s="268"/>
      <c r="BH622" s="268"/>
      <c r="BI622" s="268"/>
      <c r="BJ622" s="268"/>
      <c r="BK622" s="268"/>
      <c r="BL622" s="121"/>
      <c r="BM622" s="193"/>
      <c r="BN622" s="277"/>
      <c r="BO622" s="277"/>
      <c r="BP622" s="277"/>
      <c r="BQ622" s="277"/>
      <c r="BR622" s="277"/>
      <c r="BS622" s="278"/>
      <c r="BT622" s="268"/>
      <c r="BU622" s="268"/>
      <c r="BV622" s="268"/>
      <c r="BW622" s="268"/>
      <c r="BX622" s="284"/>
      <c r="BY622" s="112"/>
      <c r="BZ622" s="268"/>
      <c r="CA622" s="268"/>
      <c r="CB622" s="270"/>
      <c r="CC622" s="270"/>
      <c r="CD622" s="270"/>
      <c r="CE622" s="279"/>
      <c r="CF622" s="270"/>
      <c r="CG622" s="279"/>
      <c r="CH622" s="279"/>
      <c r="CI622" s="279"/>
      <c r="CJ622" s="279"/>
      <c r="CK622" s="279"/>
      <c r="CL622" s="279"/>
      <c r="CM622" s="279"/>
      <c r="CN622" s="279"/>
      <c r="CO622" s="279"/>
      <c r="CP622" s="279"/>
      <c r="CQ622" s="279"/>
      <c r="CR622" s="112"/>
    </row>
    <row r="623" spans="1:96" ht="30.75" customHeight="1">
      <c r="A623" s="268" t="s">
        <v>1656</v>
      </c>
      <c r="B623" s="281"/>
      <c r="C623" s="315"/>
      <c r="D623" s="123"/>
      <c r="E623" s="268"/>
      <c r="F623" s="268"/>
      <c r="G623" s="268"/>
      <c r="H623" s="268"/>
      <c r="I623" s="268"/>
      <c r="J623" s="268"/>
      <c r="K623" s="268"/>
      <c r="L623" s="268"/>
      <c r="M623" s="268"/>
      <c r="N623" s="268"/>
      <c r="O623" s="117"/>
      <c r="P623" s="271"/>
      <c r="Q623" s="268"/>
      <c r="R623" s="268"/>
      <c r="S623" s="271"/>
      <c r="T623" s="107"/>
      <c r="U623" s="268"/>
      <c r="V623" s="273"/>
      <c r="W623" s="274"/>
      <c r="X623" s="107"/>
      <c r="Y623" s="268"/>
      <c r="Z623" s="268"/>
      <c r="AA623" s="268"/>
      <c r="AB623" s="268"/>
      <c r="AC623" s="272"/>
      <c r="AD623" s="108"/>
      <c r="AE623" s="268"/>
      <c r="AF623" s="268"/>
      <c r="AG623" s="268"/>
      <c r="AH623" s="268"/>
      <c r="AI623" s="268"/>
      <c r="AJ623" s="268"/>
      <c r="AK623" s="268"/>
      <c r="AL623" s="268"/>
      <c r="AM623" s="275"/>
      <c r="AN623" s="268"/>
      <c r="AO623" s="268"/>
      <c r="AP623" s="268"/>
      <c r="AQ623" s="268"/>
      <c r="AR623" s="268"/>
      <c r="AS623" s="268"/>
      <c r="AT623" s="268"/>
      <c r="AU623" s="268"/>
      <c r="AV623" s="268"/>
      <c r="AW623" s="268"/>
      <c r="AX623" s="268"/>
      <c r="AY623" s="268"/>
      <c r="AZ623" s="107"/>
      <c r="BA623" s="275"/>
      <c r="BB623" s="107"/>
      <c r="BC623" s="276"/>
      <c r="BD623" s="268"/>
      <c r="BE623" s="268"/>
      <c r="BF623" s="268"/>
      <c r="BG623" s="268"/>
      <c r="BH623" s="268"/>
      <c r="BI623" s="268"/>
      <c r="BJ623" s="268"/>
      <c r="BK623" s="268"/>
      <c r="BL623" s="121"/>
      <c r="BM623" s="193"/>
      <c r="BN623" s="277"/>
      <c r="BO623" s="277"/>
      <c r="BP623" s="277"/>
      <c r="BQ623" s="277"/>
      <c r="BR623" s="277"/>
      <c r="BS623" s="278"/>
      <c r="BT623" s="268"/>
      <c r="BU623" s="268"/>
      <c r="BV623" s="268"/>
      <c r="BW623" s="268"/>
      <c r="BX623" s="284"/>
      <c r="BY623" s="112"/>
      <c r="BZ623" s="268"/>
      <c r="CA623" s="268"/>
      <c r="CB623" s="270"/>
      <c r="CC623" s="270"/>
      <c r="CD623" s="270"/>
      <c r="CE623" s="279"/>
      <c r="CF623" s="270"/>
      <c r="CG623" s="279"/>
      <c r="CH623" s="279"/>
      <c r="CI623" s="279"/>
      <c r="CJ623" s="279"/>
      <c r="CK623" s="279"/>
      <c r="CL623" s="279"/>
      <c r="CM623" s="279"/>
      <c r="CN623" s="279"/>
      <c r="CO623" s="279"/>
      <c r="CP623" s="279"/>
      <c r="CQ623" s="279"/>
      <c r="CR623" s="112"/>
    </row>
    <row r="624" spans="1:96" ht="30.75" customHeight="1">
      <c r="A624" s="268" t="s">
        <v>1661</v>
      </c>
      <c r="B624" s="281"/>
      <c r="C624" s="315"/>
      <c r="D624" s="123"/>
      <c r="E624" s="268"/>
      <c r="F624" s="268"/>
      <c r="G624" s="268"/>
      <c r="H624" s="268"/>
      <c r="I624" s="268"/>
      <c r="J624" s="268"/>
      <c r="K624" s="268"/>
      <c r="L624" s="268"/>
      <c r="M624" s="268"/>
      <c r="N624" s="268"/>
      <c r="O624" s="117"/>
      <c r="P624" s="271"/>
      <c r="Q624" s="268"/>
      <c r="R624" s="268"/>
      <c r="S624" s="271"/>
      <c r="T624" s="107"/>
      <c r="U624" s="268"/>
      <c r="V624" s="273"/>
      <c r="W624" s="274"/>
      <c r="X624" s="107"/>
      <c r="Y624" s="268"/>
      <c r="Z624" s="268"/>
      <c r="AA624" s="268"/>
      <c r="AB624" s="268"/>
      <c r="AC624" s="272"/>
      <c r="AD624" s="108"/>
      <c r="AE624" s="268"/>
      <c r="AF624" s="268"/>
      <c r="AG624" s="268"/>
      <c r="AH624" s="268"/>
      <c r="AI624" s="268"/>
      <c r="AJ624" s="268"/>
      <c r="AK624" s="268"/>
      <c r="AL624" s="268"/>
      <c r="AM624" s="275"/>
      <c r="AN624" s="268"/>
      <c r="AO624" s="268"/>
      <c r="AP624" s="268"/>
      <c r="AQ624" s="268"/>
      <c r="AR624" s="268"/>
      <c r="AS624" s="268"/>
      <c r="AT624" s="268"/>
      <c r="AU624" s="268"/>
      <c r="AV624" s="268"/>
      <c r="AW624" s="268"/>
      <c r="AX624" s="268"/>
      <c r="AY624" s="268"/>
      <c r="AZ624" s="107"/>
      <c r="BA624" s="275"/>
      <c r="BB624" s="107"/>
      <c r="BC624" s="276"/>
      <c r="BD624" s="268"/>
      <c r="BE624" s="268"/>
      <c r="BF624" s="268"/>
      <c r="BG624" s="268"/>
      <c r="BH624" s="268"/>
      <c r="BI624" s="268"/>
      <c r="BJ624" s="268"/>
      <c r="BK624" s="268"/>
      <c r="BL624" s="121"/>
      <c r="BM624" s="193"/>
      <c r="BN624" s="277"/>
      <c r="BO624" s="277"/>
      <c r="BP624" s="277"/>
      <c r="BQ624" s="277"/>
      <c r="BR624" s="277"/>
      <c r="BS624" s="278"/>
      <c r="BT624" s="268"/>
      <c r="BU624" s="268"/>
      <c r="BV624" s="268"/>
      <c r="BW624" s="268"/>
      <c r="BX624" s="284"/>
      <c r="BY624" s="112"/>
      <c r="BZ624" s="268"/>
      <c r="CA624" s="268"/>
      <c r="CB624" s="270"/>
      <c r="CC624" s="270"/>
      <c r="CD624" s="270"/>
      <c r="CE624" s="279"/>
      <c r="CF624" s="270"/>
      <c r="CG624" s="279"/>
      <c r="CH624" s="279"/>
      <c r="CI624" s="279"/>
      <c r="CJ624" s="279"/>
      <c r="CK624" s="279"/>
      <c r="CL624" s="279"/>
      <c r="CM624" s="279"/>
      <c r="CN624" s="279"/>
      <c r="CO624" s="279"/>
      <c r="CP624" s="279"/>
      <c r="CQ624" s="279"/>
      <c r="CR624" s="112"/>
    </row>
    <row r="625" spans="1:96" ht="30.75" customHeight="1">
      <c r="A625" s="268" t="s">
        <v>1665</v>
      </c>
      <c r="B625" s="281"/>
      <c r="C625" s="315"/>
      <c r="D625" s="123"/>
      <c r="E625" s="268"/>
      <c r="F625" s="268"/>
      <c r="G625" s="268"/>
      <c r="H625" s="268"/>
      <c r="I625" s="268"/>
      <c r="J625" s="268"/>
      <c r="K625" s="268"/>
      <c r="L625" s="268"/>
      <c r="M625" s="268"/>
      <c r="N625" s="268"/>
      <c r="O625" s="117"/>
      <c r="P625" s="271"/>
      <c r="Q625" s="268"/>
      <c r="R625" s="268"/>
      <c r="S625" s="271"/>
      <c r="T625" s="107"/>
      <c r="U625" s="268"/>
      <c r="V625" s="273"/>
      <c r="W625" s="274"/>
      <c r="X625" s="107"/>
      <c r="Y625" s="268"/>
      <c r="Z625" s="268"/>
      <c r="AA625" s="268"/>
      <c r="AB625" s="268"/>
      <c r="AC625" s="272"/>
      <c r="AD625" s="108"/>
      <c r="AE625" s="268"/>
      <c r="AF625" s="268"/>
      <c r="AG625" s="268"/>
      <c r="AH625" s="268"/>
      <c r="AI625" s="268"/>
      <c r="AJ625" s="268"/>
      <c r="AK625" s="268"/>
      <c r="AL625" s="268"/>
      <c r="AM625" s="275"/>
      <c r="AN625" s="268"/>
      <c r="AO625" s="268"/>
      <c r="AP625" s="268"/>
      <c r="AQ625" s="268"/>
      <c r="AR625" s="268"/>
      <c r="AS625" s="268"/>
      <c r="AT625" s="268"/>
      <c r="AU625" s="268"/>
      <c r="AV625" s="268"/>
      <c r="AW625" s="268"/>
      <c r="AX625" s="268"/>
      <c r="AY625" s="268"/>
      <c r="AZ625" s="107"/>
      <c r="BA625" s="275"/>
      <c r="BB625" s="107"/>
      <c r="BC625" s="276"/>
      <c r="BD625" s="268"/>
      <c r="BE625" s="268"/>
      <c r="BF625" s="268"/>
      <c r="BG625" s="268"/>
      <c r="BH625" s="268"/>
      <c r="BI625" s="268"/>
      <c r="BJ625" s="268"/>
      <c r="BK625" s="268"/>
      <c r="BL625" s="121"/>
      <c r="BM625" s="193"/>
      <c r="BN625" s="277"/>
      <c r="BO625" s="277"/>
      <c r="BP625" s="277"/>
      <c r="BQ625" s="277"/>
      <c r="BR625" s="277"/>
      <c r="BS625" s="278"/>
      <c r="BT625" s="268"/>
      <c r="BU625" s="268"/>
      <c r="BV625" s="268"/>
      <c r="BW625" s="268"/>
      <c r="BX625" s="284"/>
      <c r="BY625" s="112"/>
      <c r="BZ625" s="268"/>
      <c r="CA625" s="268"/>
      <c r="CB625" s="270"/>
      <c r="CC625" s="270"/>
      <c r="CD625" s="270"/>
      <c r="CE625" s="279"/>
      <c r="CF625" s="270"/>
      <c r="CG625" s="279"/>
      <c r="CH625" s="279"/>
      <c r="CI625" s="279"/>
      <c r="CJ625" s="279"/>
      <c r="CK625" s="279"/>
      <c r="CL625" s="279"/>
      <c r="CM625" s="279"/>
      <c r="CN625" s="279"/>
      <c r="CO625" s="279"/>
      <c r="CP625" s="279"/>
      <c r="CQ625" s="279"/>
      <c r="CR625" s="112"/>
    </row>
    <row r="626" spans="1:96" ht="30.75" customHeight="1">
      <c r="A626" s="268" t="s">
        <v>1669</v>
      </c>
      <c r="B626" s="281"/>
      <c r="C626" s="315"/>
      <c r="D626" s="123"/>
      <c r="E626" s="268"/>
      <c r="F626" s="268"/>
      <c r="G626" s="268"/>
      <c r="H626" s="268"/>
      <c r="I626" s="268"/>
      <c r="J626" s="268"/>
      <c r="K626" s="268"/>
      <c r="L626" s="268"/>
      <c r="M626" s="268"/>
      <c r="N626" s="268"/>
      <c r="O626" s="117"/>
      <c r="P626" s="271"/>
      <c r="Q626" s="268"/>
      <c r="R626" s="268"/>
      <c r="S626" s="271"/>
      <c r="T626" s="107"/>
      <c r="U626" s="268"/>
      <c r="V626" s="273"/>
      <c r="W626" s="274"/>
      <c r="X626" s="107"/>
      <c r="Y626" s="268"/>
      <c r="Z626" s="268"/>
      <c r="AA626" s="268"/>
      <c r="AB626" s="268"/>
      <c r="AC626" s="272"/>
      <c r="AD626" s="108"/>
      <c r="AE626" s="107"/>
      <c r="AF626" s="107"/>
      <c r="AG626" s="107"/>
      <c r="AH626" s="268"/>
      <c r="AI626" s="268"/>
      <c r="AJ626" s="268"/>
      <c r="AK626" s="268"/>
      <c r="AL626" s="268"/>
      <c r="AM626" s="275"/>
      <c r="AN626" s="268"/>
      <c r="AO626" s="268"/>
      <c r="AP626" s="268"/>
      <c r="AQ626" s="268"/>
      <c r="AR626" s="268"/>
      <c r="AS626" s="268"/>
      <c r="AT626" s="268"/>
      <c r="AU626" s="268"/>
      <c r="AV626" s="268"/>
      <c r="AW626" s="268"/>
      <c r="AX626" s="268"/>
      <c r="AY626" s="268"/>
      <c r="AZ626" s="107"/>
      <c r="BA626" s="275"/>
      <c r="BB626" s="107"/>
      <c r="BC626" s="276"/>
      <c r="BD626" s="268"/>
      <c r="BE626" s="268"/>
      <c r="BF626" s="268"/>
      <c r="BG626" s="268"/>
      <c r="BH626" s="268"/>
      <c r="BI626" s="268"/>
      <c r="BJ626" s="268"/>
      <c r="BK626" s="268"/>
      <c r="BL626" s="121"/>
      <c r="BM626" s="193"/>
      <c r="BN626" s="277"/>
      <c r="BO626" s="277"/>
      <c r="BP626" s="277"/>
      <c r="BQ626" s="277"/>
      <c r="BR626" s="277"/>
      <c r="BS626" s="278"/>
      <c r="BT626" s="268"/>
      <c r="BU626" s="268"/>
      <c r="BV626" s="268"/>
      <c r="BW626" s="268"/>
      <c r="BX626" s="284"/>
      <c r="BY626" s="112"/>
      <c r="BZ626" s="268"/>
      <c r="CA626" s="268"/>
      <c r="CB626" s="270"/>
      <c r="CC626" s="270"/>
      <c r="CD626" s="270"/>
      <c r="CE626" s="279"/>
      <c r="CF626" s="270"/>
      <c r="CG626" s="279"/>
      <c r="CH626" s="279"/>
      <c r="CI626" s="279"/>
      <c r="CJ626" s="279"/>
      <c r="CK626" s="279"/>
      <c r="CL626" s="279"/>
      <c r="CM626" s="279"/>
      <c r="CN626" s="279"/>
      <c r="CO626" s="279"/>
      <c r="CP626" s="279"/>
      <c r="CQ626" s="279"/>
      <c r="CR626" s="112"/>
    </row>
    <row r="627" spans="1:96" ht="30.75" customHeight="1">
      <c r="A627" s="268" t="s">
        <v>1673</v>
      </c>
      <c r="B627" s="281"/>
      <c r="C627" s="315"/>
      <c r="D627" s="123"/>
      <c r="E627" s="268"/>
      <c r="F627" s="268"/>
      <c r="G627" s="268"/>
      <c r="H627" s="268"/>
      <c r="I627" s="268"/>
      <c r="J627" s="268"/>
      <c r="K627" s="268"/>
      <c r="L627" s="268"/>
      <c r="M627" s="268"/>
      <c r="N627" s="268"/>
      <c r="O627" s="117"/>
      <c r="P627" s="271"/>
      <c r="Q627" s="268"/>
      <c r="R627" s="268"/>
      <c r="S627" s="271"/>
      <c r="T627" s="107"/>
      <c r="U627" s="268"/>
      <c r="V627" s="273"/>
      <c r="W627" s="274"/>
      <c r="X627" s="107"/>
      <c r="Y627" s="268"/>
      <c r="Z627" s="268"/>
      <c r="AA627" s="268"/>
      <c r="AB627" s="268"/>
      <c r="AC627" s="272"/>
      <c r="AD627" s="108"/>
      <c r="AE627" s="107"/>
      <c r="AF627" s="107"/>
      <c r="AG627" s="107"/>
      <c r="AH627" s="107"/>
      <c r="AI627" s="268"/>
      <c r="AJ627" s="268"/>
      <c r="AK627" s="268"/>
      <c r="AL627" s="268"/>
      <c r="AM627" s="275"/>
      <c r="AN627" s="268"/>
      <c r="AO627" s="268"/>
      <c r="AP627" s="268"/>
      <c r="AQ627" s="268"/>
      <c r="AR627" s="268"/>
      <c r="AS627" s="268"/>
      <c r="AT627" s="268"/>
      <c r="AU627" s="268"/>
      <c r="AV627" s="268"/>
      <c r="AW627" s="268"/>
      <c r="AX627" s="268"/>
      <c r="AY627" s="268"/>
      <c r="AZ627" s="107"/>
      <c r="BA627" s="275"/>
      <c r="BB627" s="107"/>
      <c r="BC627" s="276"/>
      <c r="BD627" s="268"/>
      <c r="BE627" s="268"/>
      <c r="BF627" s="268"/>
      <c r="BG627" s="268"/>
      <c r="BH627" s="268"/>
      <c r="BI627" s="268"/>
      <c r="BJ627" s="268"/>
      <c r="BK627" s="268"/>
      <c r="BL627" s="121"/>
      <c r="BM627" s="193"/>
      <c r="BN627" s="277"/>
      <c r="BO627" s="277"/>
      <c r="BP627" s="277"/>
      <c r="BQ627" s="277"/>
      <c r="BR627" s="277"/>
      <c r="BS627" s="278"/>
      <c r="BT627" s="268"/>
      <c r="BU627" s="268"/>
      <c r="BV627" s="268"/>
      <c r="BW627" s="268"/>
      <c r="BX627" s="284"/>
      <c r="BY627" s="112"/>
      <c r="BZ627" s="268"/>
      <c r="CA627" s="268"/>
      <c r="CB627" s="270"/>
      <c r="CC627" s="270"/>
      <c r="CD627" s="270"/>
      <c r="CE627" s="279"/>
      <c r="CF627" s="270"/>
      <c r="CG627" s="279"/>
      <c r="CH627" s="279"/>
      <c r="CI627" s="279"/>
      <c r="CJ627" s="279"/>
      <c r="CK627" s="279"/>
      <c r="CL627" s="279"/>
      <c r="CM627" s="279"/>
      <c r="CN627" s="279"/>
      <c r="CO627" s="279"/>
      <c r="CP627" s="279"/>
      <c r="CQ627" s="279"/>
      <c r="CR627" s="112"/>
    </row>
    <row r="628" spans="1:96" ht="30.75" customHeight="1">
      <c r="A628" s="268" t="s">
        <v>1678</v>
      </c>
      <c r="B628" s="281"/>
      <c r="C628" s="315"/>
      <c r="D628" s="123"/>
      <c r="E628" s="268"/>
      <c r="F628" s="268"/>
      <c r="G628" s="268"/>
      <c r="H628" s="268"/>
      <c r="I628" s="268"/>
      <c r="J628" s="268"/>
      <c r="K628" s="268"/>
      <c r="L628" s="268"/>
      <c r="M628" s="268"/>
      <c r="N628" s="268"/>
      <c r="O628" s="117"/>
      <c r="P628" s="271"/>
      <c r="Q628" s="268"/>
      <c r="R628" s="268"/>
      <c r="S628" s="271"/>
      <c r="T628" s="107"/>
      <c r="U628" s="268"/>
      <c r="V628" s="273"/>
      <c r="W628" s="274"/>
      <c r="X628" s="107"/>
      <c r="Y628" s="268"/>
      <c r="Z628" s="268"/>
      <c r="AA628" s="268"/>
      <c r="AB628" s="268"/>
      <c r="AC628" s="272"/>
      <c r="AD628" s="108"/>
      <c r="AE628" s="107"/>
      <c r="AF628" s="107"/>
      <c r="AG628" s="107"/>
      <c r="AH628" s="268"/>
      <c r="AI628" s="268"/>
      <c r="AJ628" s="268"/>
      <c r="AK628" s="268"/>
      <c r="AL628" s="268"/>
      <c r="AM628" s="275"/>
      <c r="AN628" s="268"/>
      <c r="AO628" s="268"/>
      <c r="AP628" s="268"/>
      <c r="AQ628" s="268"/>
      <c r="AR628" s="268"/>
      <c r="AS628" s="268"/>
      <c r="AT628" s="268"/>
      <c r="AU628" s="268"/>
      <c r="AV628" s="268"/>
      <c r="AW628" s="268"/>
      <c r="AX628" s="268"/>
      <c r="AY628" s="268"/>
      <c r="AZ628" s="107"/>
      <c r="BA628" s="275"/>
      <c r="BB628" s="107"/>
      <c r="BC628" s="276"/>
      <c r="BD628" s="268"/>
      <c r="BE628" s="268"/>
      <c r="BF628" s="268"/>
      <c r="BG628" s="268"/>
      <c r="BH628" s="268"/>
      <c r="BI628" s="268"/>
      <c r="BJ628" s="268"/>
      <c r="BK628" s="268"/>
      <c r="BL628" s="121"/>
      <c r="BM628" s="193"/>
      <c r="BN628" s="277"/>
      <c r="BO628" s="277"/>
      <c r="BP628" s="277"/>
      <c r="BQ628" s="277"/>
      <c r="BR628" s="277"/>
      <c r="BS628" s="278"/>
      <c r="BT628" s="268"/>
      <c r="BU628" s="268"/>
      <c r="BV628" s="268"/>
      <c r="BW628" s="268"/>
      <c r="BX628" s="284"/>
      <c r="BY628" s="112"/>
      <c r="BZ628" s="268"/>
      <c r="CA628" s="268"/>
      <c r="CB628" s="270"/>
      <c r="CC628" s="270"/>
      <c r="CD628" s="270"/>
      <c r="CE628" s="279"/>
      <c r="CF628" s="270"/>
      <c r="CG628" s="279"/>
      <c r="CH628" s="279"/>
      <c r="CI628" s="279"/>
      <c r="CJ628" s="279"/>
      <c r="CK628" s="279"/>
      <c r="CL628" s="279"/>
      <c r="CM628" s="279"/>
      <c r="CN628" s="279"/>
      <c r="CO628" s="279"/>
      <c r="CP628" s="279"/>
      <c r="CQ628" s="279"/>
      <c r="CR628" s="112"/>
    </row>
    <row r="629" spans="1:96" ht="30.75" customHeight="1">
      <c r="A629" s="268" t="s">
        <v>1682</v>
      </c>
      <c r="B629" s="281"/>
      <c r="C629" s="315"/>
      <c r="D629" s="123"/>
      <c r="E629" s="268"/>
      <c r="F629" s="268"/>
      <c r="G629" s="268"/>
      <c r="H629" s="268"/>
      <c r="I629" s="268"/>
      <c r="J629" s="268"/>
      <c r="K629" s="268"/>
      <c r="L629" s="268"/>
      <c r="M629" s="268"/>
      <c r="N629" s="268"/>
      <c r="O629" s="117"/>
      <c r="P629" s="271"/>
      <c r="Q629" s="268"/>
      <c r="R629" s="268"/>
      <c r="S629" s="271"/>
      <c r="T629" s="107"/>
      <c r="U629" s="268"/>
      <c r="V629" s="273"/>
      <c r="W629" s="274"/>
      <c r="X629" s="107"/>
      <c r="Y629" s="268"/>
      <c r="Z629" s="268"/>
      <c r="AA629" s="268"/>
      <c r="AB629" s="268"/>
      <c r="AC629" s="272"/>
      <c r="AD629" s="108"/>
      <c r="AE629" s="107"/>
      <c r="AF629" s="107"/>
      <c r="AG629" s="107"/>
      <c r="AH629" s="268"/>
      <c r="AI629" s="268"/>
      <c r="AJ629" s="268"/>
      <c r="AK629" s="268"/>
      <c r="AL629" s="268"/>
      <c r="AM629" s="275"/>
      <c r="AN629" s="268"/>
      <c r="AO629" s="268"/>
      <c r="AP629" s="268"/>
      <c r="AQ629" s="268"/>
      <c r="AR629" s="268"/>
      <c r="AS629" s="268"/>
      <c r="AT629" s="268"/>
      <c r="AU629" s="268"/>
      <c r="AV629" s="268"/>
      <c r="AW629" s="268"/>
      <c r="AX629" s="268"/>
      <c r="AY629" s="268"/>
      <c r="AZ629" s="107"/>
      <c r="BA629" s="275"/>
      <c r="BB629" s="107"/>
      <c r="BC629" s="276"/>
      <c r="BD629" s="268"/>
      <c r="BE629" s="268"/>
      <c r="BF629" s="268"/>
      <c r="BG629" s="268"/>
      <c r="BH629" s="268"/>
      <c r="BI629" s="268"/>
      <c r="BJ629" s="268"/>
      <c r="BK629" s="268"/>
      <c r="BL629" s="121"/>
      <c r="BM629" s="193"/>
      <c r="BN629" s="277"/>
      <c r="BO629" s="277"/>
      <c r="BP629" s="277"/>
      <c r="BQ629" s="277"/>
      <c r="BR629" s="277"/>
      <c r="BS629" s="278"/>
      <c r="BT629" s="268"/>
      <c r="BU629" s="268"/>
      <c r="BV629" s="268"/>
      <c r="BW629" s="268"/>
      <c r="BX629" s="284"/>
      <c r="BY629" s="112"/>
      <c r="BZ629" s="268"/>
      <c r="CA629" s="268"/>
      <c r="CB629" s="270"/>
      <c r="CC629" s="270"/>
      <c r="CD629" s="270"/>
      <c r="CE629" s="279"/>
      <c r="CF629" s="270"/>
      <c r="CG629" s="279"/>
      <c r="CH629" s="279"/>
      <c r="CI629" s="279"/>
      <c r="CJ629" s="279"/>
      <c r="CK629" s="279"/>
      <c r="CL629" s="279"/>
      <c r="CM629" s="279"/>
      <c r="CN629" s="279"/>
      <c r="CO629" s="279"/>
      <c r="CP629" s="279"/>
      <c r="CQ629" s="279"/>
      <c r="CR629" s="112"/>
    </row>
    <row r="630" spans="1:96" ht="30.75" customHeight="1">
      <c r="A630" s="268" t="s">
        <v>1685</v>
      </c>
      <c r="B630" s="281"/>
      <c r="C630" s="367"/>
      <c r="D630" s="123"/>
      <c r="E630" s="268"/>
      <c r="F630" s="268"/>
      <c r="G630" s="268"/>
      <c r="H630" s="268"/>
      <c r="I630" s="268"/>
      <c r="J630" s="268"/>
      <c r="K630" s="268"/>
      <c r="L630" s="268"/>
      <c r="M630" s="268"/>
      <c r="N630" s="268"/>
      <c r="O630" s="270"/>
      <c r="P630" s="271"/>
      <c r="Q630" s="107"/>
      <c r="R630" s="268"/>
      <c r="S630" s="271"/>
      <c r="T630" s="107"/>
      <c r="U630" s="268"/>
      <c r="V630" s="273"/>
      <c r="W630" s="274"/>
      <c r="X630" s="107"/>
      <c r="Y630" s="268"/>
      <c r="Z630" s="268"/>
      <c r="AA630" s="268"/>
      <c r="AB630" s="268"/>
      <c r="AC630" s="272"/>
      <c r="AD630" s="108"/>
      <c r="AE630" s="107"/>
      <c r="AF630" s="107"/>
      <c r="AG630" s="268"/>
      <c r="AH630" s="268"/>
      <c r="AI630" s="268"/>
      <c r="AJ630" s="268"/>
      <c r="AK630" s="268"/>
      <c r="AL630" s="268"/>
      <c r="AM630" s="275"/>
      <c r="AN630" s="268"/>
      <c r="AO630" s="268"/>
      <c r="AP630" s="268"/>
      <c r="AQ630" s="268"/>
      <c r="AR630" s="268"/>
      <c r="AS630" s="268"/>
      <c r="AT630" s="268"/>
      <c r="AU630" s="268"/>
      <c r="AV630" s="268"/>
      <c r="AW630" s="268"/>
      <c r="AX630" s="268"/>
      <c r="AY630" s="268"/>
      <c r="AZ630" s="107"/>
      <c r="BA630" s="275"/>
      <c r="BB630" s="107"/>
      <c r="BC630" s="276"/>
      <c r="BD630" s="268"/>
      <c r="BE630" s="268"/>
      <c r="BF630" s="268"/>
      <c r="BG630" s="268"/>
      <c r="BH630" s="268"/>
      <c r="BI630" s="268"/>
      <c r="BJ630" s="268"/>
      <c r="BK630" s="268"/>
      <c r="BL630" s="277"/>
      <c r="BM630" s="277"/>
      <c r="BN630" s="277"/>
      <c r="BO630" s="277"/>
      <c r="BP630" s="277"/>
      <c r="BQ630" s="277"/>
      <c r="BR630" s="277"/>
      <c r="BS630" s="278"/>
      <c r="BT630" s="268"/>
      <c r="BU630" s="268"/>
      <c r="BV630" s="268"/>
      <c r="BW630" s="268"/>
      <c r="BX630" s="268"/>
      <c r="BY630" s="268"/>
      <c r="BZ630" s="268"/>
      <c r="CA630" s="268"/>
      <c r="CB630" s="270"/>
      <c r="CC630" s="270"/>
      <c r="CD630" s="270"/>
      <c r="CE630" s="279"/>
      <c r="CF630" s="270"/>
      <c r="CG630" s="279"/>
      <c r="CH630" s="279"/>
      <c r="CI630" s="279"/>
      <c r="CJ630" s="279"/>
      <c r="CK630" s="279"/>
      <c r="CL630" s="279"/>
      <c r="CM630" s="279"/>
      <c r="CN630" s="279"/>
      <c r="CO630" s="279"/>
      <c r="CP630" s="279"/>
      <c r="CQ630" s="279"/>
      <c r="CR630" s="279"/>
    </row>
    <row r="631" spans="1:96" ht="30.75" customHeight="1">
      <c r="A631" s="107" t="s">
        <v>1686</v>
      </c>
      <c r="B631" s="281"/>
      <c r="C631" s="262"/>
      <c r="D631" s="123"/>
      <c r="E631" s="275"/>
      <c r="F631" s="275"/>
      <c r="G631" s="275"/>
      <c r="H631" s="275"/>
      <c r="I631" s="275"/>
      <c r="J631" s="275"/>
      <c r="K631" s="275"/>
      <c r="L631" s="275"/>
      <c r="M631" s="275"/>
      <c r="N631" s="275"/>
      <c r="O631" s="270"/>
      <c r="P631" s="299"/>
      <c r="Q631" s="268"/>
      <c r="R631" s="275"/>
      <c r="S631" s="271"/>
      <c r="T631" s="268"/>
      <c r="U631" s="275"/>
      <c r="V631" s="283"/>
      <c r="W631" s="274"/>
      <c r="X631" s="123"/>
      <c r="Y631" s="123"/>
      <c r="Z631" s="275"/>
      <c r="AA631" s="275"/>
      <c r="AB631" s="275"/>
      <c r="AC631" s="285"/>
      <c r="AD631" s="108"/>
      <c r="AE631" s="123"/>
      <c r="AF631" s="123"/>
      <c r="AG631" s="123"/>
      <c r="AH631" s="275"/>
      <c r="AI631" s="275"/>
      <c r="AJ631" s="275"/>
      <c r="AK631" s="275"/>
      <c r="AL631" s="275"/>
      <c r="AM631" s="275"/>
      <c r="AN631" s="275"/>
      <c r="AO631" s="275"/>
      <c r="AP631" s="275"/>
      <c r="AQ631" s="275"/>
      <c r="AR631" s="275"/>
      <c r="AS631" s="275"/>
      <c r="AT631" s="275"/>
      <c r="AU631" s="275"/>
      <c r="AV631" s="275"/>
      <c r="AW631" s="275"/>
      <c r="AX631" s="275"/>
      <c r="AY631" s="275"/>
      <c r="AZ631" s="123"/>
      <c r="BA631" s="275"/>
      <c r="BB631" s="107"/>
      <c r="BC631" s="286"/>
      <c r="BD631" s="275"/>
      <c r="BE631" s="275"/>
      <c r="BF631" s="275"/>
      <c r="BG631" s="275"/>
      <c r="BH631" s="275"/>
      <c r="BI631" s="275"/>
      <c r="BJ631" s="275"/>
      <c r="BK631" s="275"/>
      <c r="BL631" s="121"/>
      <c r="BM631" s="193"/>
      <c r="BN631" s="287"/>
      <c r="BO631" s="287"/>
      <c r="BP631" s="287"/>
      <c r="BQ631" s="287"/>
      <c r="BR631" s="287"/>
      <c r="BS631" s="288"/>
      <c r="BT631" s="275"/>
      <c r="BU631" s="275"/>
      <c r="BV631" s="275"/>
      <c r="BW631" s="275"/>
      <c r="BX631" s="275"/>
      <c r="BY631" s="275"/>
      <c r="BZ631" s="275"/>
      <c r="CA631" s="275"/>
      <c r="CB631" s="281"/>
      <c r="CC631" s="281"/>
      <c r="CD631" s="281"/>
      <c r="CE631" s="289"/>
      <c r="CF631" s="281"/>
      <c r="CG631" s="289"/>
      <c r="CH631" s="289"/>
      <c r="CI631" s="289"/>
      <c r="CJ631" s="289"/>
      <c r="CK631" s="289"/>
      <c r="CL631" s="289"/>
      <c r="CM631" s="289"/>
      <c r="CN631" s="289"/>
      <c r="CO631" s="289"/>
      <c r="CP631" s="289"/>
      <c r="CQ631" s="289"/>
      <c r="CR631" s="112"/>
    </row>
    <row r="632" spans="1:96" ht="30.75" customHeight="1">
      <c r="A632" s="268" t="s">
        <v>1690</v>
      </c>
      <c r="B632" s="281"/>
      <c r="C632" s="315"/>
      <c r="D632" s="123"/>
      <c r="E632" s="268"/>
      <c r="F632" s="268"/>
      <c r="G632" s="268"/>
      <c r="H632" s="268"/>
      <c r="I632" s="268"/>
      <c r="J632" s="268"/>
      <c r="K632" s="268"/>
      <c r="L632" s="268"/>
      <c r="M632" s="268"/>
      <c r="N632" s="268"/>
      <c r="O632" s="117"/>
      <c r="P632" s="271"/>
      <c r="Q632" s="268"/>
      <c r="R632" s="268"/>
      <c r="S632" s="271"/>
      <c r="T632" s="268"/>
      <c r="U632" s="268"/>
      <c r="V632" s="273"/>
      <c r="W632" s="274"/>
      <c r="X632" s="268"/>
      <c r="Y632" s="268"/>
      <c r="Z632" s="268"/>
      <c r="AA632" s="268"/>
      <c r="AB632" s="268"/>
      <c r="AC632" s="272"/>
      <c r="AD632" s="108"/>
      <c r="AE632" s="107"/>
      <c r="AF632" s="268"/>
      <c r="AG632" s="268"/>
      <c r="AH632" s="268"/>
      <c r="AI632" s="268"/>
      <c r="AJ632" s="268"/>
      <c r="AK632" s="268"/>
      <c r="AL632" s="268"/>
      <c r="AM632" s="275"/>
      <c r="AN632" s="268"/>
      <c r="AO632" s="268"/>
      <c r="AP632" s="268"/>
      <c r="AQ632" s="268"/>
      <c r="AR632" s="268"/>
      <c r="AS632" s="268"/>
      <c r="AT632" s="268"/>
      <c r="AU632" s="268"/>
      <c r="AV632" s="268"/>
      <c r="AW632" s="268"/>
      <c r="AX632" s="268"/>
      <c r="AY632" s="268"/>
      <c r="AZ632" s="123"/>
      <c r="BA632" s="275"/>
      <c r="BB632" s="107"/>
      <c r="BC632" s="276"/>
      <c r="BD632" s="268"/>
      <c r="BE632" s="268"/>
      <c r="BF632" s="268"/>
      <c r="BG632" s="268"/>
      <c r="BH632" s="268"/>
      <c r="BI632" s="268"/>
      <c r="BJ632" s="268"/>
      <c r="BK632" s="268"/>
      <c r="BL632" s="121"/>
      <c r="BM632" s="193"/>
      <c r="BN632" s="277"/>
      <c r="BO632" s="277"/>
      <c r="BP632" s="277"/>
      <c r="BQ632" s="277"/>
      <c r="BR632" s="277"/>
      <c r="BS632" s="278"/>
      <c r="BT632" s="268"/>
      <c r="BU632" s="268"/>
      <c r="BV632" s="268"/>
      <c r="BW632" s="268"/>
      <c r="BX632" s="284"/>
      <c r="BY632" s="112"/>
      <c r="BZ632" s="268"/>
      <c r="CA632" s="268"/>
      <c r="CB632" s="270"/>
      <c r="CC632" s="270"/>
      <c r="CD632" s="270"/>
      <c r="CE632" s="279"/>
      <c r="CF632" s="270"/>
      <c r="CG632" s="279"/>
      <c r="CH632" s="279"/>
      <c r="CI632" s="279"/>
      <c r="CJ632" s="279"/>
      <c r="CK632" s="279"/>
      <c r="CL632" s="279"/>
      <c r="CM632" s="279"/>
      <c r="CN632" s="279"/>
      <c r="CO632" s="279"/>
      <c r="CP632" s="279"/>
      <c r="CQ632" s="279"/>
      <c r="CR632" s="112"/>
    </row>
    <row r="633" spans="1:96" ht="30.75" customHeight="1">
      <c r="A633" s="268" t="s">
        <v>1695</v>
      </c>
      <c r="B633" s="281"/>
      <c r="C633" s="315"/>
      <c r="D633" s="123"/>
      <c r="E633" s="268"/>
      <c r="F633" s="268"/>
      <c r="G633" s="268"/>
      <c r="H633" s="268"/>
      <c r="I633" s="268"/>
      <c r="J633" s="268"/>
      <c r="K633" s="268"/>
      <c r="L633" s="268"/>
      <c r="M633" s="268"/>
      <c r="N633" s="268"/>
      <c r="O633" s="117"/>
      <c r="P633" s="271"/>
      <c r="Q633" s="268"/>
      <c r="R633" s="268"/>
      <c r="S633" s="271"/>
      <c r="T633" s="268"/>
      <c r="U633" s="268"/>
      <c r="V633" s="273"/>
      <c r="W633" s="274"/>
      <c r="X633" s="268"/>
      <c r="Y633" s="268"/>
      <c r="Z633" s="268"/>
      <c r="AA633" s="268"/>
      <c r="AB633" s="268"/>
      <c r="AC633" s="272"/>
      <c r="AD633" s="108"/>
      <c r="AE633" s="268"/>
      <c r="AF633" s="268"/>
      <c r="AG633" s="268"/>
      <c r="AH633" s="268"/>
      <c r="AI633" s="268"/>
      <c r="AJ633" s="268"/>
      <c r="AK633" s="268"/>
      <c r="AL633" s="268"/>
      <c r="AM633" s="275"/>
      <c r="AN633" s="268"/>
      <c r="AO633" s="268"/>
      <c r="AP633" s="268"/>
      <c r="AQ633" s="268"/>
      <c r="AR633" s="268"/>
      <c r="AS633" s="268"/>
      <c r="AT633" s="268"/>
      <c r="AU633" s="268"/>
      <c r="AV633" s="268"/>
      <c r="AW633" s="268"/>
      <c r="AX633" s="268"/>
      <c r="AY633" s="268"/>
      <c r="AZ633" s="107"/>
      <c r="BA633" s="275"/>
      <c r="BB633" s="107"/>
      <c r="BC633" s="276"/>
      <c r="BD633" s="268"/>
      <c r="BE633" s="268"/>
      <c r="BF633" s="268"/>
      <c r="BG633" s="268"/>
      <c r="BH633" s="268"/>
      <c r="BI633" s="268"/>
      <c r="BJ633" s="268"/>
      <c r="BK633" s="268"/>
      <c r="BL633" s="121"/>
      <c r="BM633" s="193"/>
      <c r="BN633" s="277"/>
      <c r="BO633" s="277"/>
      <c r="BP633" s="277"/>
      <c r="BQ633" s="277"/>
      <c r="BR633" s="277"/>
      <c r="BS633" s="278"/>
      <c r="BT633" s="268"/>
      <c r="BU633" s="268"/>
      <c r="BV633" s="268"/>
      <c r="BW633" s="268"/>
      <c r="BX633" s="284"/>
      <c r="BY633" s="112"/>
      <c r="BZ633" s="268"/>
      <c r="CA633" s="268"/>
      <c r="CB633" s="270"/>
      <c r="CC633" s="270"/>
      <c r="CD633" s="270"/>
      <c r="CE633" s="279"/>
      <c r="CF633" s="270"/>
      <c r="CG633" s="279"/>
      <c r="CH633" s="279"/>
      <c r="CI633" s="279"/>
      <c r="CJ633" s="279"/>
      <c r="CK633" s="279"/>
      <c r="CL633" s="279"/>
      <c r="CM633" s="279"/>
      <c r="CN633" s="279"/>
      <c r="CO633" s="279"/>
      <c r="CP633" s="279"/>
      <c r="CQ633" s="279"/>
      <c r="CR633" s="112"/>
    </row>
    <row r="634" spans="1:96" ht="30.75" customHeight="1">
      <c r="A634" s="268" t="s">
        <v>1700</v>
      </c>
      <c r="B634" s="281"/>
      <c r="C634" s="315"/>
      <c r="D634" s="123"/>
      <c r="E634" s="268"/>
      <c r="F634" s="268"/>
      <c r="G634" s="268"/>
      <c r="H634" s="268"/>
      <c r="I634" s="268"/>
      <c r="J634" s="268"/>
      <c r="K634" s="268"/>
      <c r="L634" s="268"/>
      <c r="M634" s="268"/>
      <c r="N634" s="268"/>
      <c r="O634" s="117"/>
      <c r="P634" s="271"/>
      <c r="Q634" s="268"/>
      <c r="R634" s="268"/>
      <c r="S634" s="271"/>
      <c r="T634" s="268"/>
      <c r="U634" s="268"/>
      <c r="V634" s="273"/>
      <c r="W634" s="274"/>
      <c r="X634" s="268"/>
      <c r="Y634" s="268"/>
      <c r="Z634" s="268"/>
      <c r="AA634" s="268"/>
      <c r="AB634" s="268"/>
      <c r="AC634" s="272"/>
      <c r="AD634" s="108"/>
      <c r="AE634" s="268"/>
      <c r="AF634" s="268"/>
      <c r="AG634" s="268"/>
      <c r="AH634" s="268"/>
      <c r="AI634" s="268"/>
      <c r="AJ634" s="268"/>
      <c r="AK634" s="268"/>
      <c r="AL634" s="268"/>
      <c r="AM634" s="275"/>
      <c r="AN634" s="268"/>
      <c r="AO634" s="268"/>
      <c r="AP634" s="268"/>
      <c r="AQ634" s="268"/>
      <c r="AR634" s="268"/>
      <c r="AS634" s="268"/>
      <c r="AT634" s="268"/>
      <c r="AU634" s="268"/>
      <c r="AV634" s="268"/>
      <c r="AW634" s="268"/>
      <c r="AX634" s="268"/>
      <c r="AY634" s="268"/>
      <c r="AZ634" s="107"/>
      <c r="BA634" s="275"/>
      <c r="BB634" s="107"/>
      <c r="BC634" s="276"/>
      <c r="BD634" s="268"/>
      <c r="BE634" s="268"/>
      <c r="BF634" s="268"/>
      <c r="BG634" s="268"/>
      <c r="BH634" s="268"/>
      <c r="BI634" s="268"/>
      <c r="BJ634" s="268"/>
      <c r="BK634" s="268"/>
      <c r="BL634" s="121"/>
      <c r="BM634" s="193"/>
      <c r="BN634" s="277"/>
      <c r="BO634" s="277"/>
      <c r="BP634" s="277"/>
      <c r="BQ634" s="277"/>
      <c r="BR634" s="277"/>
      <c r="BS634" s="278"/>
      <c r="BT634" s="268"/>
      <c r="BU634" s="268"/>
      <c r="BV634" s="268"/>
      <c r="BW634" s="268"/>
      <c r="BX634" s="284"/>
      <c r="BY634" s="112"/>
      <c r="BZ634" s="268"/>
      <c r="CA634" s="268"/>
      <c r="CB634" s="270"/>
      <c r="CC634" s="270"/>
      <c r="CD634" s="270"/>
      <c r="CE634" s="279"/>
      <c r="CF634" s="270"/>
      <c r="CG634" s="279"/>
      <c r="CH634" s="279"/>
      <c r="CI634" s="279"/>
      <c r="CJ634" s="279"/>
      <c r="CK634" s="279"/>
      <c r="CL634" s="279"/>
      <c r="CM634" s="279"/>
      <c r="CN634" s="279"/>
      <c r="CO634" s="279"/>
      <c r="CP634" s="279"/>
      <c r="CQ634" s="279"/>
      <c r="CR634" s="112"/>
    </row>
    <row r="635" spans="1:96" ht="30.75" customHeight="1">
      <c r="A635" s="268" t="s">
        <v>1705</v>
      </c>
      <c r="B635" s="281"/>
      <c r="C635" s="315"/>
      <c r="D635" s="123"/>
      <c r="E635" s="268"/>
      <c r="F635" s="268"/>
      <c r="G635" s="268"/>
      <c r="H635" s="268"/>
      <c r="I635" s="268"/>
      <c r="J635" s="268"/>
      <c r="K635" s="268"/>
      <c r="L635" s="268"/>
      <c r="M635" s="268"/>
      <c r="N635" s="268"/>
      <c r="O635" s="117"/>
      <c r="P635" s="271"/>
      <c r="Q635" s="268"/>
      <c r="R635" s="268"/>
      <c r="S635" s="271"/>
      <c r="T635" s="268"/>
      <c r="U635" s="268"/>
      <c r="V635" s="273"/>
      <c r="W635" s="274"/>
      <c r="X635" s="268"/>
      <c r="Y635" s="268"/>
      <c r="Z635" s="268"/>
      <c r="AA635" s="268"/>
      <c r="AB635" s="268"/>
      <c r="AC635" s="272"/>
      <c r="AD635" s="108"/>
      <c r="AE635" s="268"/>
      <c r="AF635" s="268"/>
      <c r="AG635" s="268"/>
      <c r="AH635" s="268"/>
      <c r="AI635" s="268"/>
      <c r="AJ635" s="268"/>
      <c r="AK635" s="268"/>
      <c r="AL635" s="268"/>
      <c r="AM635" s="275"/>
      <c r="AN635" s="268"/>
      <c r="AO635" s="268"/>
      <c r="AP635" s="268"/>
      <c r="AQ635" s="268"/>
      <c r="AR635" s="268"/>
      <c r="AS635" s="268"/>
      <c r="AT635" s="268"/>
      <c r="AU635" s="268"/>
      <c r="AV635" s="268"/>
      <c r="AW635" s="268"/>
      <c r="AX635" s="268"/>
      <c r="AY635" s="268"/>
      <c r="AZ635" s="107"/>
      <c r="BA635" s="275"/>
      <c r="BB635" s="107"/>
      <c r="BC635" s="276"/>
      <c r="BD635" s="268"/>
      <c r="BE635" s="268"/>
      <c r="BF635" s="268"/>
      <c r="BG635" s="268"/>
      <c r="BH635" s="268"/>
      <c r="BI635" s="268"/>
      <c r="BJ635" s="268"/>
      <c r="BK635" s="268"/>
      <c r="BL635" s="121"/>
      <c r="BM635" s="193"/>
      <c r="BN635" s="277"/>
      <c r="BO635" s="277"/>
      <c r="BP635" s="277"/>
      <c r="BQ635" s="277"/>
      <c r="BR635" s="277"/>
      <c r="BS635" s="278"/>
      <c r="BT635" s="268"/>
      <c r="BU635" s="268"/>
      <c r="BV635" s="268"/>
      <c r="BW635" s="268"/>
      <c r="BX635" s="284"/>
      <c r="BY635" s="112"/>
      <c r="BZ635" s="268"/>
      <c r="CA635" s="268"/>
      <c r="CB635" s="270"/>
      <c r="CC635" s="270"/>
      <c r="CD635" s="270"/>
      <c r="CE635" s="279"/>
      <c r="CF635" s="270"/>
      <c r="CG635" s="279"/>
      <c r="CH635" s="279"/>
      <c r="CI635" s="279"/>
      <c r="CJ635" s="279"/>
      <c r="CK635" s="279"/>
      <c r="CL635" s="279"/>
      <c r="CM635" s="279"/>
      <c r="CN635" s="279"/>
      <c r="CO635" s="279"/>
      <c r="CP635" s="279"/>
      <c r="CQ635" s="279"/>
      <c r="CR635" s="112"/>
    </row>
    <row r="636" spans="1:96" ht="30.75" customHeight="1">
      <c r="A636" s="268" t="s">
        <v>1710</v>
      </c>
      <c r="B636" s="281"/>
      <c r="C636" s="315"/>
      <c r="D636" s="123"/>
      <c r="E636" s="275"/>
      <c r="F636" s="275"/>
      <c r="G636" s="275"/>
      <c r="H636" s="275"/>
      <c r="I636" s="275"/>
      <c r="J636" s="275"/>
      <c r="K636" s="275"/>
      <c r="L636" s="275"/>
      <c r="M636" s="275"/>
      <c r="N636" s="275"/>
      <c r="O636" s="117"/>
      <c r="P636" s="271"/>
      <c r="Q636" s="268"/>
      <c r="R636" s="275"/>
      <c r="S636" s="271"/>
      <c r="T636" s="268"/>
      <c r="U636" s="275"/>
      <c r="V636" s="283"/>
      <c r="W636" s="274"/>
      <c r="X636" s="123"/>
      <c r="Y636" s="123"/>
      <c r="Z636" s="275"/>
      <c r="AA636" s="275"/>
      <c r="AB636" s="275"/>
      <c r="AC636" s="285"/>
      <c r="AD636" s="108"/>
      <c r="AE636" s="123"/>
      <c r="AF636" s="123"/>
      <c r="AG636" s="123"/>
      <c r="AH636" s="275"/>
      <c r="AI636" s="275"/>
      <c r="AJ636" s="275"/>
      <c r="AK636" s="275"/>
      <c r="AL636" s="275"/>
      <c r="AM636" s="275"/>
      <c r="AN636" s="275"/>
      <c r="AO636" s="275"/>
      <c r="AP636" s="275"/>
      <c r="AQ636" s="275"/>
      <c r="AR636" s="275"/>
      <c r="AS636" s="275"/>
      <c r="AT636" s="275"/>
      <c r="AU636" s="275"/>
      <c r="AV636" s="275"/>
      <c r="AW636" s="275"/>
      <c r="AX636" s="275"/>
      <c r="AY636" s="275"/>
      <c r="AZ636" s="107"/>
      <c r="BA636" s="275"/>
      <c r="BB636" s="107"/>
      <c r="BC636" s="286"/>
      <c r="BD636" s="275"/>
      <c r="BE636" s="275"/>
      <c r="BF636" s="275"/>
      <c r="BG636" s="275"/>
      <c r="BH636" s="275"/>
      <c r="BI636" s="275"/>
      <c r="BJ636" s="275"/>
      <c r="BK636" s="275"/>
      <c r="BL636" s="121"/>
      <c r="BM636" s="193"/>
      <c r="BN636" s="287"/>
      <c r="BO636" s="287"/>
      <c r="BP636" s="287"/>
      <c r="BQ636" s="287"/>
      <c r="BR636" s="287"/>
      <c r="BS636" s="288"/>
      <c r="BT636" s="275"/>
      <c r="BU636" s="275"/>
      <c r="BV636" s="275"/>
      <c r="BW636" s="275"/>
      <c r="BX636" s="284"/>
      <c r="BY636" s="112"/>
      <c r="BZ636" s="275"/>
      <c r="CA636" s="275"/>
      <c r="CB636" s="281"/>
      <c r="CC636" s="281"/>
      <c r="CD636" s="281"/>
      <c r="CE636" s="289"/>
      <c r="CF636" s="281"/>
      <c r="CG636" s="289"/>
      <c r="CH636" s="289"/>
      <c r="CI636" s="289"/>
      <c r="CJ636" s="289"/>
      <c r="CK636" s="289"/>
      <c r="CL636" s="289"/>
      <c r="CM636" s="289"/>
      <c r="CN636" s="289"/>
      <c r="CO636" s="289"/>
      <c r="CP636" s="289"/>
      <c r="CQ636" s="289"/>
      <c r="CR636" s="112"/>
    </row>
    <row r="637" spans="1:96" ht="30.75" customHeight="1">
      <c r="A637" s="268" t="s">
        <v>2117</v>
      </c>
      <c r="B637" s="281"/>
      <c r="C637" s="123"/>
      <c r="D637" s="123"/>
      <c r="E637" s="275"/>
      <c r="F637" s="275"/>
      <c r="G637" s="275"/>
      <c r="H637" s="275"/>
      <c r="I637" s="275"/>
      <c r="J637" s="275"/>
      <c r="K637" s="275"/>
      <c r="L637" s="275"/>
      <c r="M637" s="275"/>
      <c r="N637" s="275"/>
      <c r="O637" s="281"/>
      <c r="P637" s="271"/>
      <c r="Q637" s="123"/>
      <c r="R637" s="275"/>
      <c r="S637" s="271"/>
      <c r="T637" s="123"/>
      <c r="U637" s="275"/>
      <c r="V637" s="283"/>
      <c r="W637" s="274"/>
      <c r="X637" s="123"/>
      <c r="Y637" s="275"/>
      <c r="Z637" s="275"/>
      <c r="AA637" s="275"/>
      <c r="AB637" s="275"/>
      <c r="AC637" s="285"/>
      <c r="AD637" s="108"/>
      <c r="AE637" s="123"/>
      <c r="AF637" s="275"/>
      <c r="AG637" s="275"/>
      <c r="AH637" s="275"/>
      <c r="AI637" s="275"/>
      <c r="AJ637" s="275"/>
      <c r="AK637" s="275"/>
      <c r="AL637" s="275"/>
      <c r="AM637" s="275"/>
      <c r="AN637" s="275"/>
      <c r="AO637" s="275"/>
      <c r="AP637" s="275"/>
      <c r="AQ637" s="275"/>
      <c r="AR637" s="275"/>
      <c r="AS637" s="275"/>
      <c r="AT637" s="275"/>
      <c r="AU637" s="275"/>
      <c r="AV637" s="275"/>
      <c r="AW637" s="275"/>
      <c r="AX637" s="275"/>
      <c r="AY637" s="275"/>
      <c r="AZ637" s="107"/>
      <c r="BA637" s="275"/>
      <c r="BB637" s="107"/>
      <c r="BC637" s="286"/>
      <c r="BD637" s="275"/>
      <c r="BE637" s="275"/>
      <c r="BF637" s="275"/>
      <c r="BG637" s="275"/>
      <c r="BH637" s="275"/>
      <c r="BI637" s="275"/>
      <c r="BJ637" s="275"/>
      <c r="BK637" s="275"/>
      <c r="BL637" s="287"/>
      <c r="BM637" s="287"/>
      <c r="BN637" s="287"/>
      <c r="BO637" s="287"/>
      <c r="BP637" s="287"/>
      <c r="BQ637" s="287"/>
      <c r="BR637" s="287"/>
      <c r="BS637" s="288"/>
      <c r="BT637" s="275"/>
      <c r="BU637" s="275"/>
      <c r="BV637" s="275"/>
      <c r="BW637" s="275"/>
      <c r="BX637" s="284"/>
      <c r="BY637" s="112"/>
      <c r="BZ637" s="275"/>
      <c r="CA637" s="275"/>
      <c r="CB637" s="281"/>
      <c r="CC637" s="281"/>
      <c r="CD637" s="281"/>
      <c r="CE637" s="289"/>
      <c r="CF637" s="281"/>
      <c r="CG637" s="289"/>
      <c r="CH637" s="289"/>
      <c r="CI637" s="289"/>
      <c r="CJ637" s="289"/>
      <c r="CK637" s="289"/>
      <c r="CL637" s="289"/>
      <c r="CM637" s="289"/>
      <c r="CN637" s="289"/>
      <c r="CO637" s="289"/>
      <c r="CP637" s="289"/>
      <c r="CQ637" s="289"/>
      <c r="CR637" s="112"/>
    </row>
    <row r="638" spans="1:96" ht="30.75" customHeight="1">
      <c r="A638" s="268" t="s">
        <v>2120</v>
      </c>
      <c r="B638" s="281"/>
      <c r="C638" s="280"/>
      <c r="D638" s="123"/>
      <c r="E638" s="123"/>
      <c r="F638" s="123"/>
      <c r="G638" s="123"/>
      <c r="H638" s="107"/>
      <c r="I638" s="268"/>
      <c r="J638" s="123"/>
      <c r="K638" s="123"/>
      <c r="L638" s="123"/>
      <c r="M638" s="123"/>
      <c r="N638" s="123"/>
      <c r="O638" s="117"/>
      <c r="P638" s="146"/>
      <c r="Q638" s="123"/>
      <c r="R638" s="123"/>
      <c r="S638" s="271"/>
      <c r="T638" s="123"/>
      <c r="U638" s="123"/>
      <c r="V638" s="130"/>
      <c r="W638" s="274"/>
      <c r="X638" s="275"/>
      <c r="Y638" s="107"/>
      <c r="Z638" s="123"/>
      <c r="AA638" s="123"/>
      <c r="AB638" s="123"/>
      <c r="AC638" s="131"/>
      <c r="AD638" s="108"/>
      <c r="AE638" s="123"/>
      <c r="AF638" s="275"/>
      <c r="AG638" s="275"/>
      <c r="AH638" s="275"/>
      <c r="AI638" s="123"/>
      <c r="AJ638" s="123"/>
      <c r="AK638" s="123"/>
      <c r="AL638" s="123"/>
      <c r="AM638" s="123"/>
      <c r="AN638" s="123"/>
      <c r="AO638" s="123"/>
      <c r="AP638" s="123"/>
      <c r="AQ638" s="123"/>
      <c r="AR638" s="123"/>
      <c r="AS638" s="123"/>
      <c r="AT638" s="123"/>
      <c r="AU638" s="123"/>
      <c r="AV638" s="123"/>
      <c r="AW638" s="123"/>
      <c r="AX638" s="123"/>
      <c r="AY638" s="123"/>
      <c r="AZ638" s="123"/>
      <c r="BA638" s="275"/>
      <c r="BB638" s="107"/>
      <c r="BC638" s="133"/>
      <c r="BD638" s="123"/>
      <c r="BE638" s="123"/>
      <c r="BF638" s="123"/>
      <c r="BG638" s="123"/>
      <c r="BH638" s="123"/>
      <c r="BI638" s="123"/>
      <c r="BJ638" s="123"/>
      <c r="BK638" s="123"/>
      <c r="BL638" s="121"/>
      <c r="BM638" s="193"/>
      <c r="BN638" s="134"/>
      <c r="BO638" s="134"/>
      <c r="BP638" s="134"/>
      <c r="BQ638" s="134"/>
      <c r="BR638" s="134"/>
      <c r="BS638" s="145"/>
      <c r="BT638" s="123"/>
      <c r="BU638" s="123"/>
      <c r="BV638" s="123"/>
      <c r="BW638" s="123"/>
      <c r="BX638" s="123"/>
      <c r="BY638" s="112"/>
      <c r="BZ638" s="123"/>
      <c r="CA638" s="123"/>
      <c r="CB638" s="128"/>
      <c r="CC638" s="128"/>
      <c r="CD638" s="128"/>
      <c r="CE638" s="135"/>
      <c r="CF638" s="128"/>
      <c r="CG638" s="135"/>
      <c r="CH638" s="135"/>
      <c r="CI638" s="135"/>
      <c r="CJ638" s="135"/>
      <c r="CK638" s="135"/>
      <c r="CL638" s="135"/>
      <c r="CM638" s="135"/>
      <c r="CN638" s="135"/>
      <c r="CO638" s="135"/>
      <c r="CP638" s="135"/>
      <c r="CQ638" s="135"/>
      <c r="CR638" s="135"/>
    </row>
    <row r="639" spans="1:96" ht="30.75" customHeight="1">
      <c r="A639" s="107" t="s">
        <v>2125</v>
      </c>
      <c r="B639" s="281"/>
      <c r="C639" s="280"/>
      <c r="D639" s="123"/>
      <c r="E639" s="107"/>
      <c r="F639" s="107"/>
      <c r="G639" s="107"/>
      <c r="H639" s="107"/>
      <c r="I639" s="268"/>
      <c r="J639" s="107"/>
      <c r="K639" s="107"/>
      <c r="L639" s="107"/>
      <c r="M639" s="107"/>
      <c r="N639" s="107"/>
      <c r="O639" s="117"/>
      <c r="P639" s="113"/>
      <c r="Q639" s="123"/>
      <c r="R639" s="107"/>
      <c r="S639" s="271"/>
      <c r="T639" s="123"/>
      <c r="U639" s="107"/>
      <c r="V639" s="106"/>
      <c r="W639" s="274"/>
      <c r="X639" s="275"/>
      <c r="Y639" s="107"/>
      <c r="Z639" s="107"/>
      <c r="AA639" s="107"/>
      <c r="AB639" s="107"/>
      <c r="AC639" s="114"/>
      <c r="AD639" s="108"/>
      <c r="AE639" s="107"/>
      <c r="AF639" s="107"/>
      <c r="AG639" s="107"/>
      <c r="AH639" s="107"/>
      <c r="AI639" s="107"/>
      <c r="AJ639" s="107"/>
      <c r="AK639" s="107"/>
      <c r="AL639" s="107"/>
      <c r="AM639" s="123"/>
      <c r="AN639" s="107"/>
      <c r="AO639" s="107"/>
      <c r="AP639" s="107"/>
      <c r="AQ639" s="107"/>
      <c r="AR639" s="107"/>
      <c r="AS639" s="107"/>
      <c r="AT639" s="107"/>
      <c r="AU639" s="107"/>
      <c r="AV639" s="107"/>
      <c r="AW639" s="107"/>
      <c r="AX639" s="107"/>
      <c r="AY639" s="107"/>
      <c r="AZ639" s="123"/>
      <c r="BA639" s="275"/>
      <c r="BB639" s="107"/>
      <c r="BC639" s="115"/>
      <c r="BD639" s="107"/>
      <c r="BE639" s="107"/>
      <c r="BF639" s="107"/>
      <c r="BG639" s="107"/>
      <c r="BH639" s="107"/>
      <c r="BI639" s="107"/>
      <c r="BJ639" s="107"/>
      <c r="BK639" s="107"/>
      <c r="BL639" s="121"/>
      <c r="BM639" s="193"/>
      <c r="BN639" s="116"/>
      <c r="BO639" s="116"/>
      <c r="BP639" s="116"/>
      <c r="BQ639" s="116"/>
      <c r="BR639" s="116"/>
      <c r="BS639" s="118"/>
      <c r="BT639" s="107"/>
      <c r="BU639" s="107"/>
      <c r="BV639" s="107"/>
      <c r="BW639" s="107"/>
      <c r="BX639" s="107"/>
      <c r="BY639" s="112"/>
      <c r="BZ639" s="107"/>
      <c r="CA639" s="107"/>
      <c r="CB639" s="117"/>
      <c r="CC639" s="117"/>
      <c r="CD639" s="117"/>
      <c r="CE639" s="112"/>
      <c r="CF639" s="117"/>
      <c r="CG639" s="112"/>
      <c r="CH639" s="112"/>
      <c r="CI639" s="112"/>
      <c r="CJ639" s="112"/>
      <c r="CK639" s="112"/>
      <c r="CL639" s="112"/>
      <c r="CM639" s="112"/>
      <c r="CN639" s="112"/>
      <c r="CO639" s="112"/>
      <c r="CP639" s="112"/>
      <c r="CQ639" s="112"/>
      <c r="CR639" s="112"/>
    </row>
    <row r="640" spans="1:96" ht="30.75" customHeight="1">
      <c r="A640" s="107" t="s">
        <v>2134</v>
      </c>
      <c r="B640" s="281"/>
      <c r="C640" s="314"/>
      <c r="D640" s="123"/>
      <c r="E640" s="323"/>
      <c r="F640" s="323"/>
      <c r="G640" s="323"/>
      <c r="H640" s="318"/>
      <c r="I640" s="318"/>
      <c r="J640" s="323"/>
      <c r="K640" s="323"/>
      <c r="L640" s="323"/>
      <c r="M640" s="323"/>
      <c r="N640" s="323"/>
      <c r="O640" s="117"/>
      <c r="P640" s="329"/>
      <c r="Q640" s="123"/>
      <c r="R640" s="323"/>
      <c r="S640" s="113"/>
      <c r="T640" s="123"/>
      <c r="U640" s="323"/>
      <c r="V640" s="331"/>
      <c r="W640" s="274"/>
      <c r="X640" s="123"/>
      <c r="Y640" s="323"/>
      <c r="Z640" s="323"/>
      <c r="AA640" s="323"/>
      <c r="AB640" s="323"/>
      <c r="AC640" s="330"/>
      <c r="AD640" s="108"/>
      <c r="AE640" s="323"/>
      <c r="AF640" s="323"/>
      <c r="AG640" s="323"/>
      <c r="AH640" s="323"/>
      <c r="AI640" s="323"/>
      <c r="AJ640" s="323"/>
      <c r="AK640" s="323"/>
      <c r="AL640" s="323"/>
      <c r="AM640" s="323"/>
      <c r="AN640" s="323"/>
      <c r="AO640" s="323"/>
      <c r="AP640" s="323"/>
      <c r="AQ640" s="323"/>
      <c r="AR640" s="323"/>
      <c r="AS640" s="323"/>
      <c r="AT640" s="323"/>
      <c r="AU640" s="323"/>
      <c r="AV640" s="323"/>
      <c r="AW640" s="323"/>
      <c r="AX640" s="323"/>
      <c r="AY640" s="323"/>
      <c r="AZ640" s="107"/>
      <c r="BA640" s="123"/>
      <c r="BB640" s="107"/>
      <c r="BC640" s="332"/>
      <c r="BD640" s="323"/>
      <c r="BE640" s="323"/>
      <c r="BF640" s="323"/>
      <c r="BG640" s="323"/>
      <c r="BH640" s="323"/>
      <c r="BI640" s="323"/>
      <c r="BJ640" s="323"/>
      <c r="BK640" s="323"/>
      <c r="BL640" s="121"/>
      <c r="BM640" s="193"/>
      <c r="BN640" s="333"/>
      <c r="BO640" s="333"/>
      <c r="BP640" s="333"/>
      <c r="BQ640" s="333"/>
      <c r="BR640" s="333"/>
      <c r="BS640" s="334"/>
      <c r="BT640" s="323"/>
      <c r="BU640" s="323"/>
      <c r="BV640" s="323"/>
      <c r="BW640" s="323"/>
      <c r="BX640" s="336"/>
      <c r="BY640" s="323"/>
      <c r="BZ640" s="323"/>
      <c r="CA640" s="323"/>
      <c r="CB640" s="328"/>
      <c r="CC640" s="328"/>
      <c r="CD640" s="328"/>
      <c r="CE640" s="335"/>
      <c r="CF640" s="328"/>
      <c r="CG640" s="335"/>
      <c r="CH640" s="335"/>
      <c r="CI640" s="335"/>
      <c r="CJ640" s="335"/>
      <c r="CK640" s="335"/>
      <c r="CL640" s="335"/>
      <c r="CM640" s="335"/>
      <c r="CN640" s="335"/>
      <c r="CO640" s="335"/>
      <c r="CP640" s="335"/>
      <c r="CQ640" s="335"/>
      <c r="CR640" s="335"/>
    </row>
    <row r="641" spans="1:96" ht="30.75" customHeight="1">
      <c r="A641" s="107" t="s">
        <v>2135</v>
      </c>
      <c r="B641" s="281"/>
      <c r="C641" s="314"/>
      <c r="D641" s="123"/>
      <c r="E641" s="318"/>
      <c r="F641" s="318"/>
      <c r="G641" s="318"/>
      <c r="H641" s="318"/>
      <c r="I641" s="318"/>
      <c r="J641" s="318"/>
      <c r="K641" s="318"/>
      <c r="L641" s="318"/>
      <c r="M641" s="318"/>
      <c r="N641" s="318"/>
      <c r="O641" s="117"/>
      <c r="P641" s="320"/>
      <c r="Q641" s="123"/>
      <c r="R641" s="318"/>
      <c r="S641" s="271"/>
      <c r="T641" s="123"/>
      <c r="U641" s="318"/>
      <c r="V641" s="331"/>
      <c r="W641" s="274"/>
      <c r="X641" s="123"/>
      <c r="Y641" s="318"/>
      <c r="Z641" s="318"/>
      <c r="AA641" s="318"/>
      <c r="AB641" s="318"/>
      <c r="AC641" s="321"/>
      <c r="AD641" s="108"/>
      <c r="AE641" s="323"/>
      <c r="AF641" s="323"/>
      <c r="AG641" s="323"/>
      <c r="AH641" s="318"/>
      <c r="AI641" s="318"/>
      <c r="AJ641" s="318"/>
      <c r="AK641" s="318"/>
      <c r="AL641" s="318"/>
      <c r="AM641" s="323"/>
      <c r="AN641" s="318"/>
      <c r="AO641" s="318"/>
      <c r="AP641" s="318"/>
      <c r="AQ641" s="318"/>
      <c r="AR641" s="318"/>
      <c r="AS641" s="318"/>
      <c r="AT641" s="318"/>
      <c r="AU641" s="318"/>
      <c r="AV641" s="318"/>
      <c r="AW641" s="318"/>
      <c r="AX641" s="318"/>
      <c r="AY641" s="318"/>
      <c r="AZ641" s="107"/>
      <c r="BA641" s="275"/>
      <c r="BB641" s="107"/>
      <c r="BC641" s="324"/>
      <c r="BD641" s="318"/>
      <c r="BE641" s="318"/>
      <c r="BF641" s="318"/>
      <c r="BG641" s="318"/>
      <c r="BH641" s="318"/>
      <c r="BI641" s="318"/>
      <c r="BJ641" s="318"/>
      <c r="BK641" s="318"/>
      <c r="BL641" s="121"/>
      <c r="BM641" s="193"/>
      <c r="BN641" s="325"/>
      <c r="BO641" s="325"/>
      <c r="BP641" s="325"/>
      <c r="BQ641" s="325"/>
      <c r="BR641" s="325"/>
      <c r="BS641" s="326"/>
      <c r="BT641" s="318"/>
      <c r="BU641" s="318"/>
      <c r="BV641" s="318"/>
      <c r="BW641" s="318"/>
      <c r="BX641" s="336"/>
      <c r="BY641" s="318"/>
      <c r="BZ641" s="318"/>
      <c r="CA641" s="318"/>
      <c r="CB641" s="319"/>
      <c r="CC641" s="319"/>
      <c r="CD641" s="319"/>
      <c r="CE641" s="327"/>
      <c r="CF641" s="319"/>
      <c r="CG641" s="327"/>
      <c r="CH641" s="327"/>
      <c r="CI641" s="327"/>
      <c r="CJ641" s="327"/>
      <c r="CK641" s="327"/>
      <c r="CL641" s="327"/>
      <c r="CM641" s="327"/>
      <c r="CN641" s="327"/>
      <c r="CO641" s="327"/>
      <c r="CP641" s="327"/>
      <c r="CQ641" s="327"/>
      <c r="CR641" s="327"/>
    </row>
    <row r="642" spans="1:96" ht="30.75" customHeight="1">
      <c r="A642" s="268" t="s">
        <v>2136</v>
      </c>
      <c r="B642" s="281"/>
      <c r="C642" s="123"/>
      <c r="D642" s="123"/>
      <c r="E642" s="318"/>
      <c r="F642" s="318"/>
      <c r="G642" s="318"/>
      <c r="H642" s="268"/>
      <c r="I642" s="269"/>
      <c r="J642" s="318"/>
      <c r="K642" s="318"/>
      <c r="L642" s="318"/>
      <c r="M642" s="318"/>
      <c r="N642" s="318"/>
      <c r="O642" s="117"/>
      <c r="P642" s="320"/>
      <c r="Q642" s="123"/>
      <c r="R642" s="318"/>
      <c r="S642" s="271"/>
      <c r="T642" s="123"/>
      <c r="U642" s="318"/>
      <c r="V642" s="331"/>
      <c r="W642" s="274"/>
      <c r="X642" s="123"/>
      <c r="Y642" s="318"/>
      <c r="Z642" s="318"/>
      <c r="AA642" s="318"/>
      <c r="AB642" s="318"/>
      <c r="AC642" s="321"/>
      <c r="AD642" s="108"/>
      <c r="AE642" s="107"/>
      <c r="AF642" s="107"/>
      <c r="AG642" s="107"/>
      <c r="AH642" s="318"/>
      <c r="AI642" s="318"/>
      <c r="AJ642" s="318"/>
      <c r="AK642" s="318"/>
      <c r="AL642" s="318"/>
      <c r="AM642" s="323"/>
      <c r="AN642" s="318"/>
      <c r="AO642" s="318"/>
      <c r="AP642" s="318"/>
      <c r="AQ642" s="318"/>
      <c r="AR642" s="318"/>
      <c r="AS642" s="318"/>
      <c r="AT642" s="318"/>
      <c r="AU642" s="318"/>
      <c r="AV642" s="318"/>
      <c r="AW642" s="318"/>
      <c r="AX642" s="318"/>
      <c r="AY642" s="318"/>
      <c r="AZ642" s="107"/>
      <c r="BA642" s="275"/>
      <c r="BB642" s="107"/>
      <c r="BC642" s="324"/>
      <c r="BD642" s="318"/>
      <c r="BE642" s="318"/>
      <c r="BF642" s="318"/>
      <c r="BG642" s="318"/>
      <c r="BH642" s="318"/>
      <c r="BI642" s="318"/>
      <c r="BJ642" s="318"/>
      <c r="BK642" s="318"/>
      <c r="BL642" s="325"/>
      <c r="BM642" s="325"/>
      <c r="BN642" s="325"/>
      <c r="BO642" s="325"/>
      <c r="BP642" s="325"/>
      <c r="BQ642" s="325"/>
      <c r="BR642" s="325"/>
      <c r="BS642" s="326"/>
      <c r="BT642" s="318"/>
      <c r="BU642" s="318"/>
      <c r="BV642" s="318"/>
      <c r="BW642" s="318"/>
      <c r="BX642" s="336"/>
      <c r="BY642" s="318"/>
      <c r="BZ642" s="318"/>
      <c r="CA642" s="318"/>
      <c r="CB642" s="319"/>
      <c r="CC642" s="319"/>
      <c r="CD642" s="319"/>
      <c r="CE642" s="327"/>
      <c r="CF642" s="319"/>
      <c r="CG642" s="327"/>
      <c r="CH642" s="327"/>
      <c r="CI642" s="327"/>
      <c r="CJ642" s="327"/>
      <c r="CK642" s="327"/>
      <c r="CL642" s="327"/>
      <c r="CM642" s="327"/>
      <c r="CN642" s="327"/>
      <c r="CO642" s="327"/>
      <c r="CP642" s="327"/>
      <c r="CQ642" s="327"/>
      <c r="CR642" s="327"/>
    </row>
    <row r="643" spans="1:96" ht="30.75" customHeight="1">
      <c r="A643" s="268" t="s">
        <v>2137</v>
      </c>
      <c r="B643" s="281"/>
      <c r="C643" s="123"/>
      <c r="D643" s="123"/>
      <c r="E643" s="318"/>
      <c r="F643" s="318"/>
      <c r="G643" s="318"/>
      <c r="H643" s="318"/>
      <c r="I643" s="318"/>
      <c r="J643" s="318"/>
      <c r="K643" s="318"/>
      <c r="L643" s="318"/>
      <c r="M643" s="318"/>
      <c r="N643" s="318"/>
      <c r="O643" s="117"/>
      <c r="P643" s="320"/>
      <c r="Q643" s="123"/>
      <c r="R643" s="318"/>
      <c r="S643" s="271"/>
      <c r="T643" s="123"/>
      <c r="U643" s="318"/>
      <c r="V643" s="331"/>
      <c r="W643" s="274"/>
      <c r="X643" s="123"/>
      <c r="Y643" s="318"/>
      <c r="Z643" s="318"/>
      <c r="AA643" s="318"/>
      <c r="AB643" s="318"/>
      <c r="AC643" s="321"/>
      <c r="AD643" s="108"/>
      <c r="AE643" s="107"/>
      <c r="AF643" s="107"/>
      <c r="AG643" s="107"/>
      <c r="AH643" s="318"/>
      <c r="AI643" s="318"/>
      <c r="AJ643" s="318"/>
      <c r="AK643" s="318"/>
      <c r="AL643" s="318"/>
      <c r="AM643" s="323"/>
      <c r="AN643" s="318"/>
      <c r="AO643" s="318"/>
      <c r="AP643" s="318"/>
      <c r="AQ643" s="318"/>
      <c r="AR643" s="318"/>
      <c r="AS643" s="318"/>
      <c r="AT643" s="318"/>
      <c r="AU643" s="318"/>
      <c r="AV643" s="318"/>
      <c r="AW643" s="318"/>
      <c r="AX643" s="318"/>
      <c r="AY643" s="318"/>
      <c r="AZ643" s="107"/>
      <c r="BA643" s="275"/>
      <c r="BB643" s="107"/>
      <c r="BC643" s="324"/>
      <c r="BD643" s="318"/>
      <c r="BE643" s="318"/>
      <c r="BF643" s="318"/>
      <c r="BG643" s="318"/>
      <c r="BH643" s="318"/>
      <c r="BI643" s="318"/>
      <c r="BJ643" s="318"/>
      <c r="BK643" s="318"/>
      <c r="BL643" s="325"/>
      <c r="BM643" s="325"/>
      <c r="BN643" s="325"/>
      <c r="BO643" s="325"/>
      <c r="BP643" s="325"/>
      <c r="BQ643" s="325"/>
      <c r="BR643" s="325"/>
      <c r="BS643" s="326"/>
      <c r="BT643" s="318"/>
      <c r="BU643" s="318"/>
      <c r="BV643" s="318"/>
      <c r="BW643" s="318"/>
      <c r="BX643" s="336"/>
      <c r="BY643" s="318"/>
      <c r="BZ643" s="318"/>
      <c r="CA643" s="318"/>
      <c r="CB643" s="319"/>
      <c r="CC643" s="319"/>
      <c r="CD643" s="319"/>
      <c r="CE643" s="327"/>
      <c r="CF643" s="319"/>
      <c r="CG643" s="327"/>
      <c r="CH643" s="327"/>
      <c r="CI643" s="327"/>
      <c r="CJ643" s="327"/>
      <c r="CK643" s="327"/>
      <c r="CL643" s="327"/>
      <c r="CM643" s="327"/>
      <c r="CN643" s="327"/>
      <c r="CO643" s="327"/>
      <c r="CP643" s="327"/>
      <c r="CQ643" s="327"/>
      <c r="CR643" s="327"/>
    </row>
    <row r="644" spans="1:96" ht="30.75" customHeight="1">
      <c r="A644" s="268" t="s">
        <v>2138</v>
      </c>
      <c r="B644" s="281"/>
      <c r="C644" s="314"/>
      <c r="D644" s="123"/>
      <c r="E644" s="318"/>
      <c r="F644" s="318"/>
      <c r="G644" s="318"/>
      <c r="H644" s="107"/>
      <c r="I644" s="318"/>
      <c r="J644" s="318"/>
      <c r="K644" s="318"/>
      <c r="L644" s="318"/>
      <c r="M644" s="318"/>
      <c r="N644" s="318"/>
      <c r="O644" s="117"/>
      <c r="P644" s="320"/>
      <c r="Q644" s="123"/>
      <c r="R644" s="318"/>
      <c r="S644" s="271"/>
      <c r="T644" s="123"/>
      <c r="U644" s="318"/>
      <c r="V644" s="331"/>
      <c r="W644" s="274"/>
      <c r="X644" s="123"/>
      <c r="Y644" s="318"/>
      <c r="Z644" s="318"/>
      <c r="AA644" s="318"/>
      <c r="AB644" s="318"/>
      <c r="AC644" s="321"/>
      <c r="AD644" s="108"/>
      <c r="AE644" s="318"/>
      <c r="AF644" s="318"/>
      <c r="AG644" s="318"/>
      <c r="AH644" s="318"/>
      <c r="AI644" s="318"/>
      <c r="AJ644" s="318"/>
      <c r="AK644" s="318"/>
      <c r="AL644" s="318"/>
      <c r="AM644" s="323"/>
      <c r="AN644" s="318"/>
      <c r="AO644" s="318"/>
      <c r="AP644" s="318"/>
      <c r="AQ644" s="318"/>
      <c r="AR644" s="318"/>
      <c r="AS644" s="318"/>
      <c r="AT644" s="318"/>
      <c r="AU644" s="318"/>
      <c r="AV644" s="318"/>
      <c r="AW644" s="318"/>
      <c r="AX644" s="318"/>
      <c r="AY644" s="318"/>
      <c r="AZ644" s="107"/>
      <c r="BA644" s="275"/>
      <c r="BB644" s="107"/>
      <c r="BC644" s="324"/>
      <c r="BD644" s="318"/>
      <c r="BE644" s="318"/>
      <c r="BF644" s="318"/>
      <c r="BG644" s="318"/>
      <c r="BH644" s="318"/>
      <c r="BI644" s="318"/>
      <c r="BJ644" s="318"/>
      <c r="BK644" s="318"/>
      <c r="BL644" s="121"/>
      <c r="BM644" s="193"/>
      <c r="BN644" s="325"/>
      <c r="BO644" s="325"/>
      <c r="BP644" s="325"/>
      <c r="BQ644" s="325"/>
      <c r="BR644" s="325"/>
      <c r="BS644" s="326"/>
      <c r="BT644" s="318"/>
      <c r="BU644" s="318"/>
      <c r="BV644" s="318"/>
      <c r="BW644" s="318"/>
      <c r="BX644" s="336"/>
      <c r="BY644" s="318"/>
      <c r="BZ644" s="318"/>
      <c r="CA644" s="318"/>
      <c r="CB644" s="319"/>
      <c r="CC644" s="319"/>
      <c r="CD644" s="319"/>
      <c r="CE644" s="327"/>
      <c r="CF644" s="319"/>
      <c r="CG644" s="327"/>
      <c r="CH644" s="327"/>
      <c r="CI644" s="327"/>
      <c r="CJ644" s="327"/>
      <c r="CK644" s="327"/>
      <c r="CL644" s="327"/>
      <c r="CM644" s="327"/>
      <c r="CN644" s="327"/>
      <c r="CO644" s="327"/>
      <c r="CP644" s="327"/>
      <c r="CQ644" s="327"/>
      <c r="CR644" s="327"/>
    </row>
    <row r="645" spans="1:96" ht="30.75" customHeight="1">
      <c r="A645" s="268" t="s">
        <v>2139</v>
      </c>
      <c r="B645" s="281"/>
      <c r="C645" s="314"/>
      <c r="D645" s="123"/>
      <c r="E645" s="318"/>
      <c r="F645" s="318"/>
      <c r="G645" s="318"/>
      <c r="H645" s="318"/>
      <c r="I645" s="318"/>
      <c r="J645" s="318"/>
      <c r="K645" s="318"/>
      <c r="L645" s="318"/>
      <c r="M645" s="318"/>
      <c r="N645" s="318"/>
      <c r="O645" s="117"/>
      <c r="P645" s="320"/>
      <c r="Q645" s="123"/>
      <c r="R645" s="318"/>
      <c r="S645" s="271"/>
      <c r="T645" s="123"/>
      <c r="U645" s="318"/>
      <c r="V645" s="331"/>
      <c r="W645" s="274"/>
      <c r="X645" s="123"/>
      <c r="Y645" s="318"/>
      <c r="Z645" s="318"/>
      <c r="AA645" s="318"/>
      <c r="AB645" s="318"/>
      <c r="AC645" s="321"/>
      <c r="AD645" s="108"/>
      <c r="AE645" s="318"/>
      <c r="AF645" s="318"/>
      <c r="AG645" s="318"/>
      <c r="AH645" s="318"/>
      <c r="AI645" s="318"/>
      <c r="AJ645" s="318"/>
      <c r="AK645" s="318"/>
      <c r="AL645" s="318"/>
      <c r="AM645" s="323"/>
      <c r="AN645" s="318"/>
      <c r="AO645" s="318"/>
      <c r="AP645" s="318"/>
      <c r="AQ645" s="318"/>
      <c r="AR645" s="318"/>
      <c r="AS645" s="318"/>
      <c r="AT645" s="318"/>
      <c r="AU645" s="318"/>
      <c r="AV645" s="318"/>
      <c r="AW645" s="318"/>
      <c r="AX645" s="318"/>
      <c r="AY645" s="318"/>
      <c r="AZ645" s="107"/>
      <c r="BA645" s="275"/>
      <c r="BB645" s="107"/>
      <c r="BC645" s="324"/>
      <c r="BD645" s="318"/>
      <c r="BE645" s="318"/>
      <c r="BF645" s="318"/>
      <c r="BG645" s="318"/>
      <c r="BH645" s="318"/>
      <c r="BI645" s="318"/>
      <c r="BJ645" s="318"/>
      <c r="BK645" s="318"/>
      <c r="BL645" s="121"/>
      <c r="BM645" s="193"/>
      <c r="BN645" s="325"/>
      <c r="BO645" s="325"/>
      <c r="BP645" s="325"/>
      <c r="BQ645" s="325"/>
      <c r="BR645" s="325"/>
      <c r="BS645" s="326"/>
      <c r="BT645" s="318"/>
      <c r="BU645" s="318"/>
      <c r="BV645" s="318"/>
      <c r="BW645" s="318"/>
      <c r="BX645" s="336"/>
      <c r="BY645" s="318"/>
      <c r="BZ645" s="318"/>
      <c r="CA645" s="318"/>
      <c r="CB645" s="319"/>
      <c r="CC645" s="319"/>
      <c r="CD645" s="319"/>
      <c r="CE645" s="327"/>
      <c r="CF645" s="319"/>
      <c r="CG645" s="327"/>
      <c r="CH645" s="327"/>
      <c r="CI645" s="327"/>
      <c r="CJ645" s="327"/>
      <c r="CK645" s="327"/>
      <c r="CL645" s="327"/>
      <c r="CM645" s="327"/>
      <c r="CN645" s="327"/>
      <c r="CO645" s="327"/>
      <c r="CP645" s="327"/>
      <c r="CQ645" s="327"/>
      <c r="CR645" s="327"/>
    </row>
    <row r="646" spans="1:96" ht="30.75" customHeight="1">
      <c r="A646" s="268" t="s">
        <v>2140</v>
      </c>
      <c r="B646" s="281"/>
      <c r="C646" s="314"/>
      <c r="D646" s="123"/>
      <c r="E646" s="318"/>
      <c r="F646" s="318"/>
      <c r="G646" s="318"/>
      <c r="H646" s="318"/>
      <c r="I646" s="318"/>
      <c r="J646" s="318"/>
      <c r="K646" s="318"/>
      <c r="L646" s="318"/>
      <c r="M646" s="318"/>
      <c r="N646" s="318"/>
      <c r="O646" s="117"/>
      <c r="P646" s="320"/>
      <c r="Q646" s="123"/>
      <c r="R646" s="318"/>
      <c r="S646" s="271"/>
      <c r="T646" s="123"/>
      <c r="U646" s="318"/>
      <c r="V646" s="331"/>
      <c r="W646" s="274"/>
      <c r="X646" s="123"/>
      <c r="Y646" s="318"/>
      <c r="Z646" s="318"/>
      <c r="AA646" s="318"/>
      <c r="AB646" s="318"/>
      <c r="AC646" s="321"/>
      <c r="AD646" s="108"/>
      <c r="AE646" s="318"/>
      <c r="AF646" s="318"/>
      <c r="AG646" s="318"/>
      <c r="AH646" s="318"/>
      <c r="AI646" s="318"/>
      <c r="AJ646" s="318"/>
      <c r="AK646" s="318"/>
      <c r="AL646" s="318"/>
      <c r="AM646" s="323"/>
      <c r="AN646" s="318"/>
      <c r="AO646" s="318"/>
      <c r="AP646" s="318"/>
      <c r="AQ646" s="318"/>
      <c r="AR646" s="318"/>
      <c r="AS646" s="318"/>
      <c r="AT646" s="318"/>
      <c r="AU646" s="318"/>
      <c r="AV646" s="318"/>
      <c r="AW646" s="318"/>
      <c r="AX646" s="318"/>
      <c r="AY646" s="318"/>
      <c r="AZ646" s="107"/>
      <c r="BA646" s="275"/>
      <c r="BB646" s="107"/>
      <c r="BC646" s="324"/>
      <c r="BD646" s="318"/>
      <c r="BE646" s="318"/>
      <c r="BF646" s="318"/>
      <c r="BG646" s="318"/>
      <c r="BH646" s="318"/>
      <c r="BI646" s="318"/>
      <c r="BJ646" s="318"/>
      <c r="BK646" s="318"/>
      <c r="BL646" s="121"/>
      <c r="BM646" s="193"/>
      <c r="BN646" s="325"/>
      <c r="BO646" s="325"/>
      <c r="BP646" s="325"/>
      <c r="BQ646" s="325"/>
      <c r="BR646" s="325"/>
      <c r="BS646" s="326"/>
      <c r="BT646" s="318"/>
      <c r="BU646" s="318"/>
      <c r="BV646" s="318"/>
      <c r="BW646" s="318"/>
      <c r="BX646" s="336"/>
      <c r="BY646" s="318"/>
      <c r="BZ646" s="318"/>
      <c r="CA646" s="318"/>
      <c r="CB646" s="319"/>
      <c r="CC646" s="319"/>
      <c r="CD646" s="319"/>
      <c r="CE646" s="327"/>
      <c r="CF646" s="319"/>
      <c r="CG646" s="327"/>
      <c r="CH646" s="327"/>
      <c r="CI646" s="327"/>
      <c r="CJ646" s="327"/>
      <c r="CK646" s="327"/>
      <c r="CL646" s="327"/>
      <c r="CM646" s="327"/>
      <c r="CN646" s="327"/>
      <c r="CO646" s="327"/>
      <c r="CP646" s="327"/>
      <c r="CQ646" s="327"/>
      <c r="CR646" s="327"/>
    </row>
    <row r="647" spans="1:96" ht="30.75" customHeight="1">
      <c r="A647" s="268" t="s">
        <v>2141</v>
      </c>
      <c r="B647" s="281"/>
      <c r="C647" s="314"/>
      <c r="D647" s="123"/>
      <c r="E647" s="318"/>
      <c r="F647" s="318"/>
      <c r="G647" s="318"/>
      <c r="H647" s="318"/>
      <c r="I647" s="318"/>
      <c r="J647" s="318"/>
      <c r="K647" s="318"/>
      <c r="L647" s="318"/>
      <c r="M647" s="318"/>
      <c r="N647" s="318"/>
      <c r="O647" s="117"/>
      <c r="P647" s="320"/>
      <c r="Q647" s="123"/>
      <c r="R647" s="318"/>
      <c r="S647" s="271"/>
      <c r="T647" s="123"/>
      <c r="U647" s="318"/>
      <c r="V647" s="331"/>
      <c r="W647" s="274"/>
      <c r="X647" s="123"/>
      <c r="Y647" s="318"/>
      <c r="Z647" s="318"/>
      <c r="AA647" s="318"/>
      <c r="AB647" s="318"/>
      <c r="AC647" s="321"/>
      <c r="AD647" s="108"/>
      <c r="AE647" s="318"/>
      <c r="AF647" s="318"/>
      <c r="AG647" s="318"/>
      <c r="AH647" s="318"/>
      <c r="AI647" s="318"/>
      <c r="AJ647" s="318"/>
      <c r="AK647" s="318"/>
      <c r="AL647" s="318"/>
      <c r="AM647" s="323"/>
      <c r="AN647" s="318"/>
      <c r="AO647" s="318"/>
      <c r="AP647" s="318"/>
      <c r="AQ647" s="318"/>
      <c r="AR647" s="318"/>
      <c r="AS647" s="318"/>
      <c r="AT647" s="318"/>
      <c r="AU647" s="318"/>
      <c r="AV647" s="318"/>
      <c r="AW647" s="318"/>
      <c r="AX647" s="318"/>
      <c r="AY647" s="318"/>
      <c r="AZ647" s="107"/>
      <c r="BA647" s="275"/>
      <c r="BB647" s="107"/>
      <c r="BC647" s="324"/>
      <c r="BD647" s="318"/>
      <c r="BE647" s="318"/>
      <c r="BF647" s="318"/>
      <c r="BG647" s="318"/>
      <c r="BH647" s="318"/>
      <c r="BI647" s="318"/>
      <c r="BJ647" s="318"/>
      <c r="BK647" s="318"/>
      <c r="BL647" s="121"/>
      <c r="BM647" s="193"/>
      <c r="BN647" s="325"/>
      <c r="BO647" s="325"/>
      <c r="BP647" s="325"/>
      <c r="BQ647" s="325"/>
      <c r="BR647" s="325"/>
      <c r="BS647" s="326"/>
      <c r="BT647" s="318"/>
      <c r="BU647" s="318"/>
      <c r="BV647" s="318"/>
      <c r="BW647" s="318"/>
      <c r="BX647" s="336"/>
      <c r="BY647" s="318"/>
      <c r="BZ647" s="318"/>
      <c r="CA647" s="318"/>
      <c r="CB647" s="319"/>
      <c r="CC647" s="319"/>
      <c r="CD647" s="319"/>
      <c r="CE647" s="327"/>
      <c r="CF647" s="319"/>
      <c r="CG647" s="327"/>
      <c r="CH647" s="327"/>
      <c r="CI647" s="327"/>
      <c r="CJ647" s="327"/>
      <c r="CK647" s="327"/>
      <c r="CL647" s="327"/>
      <c r="CM647" s="327"/>
      <c r="CN647" s="327"/>
      <c r="CO647" s="327"/>
      <c r="CP647" s="327"/>
      <c r="CQ647" s="327"/>
      <c r="CR647" s="327"/>
    </row>
    <row r="648" spans="1:96" ht="30.75" customHeight="1">
      <c r="A648" s="268" t="s">
        <v>2142</v>
      </c>
      <c r="B648" s="281"/>
      <c r="C648" s="314"/>
      <c r="D648" s="123"/>
      <c r="E648" s="318"/>
      <c r="F648" s="318"/>
      <c r="G648" s="318"/>
      <c r="H648" s="318"/>
      <c r="I648" s="318"/>
      <c r="J648" s="318"/>
      <c r="K648" s="318"/>
      <c r="L648" s="318"/>
      <c r="M648" s="318"/>
      <c r="N648" s="318"/>
      <c r="O648" s="117"/>
      <c r="P648" s="320"/>
      <c r="Q648" s="123"/>
      <c r="R648" s="318"/>
      <c r="S648" s="271"/>
      <c r="T648" s="123"/>
      <c r="U648" s="318"/>
      <c r="V648" s="331"/>
      <c r="W648" s="274"/>
      <c r="X648" s="123"/>
      <c r="Y648" s="318"/>
      <c r="Z648" s="318"/>
      <c r="AA648" s="318"/>
      <c r="AB648" s="318"/>
      <c r="AC648" s="321"/>
      <c r="AD648" s="108"/>
      <c r="AE648" s="318"/>
      <c r="AF648" s="318"/>
      <c r="AG648" s="318"/>
      <c r="AH648" s="318"/>
      <c r="AI648" s="318"/>
      <c r="AJ648" s="318"/>
      <c r="AK648" s="318"/>
      <c r="AL648" s="318"/>
      <c r="AM648" s="323"/>
      <c r="AN648" s="318"/>
      <c r="AO648" s="318"/>
      <c r="AP648" s="318"/>
      <c r="AQ648" s="318"/>
      <c r="AR648" s="318"/>
      <c r="AS648" s="318"/>
      <c r="AT648" s="318"/>
      <c r="AU648" s="318"/>
      <c r="AV648" s="318"/>
      <c r="AW648" s="318"/>
      <c r="AX648" s="318"/>
      <c r="AY648" s="318"/>
      <c r="AZ648" s="107"/>
      <c r="BA648" s="275"/>
      <c r="BB648" s="107"/>
      <c r="BC648" s="324"/>
      <c r="BD648" s="318"/>
      <c r="BE648" s="318"/>
      <c r="BF648" s="318"/>
      <c r="BG648" s="318"/>
      <c r="BH648" s="318"/>
      <c r="BI648" s="318"/>
      <c r="BJ648" s="318"/>
      <c r="BK648" s="318"/>
      <c r="BL648" s="121"/>
      <c r="BM648" s="193"/>
      <c r="BN648" s="325"/>
      <c r="BO648" s="325"/>
      <c r="BP648" s="325"/>
      <c r="BQ648" s="325"/>
      <c r="BR648" s="325"/>
      <c r="BS648" s="326"/>
      <c r="BT648" s="318"/>
      <c r="BU648" s="318"/>
      <c r="BV648" s="318"/>
      <c r="BW648" s="318"/>
      <c r="BX648" s="336"/>
      <c r="BY648" s="318"/>
      <c r="BZ648" s="318"/>
      <c r="CA648" s="318"/>
      <c r="CB648" s="319"/>
      <c r="CC648" s="319"/>
      <c r="CD648" s="319"/>
      <c r="CE648" s="327"/>
      <c r="CF648" s="319"/>
      <c r="CG648" s="327"/>
      <c r="CH648" s="327"/>
      <c r="CI648" s="327"/>
      <c r="CJ648" s="327"/>
      <c r="CK648" s="327"/>
      <c r="CL648" s="327"/>
      <c r="CM648" s="327"/>
      <c r="CN648" s="327"/>
      <c r="CO648" s="327"/>
      <c r="CP648" s="327"/>
      <c r="CQ648" s="327"/>
      <c r="CR648" s="327"/>
    </row>
    <row r="649" spans="1:96" ht="30.75" customHeight="1">
      <c r="A649" s="268" t="s">
        <v>2143</v>
      </c>
      <c r="B649" s="281"/>
      <c r="C649" s="314"/>
      <c r="D649" s="123"/>
      <c r="E649" s="318"/>
      <c r="F649" s="318"/>
      <c r="G649" s="318"/>
      <c r="H649" s="268"/>
      <c r="I649" s="268"/>
      <c r="J649" s="318"/>
      <c r="K649" s="318"/>
      <c r="L649" s="318"/>
      <c r="M649" s="318"/>
      <c r="N649" s="318"/>
      <c r="O649" s="117"/>
      <c r="P649" s="320"/>
      <c r="Q649" s="123"/>
      <c r="R649" s="318"/>
      <c r="S649" s="271"/>
      <c r="T649" s="123"/>
      <c r="U649" s="318"/>
      <c r="V649" s="331"/>
      <c r="W649" s="274"/>
      <c r="X649" s="123"/>
      <c r="Y649" s="318"/>
      <c r="Z649" s="318"/>
      <c r="AA649" s="318"/>
      <c r="AB649" s="318"/>
      <c r="AC649" s="321"/>
      <c r="AD649" s="108"/>
      <c r="AE649" s="318"/>
      <c r="AF649" s="318"/>
      <c r="AG649" s="318"/>
      <c r="AH649" s="318"/>
      <c r="AI649" s="318"/>
      <c r="AJ649" s="318"/>
      <c r="AK649" s="318"/>
      <c r="AL649" s="318"/>
      <c r="AM649" s="323"/>
      <c r="AN649" s="318"/>
      <c r="AO649" s="318"/>
      <c r="AP649" s="318"/>
      <c r="AQ649" s="318"/>
      <c r="AR649" s="318"/>
      <c r="AS649" s="318"/>
      <c r="AT649" s="318"/>
      <c r="AU649" s="318"/>
      <c r="AV649" s="318"/>
      <c r="AW649" s="318"/>
      <c r="AX649" s="318"/>
      <c r="AY649" s="318"/>
      <c r="AZ649" s="107"/>
      <c r="BA649" s="275"/>
      <c r="BB649" s="107"/>
      <c r="BC649" s="324"/>
      <c r="BD649" s="318"/>
      <c r="BE649" s="318"/>
      <c r="BF649" s="318"/>
      <c r="BG649" s="318"/>
      <c r="BH649" s="318"/>
      <c r="BI649" s="318"/>
      <c r="BJ649" s="318"/>
      <c r="BK649" s="318"/>
      <c r="BL649" s="121"/>
      <c r="BM649" s="193"/>
      <c r="BN649" s="325"/>
      <c r="BO649" s="325"/>
      <c r="BP649" s="325"/>
      <c r="BQ649" s="325"/>
      <c r="BR649" s="325"/>
      <c r="BS649" s="326"/>
      <c r="BT649" s="318"/>
      <c r="BU649" s="318"/>
      <c r="BV649" s="318"/>
      <c r="BW649" s="318"/>
      <c r="BX649" s="336"/>
      <c r="BY649" s="107"/>
      <c r="BZ649" s="318"/>
      <c r="CA649" s="318"/>
      <c r="CB649" s="319"/>
      <c r="CC649" s="319"/>
      <c r="CD649" s="319"/>
      <c r="CE649" s="327"/>
      <c r="CF649" s="319"/>
      <c r="CG649" s="327"/>
      <c r="CH649" s="327"/>
      <c r="CI649" s="327"/>
      <c r="CJ649" s="327"/>
      <c r="CK649" s="327"/>
      <c r="CL649" s="327"/>
      <c r="CM649" s="327"/>
      <c r="CN649" s="327"/>
      <c r="CO649" s="327"/>
      <c r="CP649" s="327"/>
      <c r="CQ649" s="327"/>
      <c r="CR649" s="327"/>
    </row>
    <row r="650" spans="1:96" ht="30.75" customHeight="1">
      <c r="A650" s="268" t="s">
        <v>2144</v>
      </c>
      <c r="B650" s="281"/>
      <c r="C650" s="107"/>
      <c r="D650" s="123"/>
      <c r="E650" s="318"/>
      <c r="F650" s="318"/>
      <c r="G650" s="318"/>
      <c r="H650" s="318"/>
      <c r="I650" s="318"/>
      <c r="J650" s="318"/>
      <c r="K650" s="318"/>
      <c r="L650" s="318"/>
      <c r="M650" s="318"/>
      <c r="N650" s="318"/>
      <c r="O650" s="128"/>
      <c r="P650" s="320"/>
      <c r="Q650" s="123"/>
      <c r="R650" s="318"/>
      <c r="S650" s="271"/>
      <c r="T650" s="123"/>
      <c r="U650" s="318"/>
      <c r="V650" s="322"/>
      <c r="W650" s="274"/>
      <c r="X650" s="123"/>
      <c r="Y650" s="107"/>
      <c r="Z650" s="318"/>
      <c r="AA650" s="318"/>
      <c r="AB650" s="318"/>
      <c r="AC650" s="321"/>
      <c r="AD650" s="108"/>
      <c r="AE650" s="318"/>
      <c r="AF650" s="318"/>
      <c r="AG650" s="318"/>
      <c r="AH650" s="318"/>
      <c r="AI650" s="318"/>
      <c r="AJ650" s="318"/>
      <c r="AK650" s="318"/>
      <c r="AL650" s="318"/>
      <c r="AM650" s="323"/>
      <c r="AN650" s="318"/>
      <c r="AO650" s="318"/>
      <c r="AP650" s="318"/>
      <c r="AQ650" s="318"/>
      <c r="AR650" s="318"/>
      <c r="AS650" s="318"/>
      <c r="AT650" s="318"/>
      <c r="AU650" s="318"/>
      <c r="AV650" s="318"/>
      <c r="AW650" s="318"/>
      <c r="AX650" s="318"/>
      <c r="AY650" s="318"/>
      <c r="AZ650" s="107"/>
      <c r="BA650" s="275"/>
      <c r="BB650" s="107"/>
      <c r="BC650" s="324"/>
      <c r="BD650" s="318"/>
      <c r="BE650" s="318"/>
      <c r="BF650" s="318"/>
      <c r="BG650" s="318"/>
      <c r="BH650" s="318"/>
      <c r="BI650" s="318"/>
      <c r="BJ650" s="318"/>
      <c r="BK650" s="318"/>
      <c r="BL650" s="325"/>
      <c r="BM650" s="325"/>
      <c r="BN650" s="325"/>
      <c r="BO650" s="325"/>
      <c r="BP650" s="325"/>
      <c r="BQ650" s="325"/>
      <c r="BR650" s="325"/>
      <c r="BS650" s="326"/>
      <c r="BT650" s="318"/>
      <c r="BU650" s="318"/>
      <c r="BV650" s="318"/>
      <c r="BW650" s="318"/>
      <c r="BX650" s="336"/>
      <c r="BY650" s="318"/>
      <c r="BZ650" s="318"/>
      <c r="CA650" s="318"/>
      <c r="CB650" s="319"/>
      <c r="CC650" s="319"/>
      <c r="CD650" s="319"/>
      <c r="CE650" s="327"/>
      <c r="CF650" s="319"/>
      <c r="CG650" s="327"/>
      <c r="CH650" s="327"/>
      <c r="CI650" s="327"/>
      <c r="CJ650" s="327"/>
      <c r="CK650" s="327"/>
      <c r="CL650" s="327"/>
      <c r="CM650" s="327"/>
      <c r="CN650" s="327"/>
      <c r="CO650" s="327"/>
      <c r="CP650" s="327"/>
      <c r="CQ650" s="327"/>
      <c r="CR650" s="327"/>
    </row>
    <row r="651" spans="1:96" ht="30.75" customHeight="1">
      <c r="A651" s="268" t="s">
        <v>2185</v>
      </c>
      <c r="B651" s="281"/>
      <c r="C651" s="318"/>
      <c r="D651" s="123"/>
      <c r="E651" s="318"/>
      <c r="F651" s="318"/>
      <c r="G651" s="318"/>
      <c r="H651" s="318"/>
      <c r="I651" s="318"/>
      <c r="J651" s="318"/>
      <c r="K651" s="318"/>
      <c r="L651" s="318"/>
      <c r="M651" s="318"/>
      <c r="N651" s="318"/>
      <c r="O651" s="128"/>
      <c r="P651" s="320"/>
      <c r="Q651" s="123"/>
      <c r="R651" s="318"/>
      <c r="S651" s="271"/>
      <c r="T651" s="123"/>
      <c r="U651" s="318"/>
      <c r="V651" s="322"/>
      <c r="W651" s="274"/>
      <c r="X651" s="318"/>
      <c r="Y651" s="318"/>
      <c r="Z651" s="318"/>
      <c r="AA651" s="318"/>
      <c r="AB651" s="318"/>
      <c r="AC651" s="321"/>
      <c r="AD651" s="108"/>
      <c r="AE651" s="318"/>
      <c r="AF651" s="318"/>
      <c r="AG651" s="318"/>
      <c r="AH651" s="318"/>
      <c r="AI651" s="318"/>
      <c r="AJ651" s="318"/>
      <c r="AK651" s="318"/>
      <c r="AL651" s="318"/>
      <c r="AM651" s="323"/>
      <c r="AN651" s="318"/>
      <c r="AO651" s="318"/>
      <c r="AP651" s="318"/>
      <c r="AQ651" s="318"/>
      <c r="AR651" s="318"/>
      <c r="AS651" s="318"/>
      <c r="AT651" s="318"/>
      <c r="AU651" s="318"/>
      <c r="AV651" s="318"/>
      <c r="AW651" s="318"/>
      <c r="AX651" s="318"/>
      <c r="AY651" s="318"/>
      <c r="AZ651" s="107"/>
      <c r="BA651" s="275"/>
      <c r="BB651" s="107"/>
      <c r="BC651" s="324"/>
      <c r="BD651" s="318"/>
      <c r="BE651" s="318"/>
      <c r="BF651" s="318"/>
      <c r="BG651" s="318"/>
      <c r="BH651" s="318"/>
      <c r="BI651" s="318"/>
      <c r="BJ651" s="318"/>
      <c r="BK651" s="318"/>
      <c r="BL651" s="325"/>
      <c r="BM651" s="325"/>
      <c r="BN651" s="325"/>
      <c r="BO651" s="325"/>
      <c r="BP651" s="325"/>
      <c r="BQ651" s="325"/>
      <c r="BR651" s="325"/>
      <c r="BS651" s="326"/>
      <c r="BT651" s="318"/>
      <c r="BU651" s="318"/>
      <c r="BV651" s="318"/>
      <c r="BW651" s="318"/>
      <c r="BX651" s="336"/>
      <c r="BY651" s="318"/>
      <c r="BZ651" s="318"/>
      <c r="CA651" s="318"/>
      <c r="CB651" s="319"/>
      <c r="CC651" s="319"/>
      <c r="CD651" s="319"/>
      <c r="CE651" s="327"/>
      <c r="CF651" s="319"/>
      <c r="CG651" s="327"/>
      <c r="CH651" s="327"/>
      <c r="CI651" s="327"/>
      <c r="CJ651" s="327"/>
      <c r="CK651" s="327"/>
      <c r="CL651" s="327"/>
      <c r="CM651" s="327"/>
      <c r="CN651" s="327"/>
      <c r="CO651" s="327"/>
      <c r="CP651" s="327"/>
      <c r="CQ651" s="327"/>
      <c r="CR651" s="327"/>
    </row>
    <row r="652" spans="1:96" ht="30.75" customHeight="1">
      <c r="A652" s="268" t="s">
        <v>2186</v>
      </c>
      <c r="B652" s="281"/>
      <c r="C652" s="318"/>
      <c r="D652" s="123"/>
      <c r="E652" s="318"/>
      <c r="F652" s="318"/>
      <c r="G652" s="318"/>
      <c r="H652" s="318"/>
      <c r="I652" s="318"/>
      <c r="J652" s="318"/>
      <c r="K652" s="318"/>
      <c r="L652" s="318"/>
      <c r="M652" s="318"/>
      <c r="N652" s="318"/>
      <c r="O652" s="128"/>
      <c r="P652" s="320"/>
      <c r="Q652" s="123"/>
      <c r="R652" s="318"/>
      <c r="S652" s="271"/>
      <c r="T652" s="123"/>
      <c r="U652" s="318"/>
      <c r="V652" s="322"/>
      <c r="W652" s="274"/>
      <c r="X652" s="318"/>
      <c r="Y652" s="318"/>
      <c r="Z652" s="318"/>
      <c r="AA652" s="318"/>
      <c r="AB652" s="318"/>
      <c r="AC652" s="321"/>
      <c r="AD652" s="108"/>
      <c r="AE652" s="318"/>
      <c r="AF652" s="318"/>
      <c r="AG652" s="318"/>
      <c r="AH652" s="318"/>
      <c r="AI652" s="318"/>
      <c r="AJ652" s="318"/>
      <c r="AK652" s="318"/>
      <c r="AL652" s="318"/>
      <c r="AM652" s="323"/>
      <c r="AN652" s="318"/>
      <c r="AO652" s="318"/>
      <c r="AP652" s="318"/>
      <c r="AQ652" s="318"/>
      <c r="AR652" s="318"/>
      <c r="AS652" s="318"/>
      <c r="AT652" s="318"/>
      <c r="AU652" s="318"/>
      <c r="AV652" s="318"/>
      <c r="AW652" s="318"/>
      <c r="AX652" s="318"/>
      <c r="AY652" s="318"/>
      <c r="AZ652" s="107"/>
      <c r="BA652" s="275"/>
      <c r="BB652" s="107"/>
      <c r="BC652" s="324"/>
      <c r="BD652" s="318"/>
      <c r="BE652" s="318"/>
      <c r="BF652" s="318"/>
      <c r="BG652" s="318"/>
      <c r="BH652" s="318"/>
      <c r="BI652" s="318"/>
      <c r="BJ652" s="318"/>
      <c r="BK652" s="318"/>
      <c r="BL652" s="325"/>
      <c r="BM652" s="325"/>
      <c r="BN652" s="325"/>
      <c r="BO652" s="325"/>
      <c r="BP652" s="325"/>
      <c r="BQ652" s="325"/>
      <c r="BR652" s="325"/>
      <c r="BS652" s="326"/>
      <c r="BT652" s="318"/>
      <c r="BU652" s="318"/>
      <c r="BV652" s="318"/>
      <c r="BW652" s="318"/>
      <c r="BX652" s="336"/>
      <c r="BY652" s="318"/>
      <c r="BZ652" s="318"/>
      <c r="CA652" s="318"/>
      <c r="CB652" s="319"/>
      <c r="CC652" s="319"/>
      <c r="CD652" s="319"/>
      <c r="CE652" s="327"/>
      <c r="CF652" s="319"/>
      <c r="CG652" s="327"/>
      <c r="CH652" s="327"/>
      <c r="CI652" s="327"/>
      <c r="CJ652" s="327"/>
      <c r="CK652" s="327"/>
      <c r="CL652" s="327"/>
      <c r="CM652" s="327"/>
      <c r="CN652" s="327"/>
      <c r="CO652" s="327"/>
      <c r="CP652" s="327"/>
      <c r="CQ652" s="327"/>
      <c r="CR652" s="327"/>
    </row>
    <row r="653" spans="1:96" ht="30.75" customHeight="1">
      <c r="A653" s="268" t="s">
        <v>2193</v>
      </c>
      <c r="B653" s="281"/>
      <c r="C653" s="367"/>
      <c r="D653" s="123"/>
      <c r="E653" s="318"/>
      <c r="F653" s="318"/>
      <c r="G653" s="318"/>
      <c r="H653" s="107"/>
      <c r="I653" s="177"/>
      <c r="J653" s="318"/>
      <c r="K653" s="318"/>
      <c r="L653" s="318"/>
      <c r="M653" s="318"/>
      <c r="N653" s="318"/>
      <c r="O653" s="319"/>
      <c r="P653" s="320"/>
      <c r="Q653" s="107"/>
      <c r="R653" s="318"/>
      <c r="S653" s="271"/>
      <c r="T653" s="107"/>
      <c r="U653" s="318"/>
      <c r="V653" s="322"/>
      <c r="W653" s="274"/>
      <c r="X653" s="107"/>
      <c r="Y653" s="318"/>
      <c r="Z653" s="318"/>
      <c r="AA653" s="318"/>
      <c r="AB653" s="318"/>
      <c r="AC653" s="321"/>
      <c r="AD653" s="108"/>
      <c r="AE653" s="107"/>
      <c r="AF653" s="107"/>
      <c r="AG653" s="318"/>
      <c r="AH653" s="318"/>
      <c r="AI653" s="318"/>
      <c r="AJ653" s="318"/>
      <c r="AK653" s="318"/>
      <c r="AL653" s="318"/>
      <c r="AM653" s="323"/>
      <c r="AN653" s="318"/>
      <c r="AO653" s="318"/>
      <c r="AP653" s="318"/>
      <c r="AQ653" s="318"/>
      <c r="AR653" s="318"/>
      <c r="AS653" s="318"/>
      <c r="AT653" s="318"/>
      <c r="AU653" s="318"/>
      <c r="AV653" s="318"/>
      <c r="AW653" s="318"/>
      <c r="AX653" s="318"/>
      <c r="AY653" s="318"/>
      <c r="AZ653" s="107"/>
      <c r="BA653" s="275"/>
      <c r="BB653" s="107"/>
      <c r="BC653" s="324"/>
      <c r="BD653" s="318"/>
      <c r="BE653" s="318"/>
      <c r="BF653" s="318"/>
      <c r="BG653" s="318"/>
      <c r="BH653" s="318"/>
      <c r="BI653" s="318"/>
      <c r="BJ653" s="318"/>
      <c r="BK653" s="318"/>
      <c r="BL653" s="325"/>
      <c r="BM653" s="325"/>
      <c r="BN653" s="325"/>
      <c r="BO653" s="325"/>
      <c r="BP653" s="325"/>
      <c r="BQ653" s="325"/>
      <c r="BR653" s="325"/>
      <c r="BS653" s="326"/>
      <c r="BT653" s="318"/>
      <c r="BU653" s="318"/>
      <c r="BV653" s="318"/>
      <c r="BW653" s="318"/>
      <c r="BX653" s="337"/>
      <c r="BY653" s="318"/>
      <c r="BZ653" s="318"/>
      <c r="CA653" s="318"/>
      <c r="CB653" s="319"/>
      <c r="CC653" s="319"/>
      <c r="CD653" s="319"/>
      <c r="CE653" s="327"/>
      <c r="CF653" s="319"/>
      <c r="CG653" s="327"/>
      <c r="CH653" s="327"/>
      <c r="CI653" s="327"/>
      <c r="CJ653" s="327"/>
      <c r="CK653" s="327"/>
      <c r="CL653" s="327"/>
      <c r="CM653" s="327"/>
      <c r="CN653" s="327"/>
      <c r="CO653" s="327"/>
      <c r="CP653" s="327"/>
      <c r="CQ653" s="327"/>
      <c r="CR653" s="327"/>
    </row>
    <row r="654" spans="1:96" ht="30.75" customHeight="1">
      <c r="A654" s="268" t="s">
        <v>2195</v>
      </c>
      <c r="B654" s="281"/>
      <c r="C654" s="126"/>
      <c r="D654" s="107"/>
      <c r="E654" s="323"/>
      <c r="F654" s="123"/>
      <c r="G654" s="323"/>
      <c r="H654" s="323"/>
      <c r="I654" s="323"/>
      <c r="J654" s="323"/>
      <c r="K654" s="323"/>
      <c r="L654" s="323"/>
      <c r="M654" s="323"/>
      <c r="N654" s="323"/>
      <c r="O654" s="328"/>
      <c r="P654" s="329"/>
      <c r="Q654" s="123"/>
      <c r="R654" s="323"/>
      <c r="S654" s="271"/>
      <c r="T654" s="323"/>
      <c r="U654" s="323"/>
      <c r="V654" s="331"/>
      <c r="W654" s="111"/>
      <c r="X654" s="107"/>
      <c r="Y654" s="123"/>
      <c r="Z654" s="123"/>
      <c r="AA654" s="323"/>
      <c r="AB654" s="323"/>
      <c r="AC654" s="330"/>
      <c r="AD654" s="108"/>
      <c r="AE654" s="107"/>
      <c r="AF654" s="107"/>
      <c r="AG654" s="107"/>
      <c r="AH654" s="368"/>
      <c r="AI654" s="107"/>
      <c r="AJ654" s="323"/>
      <c r="AK654" s="323"/>
      <c r="AL654" s="323"/>
      <c r="AM654" s="323"/>
      <c r="AN654" s="323"/>
      <c r="AO654" s="323"/>
      <c r="AP654" s="323"/>
      <c r="AQ654" s="323"/>
      <c r="AR654" s="323"/>
      <c r="AS654" s="323"/>
      <c r="AT654" s="323"/>
      <c r="AU654" s="323"/>
      <c r="AV654" s="323"/>
      <c r="AW654" s="323"/>
      <c r="AX654" s="323"/>
      <c r="AY654" s="323"/>
      <c r="AZ654" s="323"/>
      <c r="BA654" s="275"/>
      <c r="BB654" s="107"/>
      <c r="BC654" s="332"/>
      <c r="BD654" s="323"/>
      <c r="BE654" s="323"/>
      <c r="BF654" s="323"/>
      <c r="BG654" s="323"/>
      <c r="BH654" s="323"/>
      <c r="BI654" s="323"/>
      <c r="BJ654" s="323"/>
      <c r="BK654" s="323"/>
      <c r="BL654" s="333"/>
      <c r="BM654" s="333"/>
      <c r="BN654" s="333"/>
      <c r="BO654" s="333"/>
      <c r="BP654" s="333"/>
      <c r="BQ654" s="333"/>
      <c r="BR654" s="333"/>
      <c r="BS654" s="334"/>
      <c r="BT654" s="323"/>
      <c r="BU654" s="323"/>
      <c r="BV654" s="323"/>
      <c r="BW654" s="323"/>
      <c r="BX654" s="323"/>
      <c r="BY654" s="323"/>
      <c r="BZ654" s="323"/>
      <c r="CA654" s="323"/>
      <c r="CB654" s="328"/>
      <c r="CC654" s="328"/>
      <c r="CD654" s="328"/>
      <c r="CE654" s="335"/>
      <c r="CF654" s="328"/>
      <c r="CG654" s="335"/>
      <c r="CH654" s="335"/>
      <c r="CI654" s="335"/>
      <c r="CJ654" s="335"/>
      <c r="CK654" s="335"/>
      <c r="CL654" s="335"/>
      <c r="CM654" s="335"/>
      <c r="CN654" s="335"/>
      <c r="CO654" s="335"/>
      <c r="CP654" s="335"/>
      <c r="CQ654" s="335"/>
      <c r="CR654" s="335"/>
    </row>
    <row r="655" spans="1:96" ht="30.75" customHeight="1">
      <c r="A655" s="268" t="s">
        <v>2196</v>
      </c>
      <c r="B655" s="281"/>
      <c r="C655" s="315"/>
      <c r="D655" s="123"/>
      <c r="E655" s="123"/>
      <c r="F655" s="123"/>
      <c r="G655" s="123"/>
      <c r="H655" s="123"/>
      <c r="I655" s="123"/>
      <c r="J655" s="123"/>
      <c r="K655" s="123"/>
      <c r="L655" s="123"/>
      <c r="M655" s="123"/>
      <c r="N655" s="123"/>
      <c r="O655" s="117"/>
      <c r="P655" s="146"/>
      <c r="Q655" s="268"/>
      <c r="R655" s="123"/>
      <c r="S655" s="271"/>
      <c r="T655" s="268"/>
      <c r="U655" s="123"/>
      <c r="V655" s="130"/>
      <c r="W655" s="274"/>
      <c r="X655" s="268"/>
      <c r="Y655" s="123"/>
      <c r="Z655" s="123"/>
      <c r="AA655" s="123"/>
      <c r="AB655" s="123"/>
      <c r="AC655" s="131"/>
      <c r="AD655" s="108"/>
      <c r="AE655" s="123"/>
      <c r="AF655" s="123"/>
      <c r="AG655" s="123"/>
      <c r="AH655" s="123"/>
      <c r="AI655" s="123"/>
      <c r="AJ655" s="123"/>
      <c r="AK655" s="123"/>
      <c r="AL655" s="123"/>
      <c r="AM655" s="123"/>
      <c r="AN655" s="123"/>
      <c r="AO655" s="123"/>
      <c r="AP655" s="123"/>
      <c r="AQ655" s="123"/>
      <c r="AR655" s="123"/>
      <c r="AS655" s="123"/>
      <c r="AT655" s="123"/>
      <c r="AU655" s="123"/>
      <c r="AV655" s="123"/>
      <c r="AW655" s="123"/>
      <c r="AX655" s="123"/>
      <c r="AY655" s="123"/>
      <c r="AZ655" s="107"/>
      <c r="BA655" s="275"/>
      <c r="BB655" s="107"/>
      <c r="BC655" s="133"/>
      <c r="BD655" s="123"/>
      <c r="BE655" s="123"/>
      <c r="BF655" s="123"/>
      <c r="BG655" s="123"/>
      <c r="BH655" s="123"/>
      <c r="BI655" s="123"/>
      <c r="BJ655" s="123"/>
      <c r="BK655" s="123"/>
      <c r="BL655" s="121"/>
      <c r="BM655" s="193"/>
      <c r="BN655" s="134"/>
      <c r="BO655" s="134"/>
      <c r="BP655" s="134"/>
      <c r="BQ655" s="134"/>
      <c r="BR655" s="134"/>
      <c r="BS655" s="145"/>
      <c r="BT655" s="123"/>
      <c r="BU655" s="123"/>
      <c r="BV655" s="123"/>
      <c r="BW655" s="123"/>
      <c r="BX655" s="123"/>
      <c r="BY655" s="123"/>
      <c r="BZ655" s="123"/>
      <c r="CA655" s="123"/>
      <c r="CB655" s="128"/>
      <c r="CC655" s="128"/>
      <c r="CD655" s="128"/>
      <c r="CE655" s="135"/>
      <c r="CF655" s="128"/>
      <c r="CG655" s="135"/>
      <c r="CH655" s="135"/>
      <c r="CI655" s="135"/>
      <c r="CJ655" s="135"/>
      <c r="CK655" s="135"/>
      <c r="CL655" s="135"/>
      <c r="CM655" s="135"/>
      <c r="CN655" s="135"/>
      <c r="CO655" s="135"/>
      <c r="CP655" s="135"/>
      <c r="CQ655" s="135"/>
      <c r="CR655" s="135"/>
    </row>
    <row r="656" spans="1:96" ht="30.75" customHeight="1">
      <c r="A656" s="268" t="s">
        <v>2197</v>
      </c>
      <c r="B656" s="281"/>
      <c r="C656" s="356"/>
      <c r="D656" s="107"/>
      <c r="E656" s="338"/>
      <c r="F656" s="338"/>
      <c r="G656" s="338"/>
      <c r="H656" s="338"/>
      <c r="I656" s="338"/>
      <c r="J656" s="338"/>
      <c r="K656" s="338"/>
      <c r="L656" s="338"/>
      <c r="M656" s="338"/>
      <c r="N656" s="338"/>
      <c r="O656" s="117"/>
      <c r="P656" s="340"/>
      <c r="Q656" s="268"/>
      <c r="R656" s="338"/>
      <c r="S656" s="271"/>
      <c r="T656" s="268"/>
      <c r="U656" s="338"/>
      <c r="V656" s="342"/>
      <c r="W656" s="341"/>
      <c r="X656" s="107"/>
      <c r="Y656" s="338"/>
      <c r="Z656" s="338"/>
      <c r="AA656" s="338"/>
      <c r="AB656" s="338"/>
      <c r="AC656" s="341"/>
      <c r="AD656" s="108"/>
      <c r="AE656" s="107"/>
      <c r="AF656" s="107"/>
      <c r="AG656" s="107"/>
      <c r="AH656" s="338"/>
      <c r="AI656" s="338"/>
      <c r="AJ656" s="338"/>
      <c r="AK656" s="338"/>
      <c r="AL656" s="338"/>
      <c r="AM656" s="338"/>
      <c r="AN656" s="338"/>
      <c r="AO656" s="338"/>
      <c r="AP656" s="338"/>
      <c r="AQ656" s="338"/>
      <c r="AR656" s="338"/>
      <c r="AS656" s="338"/>
      <c r="AT656" s="338"/>
      <c r="AU656" s="338"/>
      <c r="AV656" s="338"/>
      <c r="AW656" s="338"/>
      <c r="AX656" s="338"/>
      <c r="AY656" s="338"/>
      <c r="AZ656" s="323"/>
      <c r="BA656" s="275"/>
      <c r="BB656" s="107"/>
      <c r="BC656" s="344"/>
      <c r="BD656" s="338"/>
      <c r="BE656" s="338"/>
      <c r="BF656" s="338"/>
      <c r="BG656" s="338"/>
      <c r="BH656" s="338"/>
      <c r="BI656" s="338"/>
      <c r="BJ656" s="338"/>
      <c r="BK656" s="338"/>
      <c r="BL656" s="345"/>
      <c r="BM656" s="345"/>
      <c r="BN656" s="345"/>
      <c r="BO656" s="345"/>
      <c r="BP656" s="345"/>
      <c r="BQ656" s="345"/>
      <c r="BR656" s="345"/>
      <c r="BS656" s="346"/>
      <c r="BT656" s="338"/>
      <c r="BU656" s="338"/>
      <c r="BV656" s="338"/>
      <c r="BW656" s="338"/>
      <c r="BX656" s="338"/>
      <c r="BY656" s="338"/>
      <c r="BZ656" s="338"/>
      <c r="CA656" s="338"/>
      <c r="CB656" s="339"/>
      <c r="CC656" s="339"/>
      <c r="CD656" s="339"/>
      <c r="CE656" s="347"/>
      <c r="CF656" s="339"/>
      <c r="CG656" s="347"/>
      <c r="CH656" s="347"/>
      <c r="CI656" s="347"/>
      <c r="CJ656" s="347"/>
      <c r="CK656" s="347"/>
      <c r="CL656" s="347"/>
      <c r="CM656" s="347"/>
      <c r="CN656" s="347"/>
      <c r="CO656" s="347"/>
      <c r="CP656" s="347"/>
      <c r="CQ656" s="347"/>
      <c r="CR656" s="347"/>
    </row>
    <row r="657" spans="1:96" ht="30.75" customHeight="1">
      <c r="A657" s="268" t="s">
        <v>2198</v>
      </c>
      <c r="B657" s="281"/>
      <c r="C657" s="356"/>
      <c r="D657" s="107"/>
      <c r="E657" s="338"/>
      <c r="F657" s="338"/>
      <c r="G657" s="338"/>
      <c r="H657" s="107"/>
      <c r="I657" s="338"/>
      <c r="J657" s="338"/>
      <c r="K657" s="338"/>
      <c r="L657" s="338"/>
      <c r="M657" s="338"/>
      <c r="N657" s="338"/>
      <c r="O657" s="117"/>
      <c r="P657" s="340"/>
      <c r="Q657" s="268"/>
      <c r="R657" s="338"/>
      <c r="S657" s="271"/>
      <c r="T657" s="268"/>
      <c r="U657" s="107"/>
      <c r="V657" s="338"/>
      <c r="W657" s="341"/>
      <c r="X657" s="107"/>
      <c r="Y657" s="107"/>
      <c r="Z657" s="338"/>
      <c r="AA657" s="338"/>
      <c r="AB657" s="338"/>
      <c r="AC657" s="341"/>
      <c r="AD657" s="108"/>
      <c r="AE657" s="107"/>
      <c r="AF657" s="107"/>
      <c r="AG657" s="107"/>
      <c r="AH657" s="107"/>
      <c r="AI657" s="107"/>
      <c r="AJ657" s="107"/>
      <c r="AK657" s="338"/>
      <c r="AL657" s="338"/>
      <c r="AM657" s="338"/>
      <c r="AN657" s="338"/>
      <c r="AO657" s="338"/>
      <c r="AP657" s="338"/>
      <c r="AQ657" s="338"/>
      <c r="AR657" s="338"/>
      <c r="AS657" s="338"/>
      <c r="AT657" s="338"/>
      <c r="AU657" s="338"/>
      <c r="AV657" s="338"/>
      <c r="AW657" s="338"/>
      <c r="AX657" s="338"/>
      <c r="AY657" s="338"/>
      <c r="AZ657" s="323"/>
      <c r="BA657" s="275"/>
      <c r="BB657" s="107"/>
      <c r="BC657" s="344"/>
      <c r="BD657" s="338"/>
      <c r="BE657" s="338"/>
      <c r="BF657" s="338"/>
      <c r="BG657" s="338"/>
      <c r="BH657" s="338"/>
      <c r="BI657" s="338"/>
      <c r="BJ657" s="338"/>
      <c r="BK657" s="338"/>
      <c r="BL657" s="345"/>
      <c r="BM657" s="345"/>
      <c r="BN657" s="345"/>
      <c r="BO657" s="345"/>
      <c r="BP657" s="345"/>
      <c r="BQ657" s="345"/>
      <c r="BR657" s="345"/>
      <c r="BS657" s="346"/>
      <c r="BT657" s="338"/>
      <c r="BU657" s="338"/>
      <c r="BV657" s="338"/>
      <c r="BW657" s="338"/>
      <c r="BX657" s="338"/>
      <c r="BY657" s="338"/>
      <c r="BZ657" s="338"/>
      <c r="CA657" s="338"/>
      <c r="CB657" s="339"/>
      <c r="CC657" s="339"/>
      <c r="CD657" s="339"/>
      <c r="CE657" s="347"/>
      <c r="CF657" s="339"/>
      <c r="CG657" s="347"/>
      <c r="CH657" s="347"/>
      <c r="CI657" s="347"/>
      <c r="CJ657" s="347"/>
      <c r="CK657" s="347"/>
      <c r="CL657" s="347"/>
      <c r="CM657" s="347"/>
      <c r="CN657" s="347"/>
      <c r="CO657" s="347"/>
      <c r="CP657" s="347"/>
      <c r="CQ657" s="347"/>
      <c r="CR657" s="347"/>
    </row>
    <row r="658" spans="1:96" ht="30.75" customHeight="1">
      <c r="A658" s="268" t="s">
        <v>2199</v>
      </c>
      <c r="B658" s="281"/>
      <c r="C658" s="356"/>
      <c r="D658" s="107"/>
      <c r="E658" s="338"/>
      <c r="F658" s="338"/>
      <c r="G658" s="338"/>
      <c r="H658" s="107"/>
      <c r="I658" s="177"/>
      <c r="J658" s="338"/>
      <c r="K658" s="338"/>
      <c r="L658" s="338"/>
      <c r="M658" s="338"/>
      <c r="N658" s="338"/>
      <c r="O658" s="117"/>
      <c r="P658" s="340"/>
      <c r="Q658" s="268"/>
      <c r="R658" s="338"/>
      <c r="S658" s="271"/>
      <c r="T658" s="268"/>
      <c r="U658" s="338"/>
      <c r="V658" s="338"/>
      <c r="W658" s="341"/>
      <c r="X658" s="338"/>
      <c r="Y658" s="338"/>
      <c r="Z658" s="338"/>
      <c r="AA658" s="338"/>
      <c r="AB658" s="338"/>
      <c r="AC658" s="341"/>
      <c r="AD658" s="108"/>
      <c r="AE658" s="107"/>
      <c r="AF658" s="107"/>
      <c r="AG658" s="107"/>
      <c r="AH658" s="107"/>
      <c r="AI658" s="338"/>
      <c r="AJ658" s="338"/>
      <c r="AK658" s="338"/>
      <c r="AL658" s="338"/>
      <c r="AM658" s="338"/>
      <c r="AN658" s="338"/>
      <c r="AO658" s="338"/>
      <c r="AP658" s="338"/>
      <c r="AQ658" s="338"/>
      <c r="AR658" s="338"/>
      <c r="AS658" s="338"/>
      <c r="AT658" s="338"/>
      <c r="AU658" s="338"/>
      <c r="AV658" s="338"/>
      <c r="AW658" s="338"/>
      <c r="AX658" s="338"/>
      <c r="AY658" s="338"/>
      <c r="AZ658" s="123"/>
      <c r="BA658" s="275"/>
      <c r="BB658" s="107"/>
      <c r="BC658" s="344"/>
      <c r="BD658" s="338"/>
      <c r="BE658" s="338"/>
      <c r="BF658" s="338"/>
      <c r="BG658" s="338"/>
      <c r="BH658" s="338"/>
      <c r="BI658" s="338"/>
      <c r="BJ658" s="338"/>
      <c r="BK658" s="338"/>
      <c r="BL658" s="345"/>
      <c r="BM658" s="345"/>
      <c r="BN658" s="345"/>
      <c r="BO658" s="345"/>
      <c r="BP658" s="345"/>
      <c r="BQ658" s="345"/>
      <c r="BR658" s="345"/>
      <c r="BS658" s="346"/>
      <c r="BT658" s="338"/>
      <c r="BU658" s="338"/>
      <c r="BV658" s="338"/>
      <c r="BW658" s="338"/>
      <c r="BX658" s="338"/>
      <c r="BY658" s="338"/>
      <c r="BZ658" s="338"/>
      <c r="CA658" s="338"/>
      <c r="CB658" s="339"/>
      <c r="CC658" s="339"/>
      <c r="CD658" s="339"/>
      <c r="CE658" s="347"/>
      <c r="CF658" s="339"/>
      <c r="CG658" s="347"/>
      <c r="CH658" s="347"/>
      <c r="CI658" s="347"/>
      <c r="CJ658" s="347"/>
      <c r="CK658" s="347"/>
      <c r="CL658" s="347"/>
      <c r="CM658" s="347"/>
      <c r="CN658" s="347"/>
      <c r="CO658" s="347"/>
      <c r="CP658" s="347"/>
      <c r="CQ658" s="347"/>
      <c r="CR658" s="347"/>
    </row>
    <row r="659" spans="1:96" ht="30.75" customHeight="1">
      <c r="A659" s="268" t="s">
        <v>2200</v>
      </c>
      <c r="B659" s="281"/>
      <c r="C659" s="356"/>
      <c r="D659" s="107"/>
      <c r="E659" s="338"/>
      <c r="F659" s="338"/>
      <c r="G659" s="338"/>
      <c r="H659" s="107"/>
      <c r="I659" s="338"/>
      <c r="J659" s="338"/>
      <c r="K659" s="338"/>
      <c r="L659" s="338"/>
      <c r="M659" s="338"/>
      <c r="N659" s="338"/>
      <c r="O659" s="117"/>
      <c r="P659" s="340"/>
      <c r="Q659" s="268"/>
      <c r="R659" s="338"/>
      <c r="S659" s="271"/>
      <c r="T659" s="268"/>
      <c r="U659" s="338"/>
      <c r="V659" s="338"/>
      <c r="W659" s="341"/>
      <c r="X659" s="338"/>
      <c r="Y659" s="338"/>
      <c r="Z659" s="338"/>
      <c r="AA659" s="338"/>
      <c r="AB659" s="338"/>
      <c r="AC659" s="341"/>
      <c r="AD659" s="108"/>
      <c r="AE659" s="107"/>
      <c r="AF659" s="107"/>
      <c r="AG659" s="107"/>
      <c r="AH659" s="338"/>
      <c r="AI659" s="338"/>
      <c r="AJ659" s="338"/>
      <c r="AK659" s="338"/>
      <c r="AL659" s="338"/>
      <c r="AM659" s="338"/>
      <c r="AN659" s="338"/>
      <c r="AO659" s="338"/>
      <c r="AP659" s="338"/>
      <c r="AQ659" s="338"/>
      <c r="AR659" s="338"/>
      <c r="AS659" s="338"/>
      <c r="AT659" s="338"/>
      <c r="AU659" s="338"/>
      <c r="AV659" s="338"/>
      <c r="AW659" s="338"/>
      <c r="AX659" s="338"/>
      <c r="AY659" s="338"/>
      <c r="AZ659" s="107"/>
      <c r="BA659" s="275"/>
      <c r="BB659" s="107"/>
      <c r="BC659" s="344"/>
      <c r="BD659" s="338"/>
      <c r="BE659" s="338"/>
      <c r="BF659" s="338"/>
      <c r="BG659" s="338"/>
      <c r="BH659" s="338"/>
      <c r="BI659" s="338"/>
      <c r="BJ659" s="338"/>
      <c r="BK659" s="338"/>
      <c r="BL659" s="121"/>
      <c r="BM659" s="193"/>
      <c r="BN659" s="345"/>
      <c r="BO659" s="345"/>
      <c r="BP659" s="345"/>
      <c r="BQ659" s="345"/>
      <c r="BR659" s="345"/>
      <c r="BS659" s="346"/>
      <c r="BT659" s="338"/>
      <c r="BU659" s="338"/>
      <c r="BV659" s="338"/>
      <c r="BW659" s="338"/>
      <c r="BX659" s="338"/>
      <c r="BY659" s="338"/>
      <c r="BZ659" s="338"/>
      <c r="CA659" s="338"/>
      <c r="CB659" s="339"/>
      <c r="CC659" s="339"/>
      <c r="CD659" s="339"/>
      <c r="CE659" s="347"/>
      <c r="CF659" s="339"/>
      <c r="CG659" s="347"/>
      <c r="CH659" s="347"/>
      <c r="CI659" s="347"/>
      <c r="CJ659" s="347"/>
      <c r="CK659" s="347"/>
      <c r="CL659" s="347"/>
      <c r="CM659" s="347"/>
      <c r="CN659" s="347"/>
      <c r="CO659" s="347"/>
      <c r="CP659" s="347"/>
      <c r="CQ659" s="347"/>
      <c r="CR659" s="347"/>
    </row>
    <row r="660" spans="1:96" ht="30.75" customHeight="1">
      <c r="A660" s="268" t="s">
        <v>2201</v>
      </c>
      <c r="B660" s="281"/>
      <c r="C660" s="356"/>
      <c r="D660" s="107"/>
      <c r="E660" s="338"/>
      <c r="F660" s="338"/>
      <c r="G660" s="338"/>
      <c r="H660" s="107"/>
      <c r="I660" s="338"/>
      <c r="J660" s="338"/>
      <c r="K660" s="338"/>
      <c r="L660" s="338"/>
      <c r="M660" s="338"/>
      <c r="N660" s="338"/>
      <c r="O660" s="117"/>
      <c r="P660" s="340"/>
      <c r="Q660" s="268"/>
      <c r="R660" s="338"/>
      <c r="S660" s="271"/>
      <c r="T660" s="268"/>
      <c r="U660" s="338"/>
      <c r="V660" s="338"/>
      <c r="W660" s="341"/>
      <c r="X660" s="338"/>
      <c r="Y660" s="338"/>
      <c r="Z660" s="338"/>
      <c r="AA660" s="338"/>
      <c r="AB660" s="338"/>
      <c r="AC660" s="341"/>
      <c r="AD660" s="108"/>
      <c r="AE660" s="107"/>
      <c r="AF660" s="107"/>
      <c r="AG660" s="107"/>
      <c r="AH660" s="107"/>
      <c r="AI660" s="338"/>
      <c r="AJ660" s="338"/>
      <c r="AK660" s="338"/>
      <c r="AL660" s="338"/>
      <c r="AM660" s="338"/>
      <c r="AN660" s="338"/>
      <c r="AO660" s="338"/>
      <c r="AP660" s="338"/>
      <c r="AQ660" s="338"/>
      <c r="AR660" s="338"/>
      <c r="AS660" s="338"/>
      <c r="AT660" s="338"/>
      <c r="AU660" s="338"/>
      <c r="AV660" s="338"/>
      <c r="AW660" s="338"/>
      <c r="AX660" s="338"/>
      <c r="AY660" s="338"/>
      <c r="AZ660" s="107"/>
      <c r="BA660" s="275"/>
      <c r="BB660" s="107"/>
      <c r="BC660" s="344"/>
      <c r="BD660" s="338"/>
      <c r="BE660" s="338"/>
      <c r="BF660" s="338"/>
      <c r="BG660" s="338"/>
      <c r="BH660" s="338"/>
      <c r="BI660" s="338"/>
      <c r="BJ660" s="338"/>
      <c r="BK660" s="338"/>
      <c r="BL660" s="121"/>
      <c r="BM660" s="193"/>
      <c r="BN660" s="345"/>
      <c r="BO660" s="345"/>
      <c r="BP660" s="345"/>
      <c r="BQ660" s="345"/>
      <c r="BR660" s="345"/>
      <c r="BS660" s="346"/>
      <c r="BT660" s="338"/>
      <c r="BU660" s="338"/>
      <c r="BV660" s="338"/>
      <c r="BW660" s="338"/>
      <c r="BX660" s="338"/>
      <c r="BY660" s="338"/>
      <c r="BZ660" s="338"/>
      <c r="CA660" s="338"/>
      <c r="CB660" s="339"/>
      <c r="CC660" s="339"/>
      <c r="CD660" s="339"/>
      <c r="CE660" s="347"/>
      <c r="CF660" s="339"/>
      <c r="CG660" s="347"/>
      <c r="CH660" s="347"/>
      <c r="CI660" s="347"/>
      <c r="CJ660" s="347"/>
      <c r="CK660" s="347"/>
      <c r="CL660" s="347"/>
      <c r="CM660" s="347"/>
      <c r="CN660" s="347"/>
      <c r="CO660" s="347"/>
      <c r="CP660" s="347"/>
      <c r="CQ660" s="347"/>
      <c r="CR660" s="347"/>
    </row>
    <row r="661" spans="1:96" ht="30.75" customHeight="1">
      <c r="A661" s="268" t="s">
        <v>2202</v>
      </c>
      <c r="B661" s="281"/>
      <c r="C661" s="355"/>
      <c r="D661" s="107"/>
      <c r="E661" s="338"/>
      <c r="F661" s="338"/>
      <c r="G661" s="338"/>
      <c r="H661" s="338"/>
      <c r="I661" s="338"/>
      <c r="J661" s="338"/>
      <c r="K661" s="338"/>
      <c r="L661" s="338"/>
      <c r="M661" s="338"/>
      <c r="N661" s="338"/>
      <c r="O661" s="117"/>
      <c r="P661" s="340"/>
      <c r="Q661" s="268"/>
      <c r="R661" s="338"/>
      <c r="S661" s="271"/>
      <c r="T661" s="268"/>
      <c r="U661" s="338"/>
      <c r="V661" s="338"/>
      <c r="W661" s="341"/>
      <c r="X661" s="338"/>
      <c r="Y661" s="338"/>
      <c r="Z661" s="338"/>
      <c r="AA661" s="338"/>
      <c r="AB661" s="338"/>
      <c r="AC661" s="341"/>
      <c r="AD661" s="108"/>
      <c r="AE661" s="107"/>
      <c r="AF661" s="107"/>
      <c r="AG661" s="107"/>
      <c r="AH661" s="107"/>
      <c r="AI661" s="107"/>
      <c r="AJ661" s="338"/>
      <c r="AK661" s="338"/>
      <c r="AL661" s="338"/>
      <c r="AM661" s="338"/>
      <c r="AN661" s="338"/>
      <c r="AO661" s="338"/>
      <c r="AP661" s="338"/>
      <c r="AQ661" s="338"/>
      <c r="AR661" s="338"/>
      <c r="AS661" s="338"/>
      <c r="AT661" s="338"/>
      <c r="AU661" s="338"/>
      <c r="AV661" s="338"/>
      <c r="AW661" s="338"/>
      <c r="AX661" s="338"/>
      <c r="AY661" s="338"/>
      <c r="AZ661" s="107"/>
      <c r="BA661" s="275"/>
      <c r="BB661" s="107"/>
      <c r="BC661" s="344"/>
      <c r="BD661" s="338"/>
      <c r="BE661" s="338"/>
      <c r="BF661" s="338"/>
      <c r="BG661" s="338"/>
      <c r="BH661" s="338"/>
      <c r="BI661" s="338"/>
      <c r="BJ661" s="338"/>
      <c r="BK661" s="338"/>
      <c r="BL661" s="345"/>
      <c r="BM661" s="345"/>
      <c r="BN661" s="345"/>
      <c r="BO661" s="345"/>
      <c r="BP661" s="345"/>
      <c r="BQ661" s="345"/>
      <c r="BR661" s="345"/>
      <c r="BS661" s="346"/>
      <c r="BT661" s="338"/>
      <c r="BU661" s="338"/>
      <c r="BV661" s="338"/>
      <c r="BW661" s="338"/>
      <c r="BX661" s="338"/>
      <c r="BY661" s="338"/>
      <c r="BZ661" s="338"/>
      <c r="CA661" s="338"/>
      <c r="CB661" s="339"/>
      <c r="CC661" s="339"/>
      <c r="CD661" s="339"/>
      <c r="CE661" s="347"/>
      <c r="CF661" s="339"/>
      <c r="CG661" s="347"/>
      <c r="CH661" s="347"/>
      <c r="CI661" s="347"/>
      <c r="CJ661" s="347"/>
      <c r="CK661" s="347"/>
      <c r="CL661" s="347"/>
      <c r="CM661" s="347"/>
      <c r="CN661" s="347"/>
      <c r="CO661" s="347"/>
      <c r="CP661" s="347"/>
      <c r="CQ661" s="347"/>
      <c r="CR661" s="347"/>
    </row>
    <row r="662" spans="1:96" ht="30.75" customHeight="1">
      <c r="A662" s="268" t="s">
        <v>2203</v>
      </c>
      <c r="B662" s="281"/>
      <c r="C662" s="356"/>
      <c r="D662" s="107"/>
      <c r="E662" s="338"/>
      <c r="F662" s="338"/>
      <c r="G662" s="338"/>
      <c r="H662" s="338"/>
      <c r="I662" s="338"/>
      <c r="J662" s="338"/>
      <c r="K662" s="338"/>
      <c r="L662" s="338"/>
      <c r="M662" s="338"/>
      <c r="N662" s="338"/>
      <c r="O662" s="117"/>
      <c r="P662" s="340"/>
      <c r="Q662" s="268"/>
      <c r="R662" s="338"/>
      <c r="S662" s="271"/>
      <c r="T662" s="268"/>
      <c r="U662" s="338"/>
      <c r="V662" s="338"/>
      <c r="W662" s="111"/>
      <c r="X662" s="338"/>
      <c r="Y662" s="338"/>
      <c r="Z662" s="338"/>
      <c r="AA662" s="338"/>
      <c r="AB662" s="338"/>
      <c r="AC662" s="341"/>
      <c r="AD662" s="108"/>
      <c r="AE662" s="338"/>
      <c r="AF662" s="338"/>
      <c r="AG662" s="338"/>
      <c r="AH662" s="338"/>
      <c r="AI662" s="338"/>
      <c r="AJ662" s="338"/>
      <c r="AK662" s="338"/>
      <c r="AL662" s="338"/>
      <c r="AM662" s="338"/>
      <c r="AN662" s="338"/>
      <c r="AO662" s="338"/>
      <c r="AP662" s="338"/>
      <c r="AQ662" s="338"/>
      <c r="AR662" s="338"/>
      <c r="AS662" s="338"/>
      <c r="AT662" s="338"/>
      <c r="AU662" s="338"/>
      <c r="AV662" s="338"/>
      <c r="AW662" s="338"/>
      <c r="AX662" s="338"/>
      <c r="AY662" s="338"/>
      <c r="AZ662" s="107"/>
      <c r="BA662" s="275"/>
      <c r="BB662" s="107"/>
      <c r="BC662" s="344"/>
      <c r="BD662" s="338"/>
      <c r="BE662" s="338"/>
      <c r="BF662" s="338"/>
      <c r="BG662" s="338"/>
      <c r="BH662" s="338"/>
      <c r="BI662" s="338"/>
      <c r="BJ662" s="338"/>
      <c r="BK662" s="338"/>
      <c r="BL662" s="345"/>
      <c r="BM662" s="345"/>
      <c r="BN662" s="345"/>
      <c r="BO662" s="345"/>
      <c r="BP662" s="345"/>
      <c r="BQ662" s="345"/>
      <c r="BR662" s="345"/>
      <c r="BS662" s="346"/>
      <c r="BT662" s="338"/>
      <c r="BU662" s="338"/>
      <c r="BV662" s="338"/>
      <c r="BW662" s="338"/>
      <c r="BX662" s="413"/>
      <c r="BY662" s="107"/>
      <c r="BZ662" s="338"/>
      <c r="CA662" s="338"/>
      <c r="CB662" s="339"/>
      <c r="CC662" s="339"/>
      <c r="CD662" s="339"/>
      <c r="CE662" s="347"/>
      <c r="CF662" s="339"/>
      <c r="CG662" s="347"/>
      <c r="CH662" s="347"/>
      <c r="CI662" s="347"/>
      <c r="CJ662" s="347"/>
      <c r="CK662" s="347"/>
      <c r="CL662" s="347"/>
      <c r="CM662" s="347"/>
      <c r="CN662" s="347"/>
      <c r="CO662" s="347"/>
      <c r="CP662" s="347"/>
      <c r="CQ662" s="347"/>
      <c r="CR662" s="347"/>
    </row>
    <row r="663" spans="1:96" ht="30.75" customHeight="1">
      <c r="A663" s="268" t="s">
        <v>2204</v>
      </c>
      <c r="B663" s="281"/>
      <c r="C663" s="356"/>
      <c r="D663" s="107"/>
      <c r="E663" s="338"/>
      <c r="F663" s="338"/>
      <c r="G663" s="338"/>
      <c r="H663" s="338"/>
      <c r="I663" s="338"/>
      <c r="J663" s="338"/>
      <c r="K663" s="338"/>
      <c r="L663" s="338"/>
      <c r="M663" s="338"/>
      <c r="N663" s="338"/>
      <c r="O663" s="117"/>
      <c r="P663" s="340"/>
      <c r="Q663" s="268"/>
      <c r="R663" s="338"/>
      <c r="S663" s="271"/>
      <c r="T663" s="268"/>
      <c r="U663" s="338"/>
      <c r="V663" s="338"/>
      <c r="W663" s="111"/>
      <c r="X663" s="107"/>
      <c r="Y663" s="338"/>
      <c r="Z663" s="338"/>
      <c r="AA663" s="338"/>
      <c r="AB663" s="338"/>
      <c r="AC663" s="341"/>
      <c r="AD663" s="108"/>
      <c r="AE663" s="107"/>
      <c r="AF663" s="107"/>
      <c r="AG663" s="107"/>
      <c r="AH663" s="338"/>
      <c r="AI663" s="338"/>
      <c r="AJ663" s="338"/>
      <c r="AK663" s="338"/>
      <c r="AL663" s="338"/>
      <c r="AM663" s="338"/>
      <c r="AN663" s="338"/>
      <c r="AO663" s="338"/>
      <c r="AP663" s="338"/>
      <c r="AQ663" s="338"/>
      <c r="AR663" s="338"/>
      <c r="AS663" s="338"/>
      <c r="AT663" s="338"/>
      <c r="AU663" s="338"/>
      <c r="AV663" s="338"/>
      <c r="AW663" s="338"/>
      <c r="AX663" s="338"/>
      <c r="AY663" s="338"/>
      <c r="AZ663" s="107"/>
      <c r="BA663" s="275"/>
      <c r="BB663" s="107"/>
      <c r="BC663" s="344"/>
      <c r="BD663" s="338"/>
      <c r="BE663" s="338"/>
      <c r="BF663" s="338"/>
      <c r="BG663" s="338"/>
      <c r="BH663" s="338"/>
      <c r="BI663" s="338"/>
      <c r="BJ663" s="338"/>
      <c r="BK663" s="338"/>
      <c r="BL663" s="345"/>
      <c r="BM663" s="345"/>
      <c r="BN663" s="345"/>
      <c r="BO663" s="345"/>
      <c r="BP663" s="345"/>
      <c r="BQ663" s="345"/>
      <c r="BR663" s="345"/>
      <c r="BS663" s="346"/>
      <c r="BT663" s="338"/>
      <c r="BU663" s="338"/>
      <c r="BV663" s="338"/>
      <c r="BW663" s="338"/>
      <c r="BX663" s="338"/>
      <c r="BY663" s="338"/>
      <c r="BZ663" s="338"/>
      <c r="CA663" s="338"/>
      <c r="CB663" s="339"/>
      <c r="CC663" s="339"/>
      <c r="CD663" s="339"/>
      <c r="CE663" s="347"/>
      <c r="CF663" s="339"/>
      <c r="CG663" s="347"/>
      <c r="CH663" s="347"/>
      <c r="CI663" s="347"/>
      <c r="CJ663" s="347"/>
      <c r="CK663" s="347"/>
      <c r="CL663" s="347"/>
      <c r="CM663" s="347"/>
      <c r="CN663" s="347"/>
      <c r="CO663" s="347"/>
      <c r="CP663" s="347"/>
      <c r="CQ663" s="347"/>
      <c r="CR663" s="347"/>
    </row>
    <row r="664" spans="1:96" ht="30.75" customHeight="1">
      <c r="A664" s="268" t="s">
        <v>2205</v>
      </c>
      <c r="B664" s="281"/>
      <c r="C664" s="356"/>
      <c r="D664" s="107"/>
      <c r="E664" s="338"/>
      <c r="F664" s="338"/>
      <c r="G664" s="338"/>
      <c r="H664" s="338"/>
      <c r="I664" s="338"/>
      <c r="J664" s="338"/>
      <c r="K664" s="338"/>
      <c r="L664" s="338"/>
      <c r="M664" s="338"/>
      <c r="N664" s="338"/>
      <c r="O664" s="117"/>
      <c r="P664" s="340"/>
      <c r="Q664" s="268"/>
      <c r="R664" s="338"/>
      <c r="S664" s="271"/>
      <c r="T664" s="268"/>
      <c r="U664" s="338"/>
      <c r="V664" s="338"/>
      <c r="W664" s="111"/>
      <c r="X664" s="107"/>
      <c r="Y664" s="338"/>
      <c r="Z664" s="338"/>
      <c r="AA664" s="338"/>
      <c r="AB664" s="338"/>
      <c r="AC664" s="341"/>
      <c r="AD664" s="108"/>
      <c r="AE664" s="107"/>
      <c r="AF664" s="107"/>
      <c r="AG664" s="107"/>
      <c r="AH664" s="107"/>
      <c r="AI664" s="338"/>
      <c r="AJ664" s="338"/>
      <c r="AK664" s="338"/>
      <c r="AL664" s="338"/>
      <c r="AM664" s="338"/>
      <c r="AN664" s="338"/>
      <c r="AO664" s="338"/>
      <c r="AP664" s="338"/>
      <c r="AQ664" s="338"/>
      <c r="AR664" s="338"/>
      <c r="AS664" s="338"/>
      <c r="AT664" s="338"/>
      <c r="AU664" s="338"/>
      <c r="AV664" s="338"/>
      <c r="AW664" s="338"/>
      <c r="AX664" s="338"/>
      <c r="AY664" s="338"/>
      <c r="AZ664" s="107"/>
      <c r="BA664" s="275"/>
      <c r="BB664" s="107"/>
      <c r="BC664" s="344"/>
      <c r="BD664" s="338"/>
      <c r="BE664" s="338"/>
      <c r="BF664" s="338"/>
      <c r="BG664" s="338"/>
      <c r="BH664" s="338"/>
      <c r="BI664" s="338"/>
      <c r="BJ664" s="338"/>
      <c r="BK664" s="338"/>
      <c r="BL664" s="345"/>
      <c r="BM664" s="345"/>
      <c r="BN664" s="345"/>
      <c r="BO664" s="345"/>
      <c r="BP664" s="345"/>
      <c r="BQ664" s="345"/>
      <c r="BR664" s="345"/>
      <c r="BS664" s="346"/>
      <c r="BT664" s="338"/>
      <c r="BU664" s="338"/>
      <c r="BV664" s="338"/>
      <c r="BW664" s="338"/>
      <c r="BX664" s="338"/>
      <c r="BY664" s="338"/>
      <c r="BZ664" s="338"/>
      <c r="CA664" s="338"/>
      <c r="CB664" s="339"/>
      <c r="CC664" s="339"/>
      <c r="CD664" s="339"/>
      <c r="CE664" s="347"/>
      <c r="CF664" s="339"/>
      <c r="CG664" s="347"/>
      <c r="CH664" s="347"/>
      <c r="CI664" s="347"/>
      <c r="CJ664" s="347"/>
      <c r="CK664" s="347"/>
      <c r="CL664" s="347"/>
      <c r="CM664" s="347"/>
      <c r="CN664" s="347"/>
      <c r="CO664" s="347"/>
      <c r="CP664" s="347"/>
      <c r="CQ664" s="347"/>
      <c r="CR664" s="347"/>
    </row>
    <row r="665" spans="1:96" ht="30.75" customHeight="1">
      <c r="A665" s="268" t="s">
        <v>2206</v>
      </c>
      <c r="B665" s="281"/>
      <c r="C665" s="356"/>
      <c r="D665" s="107"/>
      <c r="E665" s="338"/>
      <c r="F665" s="338"/>
      <c r="G665" s="338"/>
      <c r="H665" s="107"/>
      <c r="I665" s="338"/>
      <c r="J665" s="338"/>
      <c r="K665" s="338"/>
      <c r="L665" s="338"/>
      <c r="M665" s="338"/>
      <c r="N665" s="338"/>
      <c r="O665" s="117"/>
      <c r="P665" s="340"/>
      <c r="Q665" s="268"/>
      <c r="R665" s="338"/>
      <c r="S665" s="271"/>
      <c r="T665" s="268"/>
      <c r="U665" s="338"/>
      <c r="V665" s="338"/>
      <c r="W665" s="111"/>
      <c r="X665" s="338"/>
      <c r="Y665" s="338"/>
      <c r="Z665" s="338"/>
      <c r="AA665" s="338"/>
      <c r="AB665" s="338"/>
      <c r="AC665" s="341"/>
      <c r="AD665" s="108"/>
      <c r="AE665" s="107"/>
      <c r="AF665" s="107"/>
      <c r="AG665" s="107"/>
      <c r="AH665" s="338"/>
      <c r="AI665" s="338"/>
      <c r="AJ665" s="338"/>
      <c r="AK665" s="338"/>
      <c r="AL665" s="338"/>
      <c r="AM665" s="338"/>
      <c r="AN665" s="338"/>
      <c r="AO665" s="338"/>
      <c r="AP665" s="338"/>
      <c r="AQ665" s="338"/>
      <c r="AR665" s="338"/>
      <c r="AS665" s="338"/>
      <c r="AT665" s="338"/>
      <c r="AU665" s="338"/>
      <c r="AV665" s="338"/>
      <c r="AW665" s="338"/>
      <c r="AX665" s="338"/>
      <c r="AY665" s="338"/>
      <c r="AZ665" s="107"/>
      <c r="BA665" s="275"/>
      <c r="BB665" s="107"/>
      <c r="BC665" s="344"/>
      <c r="BD665" s="338"/>
      <c r="BE665" s="338"/>
      <c r="BF665" s="338"/>
      <c r="BG665" s="338"/>
      <c r="BH665" s="338"/>
      <c r="BI665" s="338"/>
      <c r="BJ665" s="338"/>
      <c r="BK665" s="338"/>
      <c r="BL665" s="121"/>
      <c r="BM665" s="193"/>
      <c r="BN665" s="345"/>
      <c r="BO665" s="345"/>
      <c r="BP665" s="345"/>
      <c r="BQ665" s="345"/>
      <c r="BR665" s="345"/>
      <c r="BS665" s="346"/>
      <c r="BT665" s="338"/>
      <c r="BU665" s="338"/>
      <c r="BV665" s="338"/>
      <c r="BW665" s="338"/>
      <c r="BX665" s="338"/>
      <c r="BY665" s="338"/>
      <c r="BZ665" s="338"/>
      <c r="CA665" s="338"/>
      <c r="CB665" s="339"/>
      <c r="CC665" s="339"/>
      <c r="CD665" s="339"/>
      <c r="CE665" s="347"/>
      <c r="CF665" s="339"/>
      <c r="CG665" s="347"/>
      <c r="CH665" s="347"/>
      <c r="CI665" s="347"/>
      <c r="CJ665" s="347"/>
      <c r="CK665" s="347"/>
      <c r="CL665" s="347"/>
      <c r="CM665" s="347"/>
      <c r="CN665" s="347"/>
      <c r="CO665" s="347"/>
      <c r="CP665" s="347"/>
      <c r="CQ665" s="347"/>
      <c r="CR665" s="347"/>
    </row>
    <row r="666" spans="1:96" ht="30.75" customHeight="1">
      <c r="A666" s="268" t="s">
        <v>2207</v>
      </c>
      <c r="B666" s="281"/>
      <c r="C666" s="356"/>
      <c r="D666" s="107"/>
      <c r="E666" s="338"/>
      <c r="F666" s="338"/>
      <c r="G666" s="338"/>
      <c r="H666" s="338"/>
      <c r="I666" s="338"/>
      <c r="J666" s="338"/>
      <c r="K666" s="338"/>
      <c r="L666" s="338"/>
      <c r="M666" s="338"/>
      <c r="N666" s="338"/>
      <c r="O666" s="117"/>
      <c r="P666" s="340"/>
      <c r="Q666" s="268"/>
      <c r="R666" s="338"/>
      <c r="S666" s="271"/>
      <c r="T666" s="268"/>
      <c r="U666" s="338"/>
      <c r="V666" s="338"/>
      <c r="W666" s="111"/>
      <c r="X666" s="338"/>
      <c r="Y666" s="338"/>
      <c r="Z666" s="338"/>
      <c r="AA666" s="338"/>
      <c r="AB666" s="338"/>
      <c r="AC666" s="341"/>
      <c r="AD666" s="108"/>
      <c r="AE666" s="107"/>
      <c r="AF666" s="107"/>
      <c r="AG666" s="107"/>
      <c r="AH666" s="107"/>
      <c r="AI666" s="338"/>
      <c r="AJ666" s="338"/>
      <c r="AK666" s="338"/>
      <c r="AL666" s="338"/>
      <c r="AM666" s="338"/>
      <c r="AN666" s="338"/>
      <c r="AO666" s="338"/>
      <c r="AP666" s="338"/>
      <c r="AQ666" s="338"/>
      <c r="AR666" s="338"/>
      <c r="AS666" s="338"/>
      <c r="AT666" s="338"/>
      <c r="AU666" s="338"/>
      <c r="AV666" s="338"/>
      <c r="AW666" s="338"/>
      <c r="AX666" s="338"/>
      <c r="AY666" s="338"/>
      <c r="AZ666" s="107"/>
      <c r="BA666" s="275"/>
      <c r="BB666" s="107"/>
      <c r="BC666" s="344"/>
      <c r="BD666" s="338"/>
      <c r="BE666" s="338"/>
      <c r="BF666" s="338"/>
      <c r="BG666" s="338"/>
      <c r="BH666" s="338"/>
      <c r="BI666" s="338"/>
      <c r="BJ666" s="107"/>
      <c r="BK666" s="338"/>
      <c r="BL666" s="345"/>
      <c r="BM666" s="345"/>
      <c r="BN666" s="345"/>
      <c r="BO666" s="345"/>
      <c r="BP666" s="345"/>
      <c r="BQ666" s="345"/>
      <c r="BR666" s="345"/>
      <c r="BS666" s="346"/>
      <c r="BT666" s="338"/>
      <c r="BU666" s="338"/>
      <c r="BV666" s="338"/>
      <c r="BW666" s="338"/>
      <c r="BX666" s="338"/>
      <c r="BY666" s="338"/>
      <c r="BZ666" s="338"/>
      <c r="CA666" s="338"/>
      <c r="CB666" s="339"/>
      <c r="CC666" s="339"/>
      <c r="CD666" s="339"/>
      <c r="CE666" s="347"/>
      <c r="CF666" s="339"/>
      <c r="CG666" s="347"/>
      <c r="CH666" s="347"/>
      <c r="CI666" s="347"/>
      <c r="CJ666" s="347"/>
      <c r="CK666" s="347"/>
      <c r="CL666" s="347"/>
      <c r="CM666" s="347"/>
      <c r="CN666" s="347"/>
      <c r="CO666" s="347"/>
      <c r="CP666" s="347"/>
      <c r="CQ666" s="347"/>
      <c r="CR666" s="347"/>
    </row>
    <row r="667" spans="1:96" ht="30.75" customHeight="1">
      <c r="A667" s="268" t="s">
        <v>2208</v>
      </c>
      <c r="B667" s="281"/>
      <c r="C667" s="356"/>
      <c r="D667" s="107"/>
      <c r="E667" s="338"/>
      <c r="F667" s="338"/>
      <c r="G667" s="338"/>
      <c r="H667" s="338"/>
      <c r="I667" s="338"/>
      <c r="J667" s="338"/>
      <c r="K667" s="338"/>
      <c r="L667" s="338"/>
      <c r="M667" s="338"/>
      <c r="N667" s="338"/>
      <c r="O667" s="117"/>
      <c r="P667" s="340"/>
      <c r="Q667" s="268"/>
      <c r="R667" s="338"/>
      <c r="S667" s="271"/>
      <c r="T667" s="268"/>
      <c r="U667" s="338"/>
      <c r="V667" s="338"/>
      <c r="W667" s="111"/>
      <c r="X667" s="338"/>
      <c r="Y667" s="338"/>
      <c r="Z667" s="338"/>
      <c r="AA667" s="338"/>
      <c r="AB667" s="338"/>
      <c r="AC667" s="341"/>
      <c r="AD667" s="108"/>
      <c r="AE667" s="107"/>
      <c r="AF667" s="107"/>
      <c r="AG667" s="107"/>
      <c r="AH667" s="107"/>
      <c r="AI667" s="338"/>
      <c r="AJ667" s="338"/>
      <c r="AK667" s="338"/>
      <c r="AL667" s="338"/>
      <c r="AM667" s="338"/>
      <c r="AN667" s="338"/>
      <c r="AO667" s="338"/>
      <c r="AP667" s="338"/>
      <c r="AQ667" s="338"/>
      <c r="AR667" s="338"/>
      <c r="AS667" s="338"/>
      <c r="AT667" s="338"/>
      <c r="AU667" s="338"/>
      <c r="AV667" s="338"/>
      <c r="AW667" s="338"/>
      <c r="AX667" s="338"/>
      <c r="AY667" s="338"/>
      <c r="AZ667" s="107"/>
      <c r="BA667" s="275"/>
      <c r="BB667" s="107"/>
      <c r="BC667" s="344"/>
      <c r="BD667" s="338"/>
      <c r="BE667" s="338"/>
      <c r="BF667" s="338"/>
      <c r="BG667" s="338"/>
      <c r="BH667" s="338"/>
      <c r="BI667" s="338"/>
      <c r="BJ667" s="107"/>
      <c r="BK667" s="338"/>
      <c r="BL667" s="345"/>
      <c r="BM667" s="345"/>
      <c r="BN667" s="345"/>
      <c r="BO667" s="345"/>
      <c r="BP667" s="345"/>
      <c r="BQ667" s="345"/>
      <c r="BR667" s="345"/>
      <c r="BS667" s="346"/>
      <c r="BT667" s="338"/>
      <c r="BU667" s="338"/>
      <c r="BV667" s="338"/>
      <c r="BW667" s="338"/>
      <c r="BX667" s="338"/>
      <c r="BY667" s="338"/>
      <c r="BZ667" s="338"/>
      <c r="CA667" s="338"/>
      <c r="CB667" s="339"/>
      <c r="CC667" s="339"/>
      <c r="CD667" s="339"/>
      <c r="CE667" s="347"/>
      <c r="CF667" s="339"/>
      <c r="CG667" s="347"/>
      <c r="CH667" s="347"/>
      <c r="CI667" s="347"/>
      <c r="CJ667" s="347"/>
      <c r="CK667" s="347"/>
      <c r="CL667" s="347"/>
      <c r="CM667" s="347"/>
      <c r="CN667" s="347"/>
      <c r="CO667" s="347"/>
      <c r="CP667" s="347"/>
      <c r="CQ667" s="347"/>
      <c r="CR667" s="347"/>
    </row>
    <row r="668" spans="1:96" ht="30.75" customHeight="1">
      <c r="A668" s="268" t="s">
        <v>2209</v>
      </c>
      <c r="B668" s="281"/>
      <c r="C668" s="356"/>
      <c r="D668" s="107"/>
      <c r="E668" s="338"/>
      <c r="F668" s="338"/>
      <c r="G668" s="338"/>
      <c r="H668" s="107"/>
      <c r="I668" s="338"/>
      <c r="J668" s="338"/>
      <c r="K668" s="338"/>
      <c r="L668" s="338"/>
      <c r="M668" s="338"/>
      <c r="N668" s="338"/>
      <c r="O668" s="117"/>
      <c r="P668" s="340"/>
      <c r="Q668" s="268"/>
      <c r="R668" s="338"/>
      <c r="S668" s="271"/>
      <c r="T668" s="268"/>
      <c r="U668" s="338"/>
      <c r="V668" s="338"/>
      <c r="W668" s="111"/>
      <c r="X668" s="107"/>
      <c r="Y668" s="338"/>
      <c r="Z668" s="338"/>
      <c r="AA668" s="338"/>
      <c r="AB668" s="338"/>
      <c r="AC668" s="341"/>
      <c r="AD668" s="108"/>
      <c r="AE668" s="107"/>
      <c r="AF668" s="107"/>
      <c r="AG668" s="107"/>
      <c r="AH668" s="107"/>
      <c r="AI668" s="338"/>
      <c r="AJ668" s="338"/>
      <c r="AK668" s="338"/>
      <c r="AL668" s="338"/>
      <c r="AM668" s="338"/>
      <c r="AN668" s="338"/>
      <c r="AO668" s="338"/>
      <c r="AP668" s="338"/>
      <c r="AQ668" s="338"/>
      <c r="AR668" s="338"/>
      <c r="AS668" s="338"/>
      <c r="AT668" s="338"/>
      <c r="AU668" s="338"/>
      <c r="AV668" s="338"/>
      <c r="AW668" s="338"/>
      <c r="AX668" s="338"/>
      <c r="AY668" s="338"/>
      <c r="AZ668" s="107"/>
      <c r="BA668" s="275"/>
      <c r="BB668" s="107"/>
      <c r="BC668" s="344"/>
      <c r="BD668" s="338"/>
      <c r="BE668" s="338"/>
      <c r="BF668" s="338"/>
      <c r="BG668" s="338"/>
      <c r="BH668" s="338"/>
      <c r="BI668" s="338"/>
      <c r="BJ668" s="338"/>
      <c r="BK668" s="338"/>
      <c r="BL668" s="345"/>
      <c r="BM668" s="345"/>
      <c r="BN668" s="345"/>
      <c r="BO668" s="345"/>
      <c r="BP668" s="345"/>
      <c r="BQ668" s="345"/>
      <c r="BR668" s="345"/>
      <c r="BS668" s="346"/>
      <c r="BT668" s="338"/>
      <c r="BU668" s="338"/>
      <c r="BV668" s="338"/>
      <c r="BW668" s="338"/>
      <c r="BX668" s="338"/>
      <c r="BY668" s="338"/>
      <c r="BZ668" s="338"/>
      <c r="CA668" s="338"/>
      <c r="CB668" s="339"/>
      <c r="CC668" s="339"/>
      <c r="CD668" s="339"/>
      <c r="CE668" s="347"/>
      <c r="CF668" s="339"/>
      <c r="CG668" s="347"/>
      <c r="CH668" s="347"/>
      <c r="CI668" s="347"/>
      <c r="CJ668" s="347"/>
      <c r="CK668" s="347"/>
      <c r="CL668" s="347"/>
      <c r="CM668" s="347"/>
      <c r="CN668" s="347"/>
      <c r="CO668" s="347"/>
      <c r="CP668" s="347"/>
      <c r="CQ668" s="347"/>
      <c r="CR668" s="347"/>
    </row>
    <row r="669" spans="1:96" ht="30.75" customHeight="1">
      <c r="A669" s="268" t="s">
        <v>2210</v>
      </c>
      <c r="B669" s="281"/>
      <c r="C669" s="356"/>
      <c r="D669" s="107"/>
      <c r="E669" s="338"/>
      <c r="F669" s="338"/>
      <c r="G669" s="338"/>
      <c r="H669" s="107"/>
      <c r="I669" s="177"/>
      <c r="J669" s="338"/>
      <c r="K669" s="338"/>
      <c r="L669" s="338"/>
      <c r="M669" s="338"/>
      <c r="N669" s="338"/>
      <c r="O669" s="117"/>
      <c r="P669" s="340"/>
      <c r="Q669" s="268"/>
      <c r="R669" s="338"/>
      <c r="S669" s="271"/>
      <c r="T669" s="268"/>
      <c r="U669" s="338"/>
      <c r="V669" s="338"/>
      <c r="W669" s="111"/>
      <c r="X669" s="107"/>
      <c r="Y669" s="338"/>
      <c r="Z669" s="338"/>
      <c r="AA669" s="338"/>
      <c r="AB669" s="338"/>
      <c r="AC669" s="341"/>
      <c r="AD669" s="108"/>
      <c r="AE669" s="107"/>
      <c r="AF669" s="107"/>
      <c r="AG669" s="107"/>
      <c r="AH669" s="338"/>
      <c r="AI669" s="338"/>
      <c r="AJ669" s="338"/>
      <c r="AK669" s="338"/>
      <c r="AL669" s="338"/>
      <c r="AM669" s="338"/>
      <c r="AN669" s="338"/>
      <c r="AO669" s="338"/>
      <c r="AP669" s="338"/>
      <c r="AQ669" s="338"/>
      <c r="AR669" s="338"/>
      <c r="AS669" s="338"/>
      <c r="AT669" s="338"/>
      <c r="AU669" s="338"/>
      <c r="AV669" s="338"/>
      <c r="AW669" s="338"/>
      <c r="AX669" s="338"/>
      <c r="AY669" s="338"/>
      <c r="AZ669" s="107"/>
      <c r="BA669" s="275"/>
      <c r="BB669" s="107"/>
      <c r="BC669" s="344"/>
      <c r="BD669" s="338"/>
      <c r="BE669" s="338"/>
      <c r="BF669" s="338"/>
      <c r="BG669" s="338"/>
      <c r="BH669" s="338"/>
      <c r="BI669" s="338"/>
      <c r="BJ669" s="338"/>
      <c r="BK669" s="338"/>
      <c r="BL669" s="345"/>
      <c r="BM669" s="345"/>
      <c r="BN669" s="345"/>
      <c r="BO669" s="345"/>
      <c r="BP669" s="345"/>
      <c r="BQ669" s="345"/>
      <c r="BR669" s="345"/>
      <c r="BS669" s="346"/>
      <c r="BT669" s="338"/>
      <c r="BU669" s="338"/>
      <c r="BV669" s="338"/>
      <c r="BW669" s="338"/>
      <c r="BX669" s="338"/>
      <c r="BY669" s="338"/>
      <c r="BZ669" s="338"/>
      <c r="CA669" s="338"/>
      <c r="CB669" s="339"/>
      <c r="CC669" s="339"/>
      <c r="CD669" s="339"/>
      <c r="CE669" s="347"/>
      <c r="CF669" s="339"/>
      <c r="CG669" s="347"/>
      <c r="CH669" s="347"/>
      <c r="CI669" s="347"/>
      <c r="CJ669" s="347"/>
      <c r="CK669" s="347"/>
      <c r="CL669" s="347"/>
      <c r="CM669" s="347"/>
      <c r="CN669" s="347"/>
      <c r="CO669" s="347"/>
      <c r="CP669" s="347"/>
      <c r="CQ669" s="347"/>
      <c r="CR669" s="347"/>
    </row>
    <row r="670" spans="1:96" ht="30.75" customHeight="1">
      <c r="A670" s="268" t="s">
        <v>2211</v>
      </c>
      <c r="B670" s="281"/>
      <c r="C670" s="356"/>
      <c r="D670" s="107"/>
      <c r="E670" s="338"/>
      <c r="F670" s="338"/>
      <c r="G670" s="338"/>
      <c r="H670" s="338"/>
      <c r="I670" s="338"/>
      <c r="J670" s="338"/>
      <c r="K670" s="338"/>
      <c r="L670" s="338"/>
      <c r="M670" s="338"/>
      <c r="N670" s="338"/>
      <c r="O670" s="117"/>
      <c r="P670" s="340"/>
      <c r="Q670" s="268"/>
      <c r="R670" s="338"/>
      <c r="S670" s="271"/>
      <c r="T670" s="268"/>
      <c r="U670" s="338"/>
      <c r="V670" s="338"/>
      <c r="W670" s="111"/>
      <c r="X670" s="107"/>
      <c r="Y670" s="338"/>
      <c r="Z670" s="338"/>
      <c r="AA670" s="338"/>
      <c r="AB670" s="338"/>
      <c r="AC670" s="341"/>
      <c r="AD670" s="108"/>
      <c r="AE670" s="107"/>
      <c r="AF670" s="107"/>
      <c r="AG670" s="107"/>
      <c r="AH670" s="338"/>
      <c r="AI670" s="338"/>
      <c r="AJ670" s="338"/>
      <c r="AK670" s="338"/>
      <c r="AL670" s="338"/>
      <c r="AM670" s="338"/>
      <c r="AN670" s="338"/>
      <c r="AO670" s="338"/>
      <c r="AP670" s="338"/>
      <c r="AQ670" s="338"/>
      <c r="AR670" s="338"/>
      <c r="AS670" s="338"/>
      <c r="AT670" s="338"/>
      <c r="AU670" s="338"/>
      <c r="AV670" s="338"/>
      <c r="AW670" s="338"/>
      <c r="AX670" s="338"/>
      <c r="AY670" s="338"/>
      <c r="AZ670" s="107"/>
      <c r="BA670" s="275"/>
      <c r="BB670" s="107"/>
      <c r="BC670" s="344"/>
      <c r="BD670" s="338"/>
      <c r="BE670" s="338"/>
      <c r="BF670" s="338"/>
      <c r="BG670" s="338"/>
      <c r="BH670" s="338"/>
      <c r="BI670" s="338"/>
      <c r="BJ670" s="338"/>
      <c r="BK670" s="338"/>
      <c r="BL670" s="345"/>
      <c r="BM670" s="345"/>
      <c r="BN670" s="345"/>
      <c r="BO670" s="345"/>
      <c r="BP670" s="345"/>
      <c r="BQ670" s="345"/>
      <c r="BR670" s="345"/>
      <c r="BS670" s="346"/>
      <c r="BT670" s="338"/>
      <c r="BU670" s="338"/>
      <c r="BV670" s="338"/>
      <c r="BW670" s="338"/>
      <c r="BX670" s="338"/>
      <c r="BY670" s="338"/>
      <c r="BZ670" s="338"/>
      <c r="CA670" s="338"/>
      <c r="CB670" s="339"/>
      <c r="CC670" s="339"/>
      <c r="CD670" s="339"/>
      <c r="CE670" s="347"/>
      <c r="CF670" s="339"/>
      <c r="CG670" s="347"/>
      <c r="CH670" s="347"/>
      <c r="CI670" s="347"/>
      <c r="CJ670" s="347"/>
      <c r="CK670" s="347"/>
      <c r="CL670" s="347"/>
      <c r="CM670" s="347"/>
      <c r="CN670" s="347"/>
      <c r="CO670" s="347"/>
      <c r="CP670" s="347"/>
      <c r="CQ670" s="347"/>
      <c r="CR670" s="347"/>
    </row>
    <row r="671" spans="1:96" ht="30.75" customHeight="1">
      <c r="A671" s="268" t="s">
        <v>2212</v>
      </c>
      <c r="B671" s="281"/>
      <c r="C671" s="356"/>
      <c r="D671" s="107"/>
      <c r="E671" s="338"/>
      <c r="F671" s="338"/>
      <c r="G671" s="338"/>
      <c r="H671" s="338"/>
      <c r="I671" s="338"/>
      <c r="J671" s="338"/>
      <c r="K671" s="338"/>
      <c r="L671" s="338"/>
      <c r="M671" s="338"/>
      <c r="N671" s="338"/>
      <c r="O671" s="117"/>
      <c r="P671" s="340"/>
      <c r="Q671" s="268"/>
      <c r="R671" s="338"/>
      <c r="S671" s="271"/>
      <c r="T671" s="268"/>
      <c r="U671" s="338"/>
      <c r="V671" s="338"/>
      <c r="W671" s="111"/>
      <c r="X671" s="107"/>
      <c r="Y671" s="338"/>
      <c r="Z671" s="338"/>
      <c r="AA671" s="338"/>
      <c r="AB671" s="338"/>
      <c r="AC671" s="341"/>
      <c r="AD671" s="108"/>
      <c r="AE671" s="107"/>
      <c r="AF671" s="107"/>
      <c r="AG671" s="107"/>
      <c r="AH671" s="338"/>
      <c r="AI671" s="338"/>
      <c r="AJ671" s="338"/>
      <c r="AK671" s="338"/>
      <c r="AL671" s="338"/>
      <c r="AM671" s="338"/>
      <c r="AN671" s="338"/>
      <c r="AO671" s="338"/>
      <c r="AP671" s="338"/>
      <c r="AQ671" s="338"/>
      <c r="AR671" s="338"/>
      <c r="AS671" s="338"/>
      <c r="AT671" s="338"/>
      <c r="AU671" s="338"/>
      <c r="AV671" s="338"/>
      <c r="AW671" s="338"/>
      <c r="AX671" s="338"/>
      <c r="AY671" s="338"/>
      <c r="AZ671" s="107"/>
      <c r="BA671" s="275"/>
      <c r="BB671" s="107"/>
      <c r="BC671" s="344"/>
      <c r="BD671" s="338"/>
      <c r="BE671" s="338"/>
      <c r="BF671" s="338"/>
      <c r="BG671" s="338"/>
      <c r="BH671" s="338"/>
      <c r="BI671" s="338"/>
      <c r="BJ671" s="338"/>
      <c r="BK671" s="338"/>
      <c r="BL671" s="345"/>
      <c r="BM671" s="345"/>
      <c r="BN671" s="345"/>
      <c r="BO671" s="345"/>
      <c r="BP671" s="345"/>
      <c r="BQ671" s="345"/>
      <c r="BR671" s="345"/>
      <c r="BS671" s="346"/>
      <c r="BT671" s="338"/>
      <c r="BU671" s="338"/>
      <c r="BV671" s="338"/>
      <c r="BW671" s="338"/>
      <c r="BX671" s="338"/>
      <c r="BY671" s="338"/>
      <c r="BZ671" s="338"/>
      <c r="CA671" s="338"/>
      <c r="CB671" s="339"/>
      <c r="CC671" s="339"/>
      <c r="CD671" s="339"/>
      <c r="CE671" s="347"/>
      <c r="CF671" s="339"/>
      <c r="CG671" s="347"/>
      <c r="CH671" s="347"/>
      <c r="CI671" s="347"/>
      <c r="CJ671" s="347"/>
      <c r="CK671" s="347"/>
      <c r="CL671" s="347"/>
      <c r="CM671" s="347"/>
      <c r="CN671" s="347"/>
      <c r="CO671" s="347"/>
      <c r="CP671" s="347"/>
      <c r="CQ671" s="347"/>
      <c r="CR671" s="347"/>
    </row>
    <row r="672" spans="1:96" ht="30.75" customHeight="1">
      <c r="A672" s="268" t="s">
        <v>2213</v>
      </c>
      <c r="B672" s="281"/>
      <c r="C672" s="357"/>
      <c r="D672" s="123"/>
      <c r="E672" s="343"/>
      <c r="F672" s="343"/>
      <c r="G672" s="343"/>
      <c r="H672" s="343"/>
      <c r="I672" s="343"/>
      <c r="J672" s="343"/>
      <c r="K672" s="343"/>
      <c r="L672" s="343"/>
      <c r="M672" s="343"/>
      <c r="N672" s="343"/>
      <c r="O672" s="117"/>
      <c r="P672" s="349"/>
      <c r="Q672" s="268"/>
      <c r="R672" s="343"/>
      <c r="S672" s="271"/>
      <c r="T672" s="268"/>
      <c r="U672" s="343"/>
      <c r="V672" s="343"/>
      <c r="W672" s="111"/>
      <c r="X672" s="343"/>
      <c r="Y672" s="343"/>
      <c r="Z672" s="343"/>
      <c r="AA672" s="343"/>
      <c r="AB672" s="343"/>
      <c r="AC672" s="350"/>
      <c r="AD672" s="108"/>
      <c r="AE672" s="107"/>
      <c r="AF672" s="107"/>
      <c r="AG672" s="107"/>
      <c r="AH672" s="343"/>
      <c r="AI672" s="343"/>
      <c r="AJ672" s="343"/>
      <c r="AK672" s="343"/>
      <c r="AL672" s="343"/>
      <c r="AM672" s="343"/>
      <c r="AN672" s="343"/>
      <c r="AO672" s="343"/>
      <c r="AP672" s="343"/>
      <c r="AQ672" s="343"/>
      <c r="AR672" s="343"/>
      <c r="AS672" s="343"/>
      <c r="AT672" s="343"/>
      <c r="AU672" s="343"/>
      <c r="AV672" s="343"/>
      <c r="AW672" s="343"/>
      <c r="AX672" s="343"/>
      <c r="AY672" s="343"/>
      <c r="AZ672" s="107"/>
      <c r="BA672" s="275"/>
      <c r="BB672" s="107"/>
      <c r="BC672" s="351"/>
      <c r="BD672" s="343"/>
      <c r="BE672" s="343"/>
      <c r="BF672" s="343"/>
      <c r="BG672" s="343"/>
      <c r="BH672" s="343"/>
      <c r="BI672" s="343"/>
      <c r="BJ672" s="343"/>
      <c r="BK672" s="343"/>
      <c r="BL672" s="352"/>
      <c r="BM672" s="352"/>
      <c r="BN672" s="352"/>
      <c r="BO672" s="352"/>
      <c r="BP672" s="352"/>
      <c r="BQ672" s="352"/>
      <c r="BR672" s="352"/>
      <c r="BS672" s="353"/>
      <c r="BT672" s="343"/>
      <c r="BU672" s="343"/>
      <c r="BV672" s="343"/>
      <c r="BW672" s="343"/>
      <c r="BX672" s="413"/>
      <c r="BY672" s="107"/>
      <c r="BZ672" s="343"/>
      <c r="CA672" s="343"/>
      <c r="CB672" s="348"/>
      <c r="CC672" s="348"/>
      <c r="CD672" s="348"/>
      <c r="CE672" s="354"/>
      <c r="CF672" s="348"/>
      <c r="CG672" s="354"/>
      <c r="CH672" s="354"/>
      <c r="CI672" s="354"/>
      <c r="CJ672" s="354"/>
      <c r="CK672" s="354"/>
      <c r="CL672" s="354"/>
      <c r="CM672" s="354"/>
      <c r="CN672" s="354"/>
      <c r="CO672" s="354"/>
      <c r="CP672" s="354"/>
      <c r="CQ672" s="354"/>
      <c r="CR672" s="354"/>
    </row>
    <row r="673" spans="1:96" ht="30.75" customHeight="1">
      <c r="A673" s="268" t="s">
        <v>2216</v>
      </c>
      <c r="B673" s="281"/>
      <c r="C673" s="314"/>
      <c r="D673" s="107"/>
      <c r="E673" s="107"/>
      <c r="F673" s="107"/>
      <c r="G673" s="107"/>
      <c r="H673" s="107"/>
      <c r="I673" s="107"/>
      <c r="J673" s="107"/>
      <c r="K673" s="107"/>
      <c r="L673" s="107"/>
      <c r="M673" s="107"/>
      <c r="N673" s="107"/>
      <c r="O673" s="117"/>
      <c r="P673" s="113"/>
      <c r="Q673" s="268"/>
      <c r="R673" s="107"/>
      <c r="S673" s="271"/>
      <c r="T673" s="107"/>
      <c r="U673" s="107"/>
      <c r="V673" s="106"/>
      <c r="W673" s="111"/>
      <c r="X673" s="107"/>
      <c r="Y673" s="107"/>
      <c r="Z673" s="107"/>
      <c r="AA673" s="107"/>
      <c r="AB673" s="107"/>
      <c r="AC673" s="114"/>
      <c r="AD673" s="108"/>
      <c r="AE673" s="318"/>
      <c r="AF673" s="318"/>
      <c r="AG673" s="318"/>
      <c r="AH673" s="107"/>
      <c r="AI673" s="107"/>
      <c r="AJ673" s="107"/>
      <c r="AK673" s="107"/>
      <c r="AL673" s="107"/>
      <c r="AM673" s="107"/>
      <c r="AN673" s="107"/>
      <c r="AO673" s="107"/>
      <c r="AP673" s="107"/>
      <c r="AQ673" s="107"/>
      <c r="AR673" s="107"/>
      <c r="AS673" s="107"/>
      <c r="AT673" s="107"/>
      <c r="AU673" s="107"/>
      <c r="AV673" s="107"/>
      <c r="AW673" s="107"/>
      <c r="AX673" s="107"/>
      <c r="AY673" s="107"/>
      <c r="AZ673" s="107"/>
      <c r="BA673" s="275"/>
      <c r="BB673" s="107"/>
      <c r="BC673" s="115"/>
      <c r="BD673" s="107"/>
      <c r="BE673" s="107"/>
      <c r="BF673" s="107"/>
      <c r="BG673" s="107"/>
      <c r="BH673" s="107"/>
      <c r="BI673" s="107"/>
      <c r="BJ673" s="107"/>
      <c r="BK673" s="107"/>
      <c r="BL673" s="121"/>
      <c r="BM673" s="193"/>
      <c r="BN673" s="116"/>
      <c r="BO673" s="116"/>
      <c r="BP673" s="116"/>
      <c r="BQ673" s="116"/>
      <c r="BR673" s="116"/>
      <c r="BS673" s="118"/>
      <c r="BT673" s="107"/>
      <c r="BU673" s="107"/>
      <c r="BV673" s="107"/>
      <c r="BW673" s="107"/>
      <c r="BX673" s="336"/>
      <c r="BY673" s="107"/>
      <c r="BZ673" s="107"/>
      <c r="CA673" s="107"/>
      <c r="CB673" s="117"/>
      <c r="CC673" s="117"/>
      <c r="CD673" s="117"/>
      <c r="CE673" s="112"/>
      <c r="CF673" s="117"/>
      <c r="CG673" s="112"/>
      <c r="CH673" s="112"/>
      <c r="CI673" s="112"/>
      <c r="CJ673" s="112"/>
      <c r="CK673" s="112"/>
      <c r="CL673" s="112"/>
      <c r="CM673" s="112"/>
      <c r="CN673" s="112"/>
      <c r="CO673" s="112"/>
      <c r="CP673" s="112"/>
      <c r="CQ673" s="112"/>
      <c r="CR673" s="112"/>
    </row>
    <row r="674" spans="1:96" ht="30.75" customHeight="1">
      <c r="A674" s="268" t="s">
        <v>2217</v>
      </c>
      <c r="B674" s="281"/>
      <c r="C674" s="314"/>
      <c r="D674" s="123"/>
      <c r="E674" s="123"/>
      <c r="F674" s="123"/>
      <c r="G674" s="123"/>
      <c r="H674" s="123"/>
      <c r="I674" s="123"/>
      <c r="J674" s="123"/>
      <c r="K674" s="123"/>
      <c r="L674" s="123"/>
      <c r="M674" s="123"/>
      <c r="N674" s="123"/>
      <c r="O674" s="117"/>
      <c r="P674" s="146"/>
      <c r="Q674" s="268"/>
      <c r="R674" s="123"/>
      <c r="S674" s="271"/>
      <c r="T674" s="107"/>
      <c r="U674" s="123"/>
      <c r="V674" s="123"/>
      <c r="W674" s="111"/>
      <c r="X674" s="107"/>
      <c r="Y674" s="107"/>
      <c r="Z674" s="123"/>
      <c r="AA674" s="123"/>
      <c r="AB674" s="123"/>
      <c r="AC674" s="131"/>
      <c r="AD674" s="108"/>
      <c r="AE674" s="318"/>
      <c r="AF674" s="318"/>
      <c r="AG674" s="318"/>
      <c r="AH674" s="123"/>
      <c r="AI674" s="123"/>
      <c r="AJ674" s="123"/>
      <c r="AK674" s="123"/>
      <c r="AL674" s="123"/>
      <c r="AM674" s="123"/>
      <c r="AN674" s="123"/>
      <c r="AO674" s="123"/>
      <c r="AP674" s="123"/>
      <c r="AQ674" s="123"/>
      <c r="AR674" s="123"/>
      <c r="AS674" s="123"/>
      <c r="AT674" s="123"/>
      <c r="AU674" s="123"/>
      <c r="AV674" s="123"/>
      <c r="AW674" s="123"/>
      <c r="AX674" s="123"/>
      <c r="AY674" s="123"/>
      <c r="AZ674" s="107"/>
      <c r="BA674" s="275"/>
      <c r="BB674" s="107"/>
      <c r="BC674" s="133"/>
      <c r="BD674" s="123"/>
      <c r="BE674" s="123"/>
      <c r="BF674" s="123"/>
      <c r="BG674" s="123"/>
      <c r="BH674" s="123"/>
      <c r="BI674" s="123"/>
      <c r="BJ674" s="123"/>
      <c r="BK674" s="123"/>
      <c r="BL674" s="121"/>
      <c r="BM674" s="193"/>
      <c r="BN674" s="134"/>
      <c r="BO674" s="134"/>
      <c r="BP674" s="134"/>
      <c r="BQ674" s="134"/>
      <c r="BR674" s="134"/>
      <c r="BS674" s="145"/>
      <c r="BT674" s="123"/>
      <c r="BU674" s="123"/>
      <c r="BV674" s="123"/>
      <c r="BW674" s="123"/>
      <c r="BX674" s="336"/>
      <c r="BY674" s="107"/>
      <c r="BZ674" s="123"/>
      <c r="CA674" s="123"/>
      <c r="CB674" s="128"/>
      <c r="CC674" s="128"/>
      <c r="CD674" s="128"/>
      <c r="CE674" s="135"/>
      <c r="CF674" s="128"/>
      <c r="CG674" s="135"/>
      <c r="CH674" s="135"/>
      <c r="CI674" s="135"/>
      <c r="CJ674" s="135"/>
      <c r="CK674" s="135"/>
      <c r="CL674" s="135"/>
      <c r="CM674" s="135"/>
      <c r="CN674" s="135"/>
      <c r="CO674" s="135"/>
      <c r="CP674" s="135"/>
      <c r="CQ674" s="135"/>
      <c r="CR674" s="135"/>
    </row>
    <row r="675" spans="1:96" ht="30.75" customHeight="1">
      <c r="A675" s="268" t="s">
        <v>2239</v>
      </c>
      <c r="B675" s="281"/>
      <c r="C675" s="367"/>
      <c r="D675" s="123"/>
      <c r="E675" s="368"/>
      <c r="F675" s="368"/>
      <c r="G675" s="368"/>
      <c r="H675" s="368"/>
      <c r="I675" s="368"/>
      <c r="J675" s="368"/>
      <c r="K675" s="368"/>
      <c r="L675" s="368"/>
      <c r="M675" s="368"/>
      <c r="N675" s="368"/>
      <c r="O675" s="369"/>
      <c r="P675" s="113"/>
      <c r="Q675" s="107"/>
      <c r="R675" s="368"/>
      <c r="S675" s="271"/>
      <c r="T675" s="107"/>
      <c r="U675" s="368"/>
      <c r="V675" s="371"/>
      <c r="W675" s="111"/>
      <c r="X675" s="107"/>
      <c r="Y675" s="368"/>
      <c r="Z675" s="368"/>
      <c r="AA675" s="368"/>
      <c r="AB675" s="368"/>
      <c r="AC675" s="370"/>
      <c r="AD675" s="372"/>
      <c r="AE675" s="368"/>
      <c r="AF675" s="368"/>
      <c r="AG675" s="368"/>
      <c r="AH675" s="368"/>
      <c r="AI675" s="368"/>
      <c r="AJ675" s="368"/>
      <c r="AK675" s="368"/>
      <c r="AL675" s="368"/>
      <c r="AM675" s="373"/>
      <c r="AN675" s="368"/>
      <c r="AO675" s="368"/>
      <c r="AP675" s="368"/>
      <c r="AQ675" s="368"/>
      <c r="AR675" s="368"/>
      <c r="AS675" s="368"/>
      <c r="AT675" s="368"/>
      <c r="AU675" s="368"/>
      <c r="AV675" s="368"/>
      <c r="AW675" s="368"/>
      <c r="AX675" s="368"/>
      <c r="AY675" s="368"/>
      <c r="AZ675" s="107"/>
      <c r="BA675" s="275"/>
      <c r="BB675" s="275"/>
      <c r="BC675" s="374"/>
      <c r="BD675" s="368"/>
      <c r="BE675" s="368"/>
      <c r="BF675" s="368"/>
      <c r="BG675" s="368"/>
      <c r="BH675" s="368"/>
      <c r="BI675" s="368"/>
      <c r="BJ675" s="368"/>
      <c r="BK675" s="368"/>
      <c r="BL675" s="375"/>
      <c r="BM675" s="375"/>
      <c r="BN675" s="375"/>
      <c r="BO675" s="375"/>
      <c r="BP675" s="375"/>
      <c r="BQ675" s="375"/>
      <c r="BR675" s="375"/>
      <c r="BS675" s="376"/>
      <c r="BT675" s="368"/>
      <c r="BU675" s="368"/>
      <c r="BV675" s="368"/>
      <c r="BW675" s="368"/>
      <c r="BX675" s="377"/>
      <c r="BY675" s="368"/>
      <c r="BZ675" s="368"/>
      <c r="CA675" s="368"/>
      <c r="CB675" s="369"/>
      <c r="CC675" s="369"/>
      <c r="CD675" s="369"/>
      <c r="CE675" s="378"/>
      <c r="CF675" s="369"/>
      <c r="CG675" s="378"/>
      <c r="CH675" s="378"/>
      <c r="CI675" s="378"/>
      <c r="CJ675" s="378"/>
      <c r="CK675" s="378"/>
      <c r="CL675" s="378"/>
      <c r="CM675" s="378"/>
      <c r="CN675" s="378"/>
      <c r="CO675" s="378"/>
      <c r="CP675" s="378"/>
      <c r="CQ675" s="378"/>
      <c r="CR675" s="378"/>
    </row>
    <row r="676" spans="1:96" ht="30.75" customHeight="1">
      <c r="A676" s="268" t="s">
        <v>2259</v>
      </c>
      <c r="B676" s="281"/>
      <c r="C676" s="127"/>
      <c r="D676" s="123"/>
      <c r="E676" s="107"/>
      <c r="F676" s="368"/>
      <c r="G676" s="368"/>
      <c r="H676" s="368"/>
      <c r="I676" s="368"/>
      <c r="J676" s="368"/>
      <c r="K676" s="368"/>
      <c r="L676" s="368"/>
      <c r="M676" s="368"/>
      <c r="N676" s="368"/>
      <c r="O676" s="369"/>
      <c r="P676" s="412"/>
      <c r="Q676" s="368"/>
      <c r="R676" s="368"/>
      <c r="S676" s="271"/>
      <c r="T676" s="107"/>
      <c r="U676" s="368"/>
      <c r="V676" s="371"/>
      <c r="W676" s="111"/>
      <c r="X676" s="107"/>
      <c r="Y676" s="368"/>
      <c r="Z676" s="368"/>
      <c r="AA676" s="368"/>
      <c r="AB676" s="368"/>
      <c r="AC676" s="370"/>
      <c r="AD676" s="372"/>
      <c r="AE676" s="368"/>
      <c r="AF676" s="368"/>
      <c r="AG676" s="368"/>
      <c r="AH676" s="368"/>
      <c r="AI676" s="368"/>
      <c r="AJ676" s="368"/>
      <c r="AK676" s="368"/>
      <c r="AL676" s="368"/>
      <c r="AM676" s="373"/>
      <c r="AN676" s="368"/>
      <c r="AO676" s="368"/>
      <c r="AP676" s="368"/>
      <c r="AQ676" s="368"/>
      <c r="AR676" s="368"/>
      <c r="AS676" s="368"/>
      <c r="AT676" s="368"/>
      <c r="AU676" s="368"/>
      <c r="AV676" s="368"/>
      <c r="AW676" s="368"/>
      <c r="AX676" s="368"/>
      <c r="AY676" s="368"/>
      <c r="AZ676" s="107"/>
      <c r="BA676" s="107"/>
      <c r="BB676" s="107"/>
      <c r="BC676" s="374"/>
      <c r="BD676" s="368"/>
      <c r="BE676" s="368"/>
      <c r="BF676" s="368"/>
      <c r="BG676" s="368"/>
      <c r="BH676" s="368"/>
      <c r="BI676" s="368"/>
      <c r="BJ676" s="368"/>
      <c r="BK676" s="368"/>
      <c r="BL676" s="375"/>
      <c r="BM676" s="375"/>
      <c r="BN676" s="375"/>
      <c r="BO676" s="375"/>
      <c r="BP676" s="375"/>
      <c r="BQ676" s="375"/>
      <c r="BR676" s="375"/>
      <c r="BS676" s="376"/>
      <c r="BT676" s="368"/>
      <c r="BU676" s="368"/>
      <c r="BV676" s="368"/>
      <c r="BW676" s="368"/>
      <c r="BX676" s="377"/>
      <c r="BY676" s="368"/>
      <c r="BZ676" s="368"/>
      <c r="CA676" s="368"/>
      <c r="CB676" s="369"/>
      <c r="CC676" s="369"/>
      <c r="CD676" s="369"/>
      <c r="CE676" s="378"/>
      <c r="CF676" s="369"/>
      <c r="CG676" s="378"/>
      <c r="CH676" s="378"/>
      <c r="CI676" s="378"/>
      <c r="CJ676" s="378"/>
      <c r="CK676" s="378"/>
      <c r="CL676" s="378"/>
      <c r="CM676" s="378"/>
      <c r="CN676" s="378"/>
      <c r="CO676" s="378"/>
      <c r="CP676" s="378"/>
      <c r="CQ676" s="378"/>
      <c r="CR676" s="378"/>
    </row>
    <row r="677" spans="1:96" ht="30.75" customHeight="1">
      <c r="A677" s="268" t="s">
        <v>2260</v>
      </c>
      <c r="B677" s="281"/>
      <c r="C677" s="107"/>
      <c r="D677" s="123"/>
      <c r="E677" s="368"/>
      <c r="F677" s="368"/>
      <c r="G677" s="368"/>
      <c r="H677" s="368"/>
      <c r="I677" s="368"/>
      <c r="J677" s="368"/>
      <c r="K677" s="368"/>
      <c r="L677" s="368"/>
      <c r="M677" s="368"/>
      <c r="N677" s="368"/>
      <c r="O677" s="369"/>
      <c r="P677" s="412"/>
      <c r="Q677" s="107"/>
      <c r="R677" s="368"/>
      <c r="S677" s="271"/>
      <c r="T677" s="107"/>
      <c r="U677" s="107"/>
      <c r="V677" s="368"/>
      <c r="W677" s="111"/>
      <c r="X677" s="107"/>
      <c r="Y677" s="368"/>
      <c r="Z677" s="368"/>
      <c r="AA677" s="368"/>
      <c r="AB677" s="368"/>
      <c r="AC677" s="370"/>
      <c r="AD677" s="372"/>
      <c r="AE677" s="368"/>
      <c r="AF677" s="368"/>
      <c r="AG677" s="368"/>
      <c r="AH677" s="368"/>
      <c r="AI677" s="368"/>
      <c r="AJ677" s="368"/>
      <c r="AK677" s="368"/>
      <c r="AL677" s="368"/>
      <c r="AM677" s="373"/>
      <c r="AN677" s="368"/>
      <c r="AO677" s="368"/>
      <c r="AP677" s="368"/>
      <c r="AQ677" s="368"/>
      <c r="AR677" s="368"/>
      <c r="AS677" s="368"/>
      <c r="AT677" s="368"/>
      <c r="AU677" s="368"/>
      <c r="AV677" s="368"/>
      <c r="AW677" s="368"/>
      <c r="AX677" s="368"/>
      <c r="AY677" s="368"/>
      <c r="AZ677" s="497"/>
      <c r="BA677" s="107"/>
      <c r="BB677" s="107"/>
      <c r="BC677" s="374"/>
      <c r="BD677" s="368"/>
      <c r="BE677" s="368"/>
      <c r="BF677" s="368"/>
      <c r="BG677" s="368"/>
      <c r="BH677" s="368"/>
      <c r="BI677" s="368"/>
      <c r="BJ677" s="368"/>
      <c r="BK677" s="368"/>
      <c r="BL677" s="375"/>
      <c r="BM677" s="375"/>
      <c r="BN677" s="375"/>
      <c r="BO677" s="375"/>
      <c r="BP677" s="375"/>
      <c r="BQ677" s="375"/>
      <c r="BR677" s="375"/>
      <c r="BS677" s="376"/>
      <c r="BT677" s="368"/>
      <c r="BU677" s="368"/>
      <c r="BV677" s="368"/>
      <c r="BW677" s="368"/>
      <c r="BX677" s="377"/>
      <c r="BY677" s="368"/>
      <c r="BZ677" s="368"/>
      <c r="CA677" s="368"/>
      <c r="CB677" s="369"/>
      <c r="CC677" s="369"/>
      <c r="CD677" s="369"/>
      <c r="CE677" s="378"/>
      <c r="CF677" s="369"/>
      <c r="CG677" s="378"/>
      <c r="CH677" s="378"/>
      <c r="CI677" s="378"/>
      <c r="CJ677" s="378"/>
      <c r="CK677" s="378"/>
      <c r="CL677" s="378"/>
      <c r="CM677" s="378"/>
      <c r="CN677" s="378"/>
      <c r="CO677" s="378"/>
      <c r="CP677" s="378"/>
      <c r="CQ677" s="378"/>
      <c r="CR677" s="378"/>
    </row>
    <row r="678" spans="1:96" ht="30.75" customHeight="1">
      <c r="A678" s="268" t="s">
        <v>2262</v>
      </c>
      <c r="B678" s="281"/>
      <c r="C678" s="107"/>
      <c r="D678" s="123"/>
      <c r="E678" s="368"/>
      <c r="F678" s="368"/>
      <c r="G678" s="368"/>
      <c r="H678" s="368"/>
      <c r="I678" s="368"/>
      <c r="J678" s="368"/>
      <c r="K678" s="368"/>
      <c r="L678" s="368"/>
      <c r="M678" s="368"/>
      <c r="N678" s="368"/>
      <c r="O678" s="369"/>
      <c r="P678" s="412"/>
      <c r="Q678" s="368"/>
      <c r="R678" s="368"/>
      <c r="S678" s="370"/>
      <c r="T678" s="368"/>
      <c r="U678" s="368"/>
      <c r="V678" s="371"/>
      <c r="W678" s="111"/>
      <c r="X678" s="368"/>
      <c r="Y678" s="368"/>
      <c r="Z678" s="368"/>
      <c r="AA678" s="368"/>
      <c r="AB678" s="368"/>
      <c r="AC678" s="370"/>
      <c r="AD678" s="372"/>
      <c r="AE678" s="368"/>
      <c r="AF678" s="368"/>
      <c r="AG678" s="368"/>
      <c r="AH678" s="368"/>
      <c r="AI678" s="368"/>
      <c r="AJ678" s="368"/>
      <c r="AK678" s="368"/>
      <c r="AL678" s="368"/>
      <c r="AM678" s="373"/>
      <c r="AN678" s="368"/>
      <c r="AO678" s="368"/>
      <c r="AP678" s="368"/>
      <c r="AQ678" s="368"/>
      <c r="AR678" s="368"/>
      <c r="AS678" s="368"/>
      <c r="AT678" s="368"/>
      <c r="AU678" s="368"/>
      <c r="AV678" s="368"/>
      <c r="AW678" s="368"/>
      <c r="AX678" s="368"/>
      <c r="AY678" s="368"/>
      <c r="AZ678" s="497"/>
      <c r="BA678" s="107"/>
      <c r="BB678" s="107"/>
      <c r="BC678" s="374"/>
      <c r="BD678" s="368"/>
      <c r="BE678" s="368"/>
      <c r="BF678" s="368"/>
      <c r="BG678" s="368"/>
      <c r="BH678" s="368"/>
      <c r="BI678" s="368"/>
      <c r="BJ678" s="368"/>
      <c r="BK678" s="368"/>
      <c r="BL678" s="375"/>
      <c r="BM678" s="375"/>
      <c r="BN678" s="375"/>
      <c r="BO678" s="375"/>
      <c r="BP678" s="375"/>
      <c r="BQ678" s="375"/>
      <c r="BR678" s="375"/>
      <c r="BS678" s="376"/>
      <c r="BT678" s="368"/>
      <c r="BU678" s="368"/>
      <c r="BV678" s="368"/>
      <c r="BW678" s="368"/>
      <c r="BX678" s="377"/>
      <c r="BY678" s="368"/>
      <c r="BZ678" s="368"/>
      <c r="CA678" s="368"/>
      <c r="CB678" s="369"/>
      <c r="CC678" s="369"/>
      <c r="CD678" s="369"/>
      <c r="CE678" s="378"/>
      <c r="CF678" s="369"/>
      <c r="CG678" s="378"/>
      <c r="CH678" s="378"/>
      <c r="CI678" s="378"/>
      <c r="CJ678" s="378"/>
      <c r="CK678" s="378"/>
      <c r="CL678" s="378"/>
      <c r="CM678" s="378"/>
      <c r="CN678" s="378"/>
      <c r="CO678" s="378"/>
      <c r="CP678" s="378"/>
      <c r="CQ678" s="378"/>
      <c r="CR678" s="378"/>
    </row>
    <row r="679" spans="1:96" ht="30.75" customHeight="1">
      <c r="A679" s="268" t="s">
        <v>2263</v>
      </c>
      <c r="B679" s="281"/>
      <c r="C679" s="356"/>
      <c r="D679" s="107"/>
      <c r="E679" s="107"/>
      <c r="F679" s="107"/>
      <c r="G679" s="107"/>
      <c r="H679" s="107"/>
      <c r="I679" s="107"/>
      <c r="J679" s="107"/>
      <c r="K679" s="107"/>
      <c r="L679" s="107"/>
      <c r="M679" s="107"/>
      <c r="N679" s="107"/>
      <c r="O679" s="117"/>
      <c r="P679" s="113"/>
      <c r="Q679" s="268"/>
      <c r="R679" s="107"/>
      <c r="S679" s="271"/>
      <c r="T679" s="268"/>
      <c r="U679" s="107"/>
      <c r="V679" s="106"/>
      <c r="W679" s="111"/>
      <c r="X679" s="107"/>
      <c r="Y679" s="107"/>
      <c r="Z679" s="107"/>
      <c r="AA679" s="107"/>
      <c r="AB679" s="107"/>
      <c r="AC679" s="114"/>
      <c r="AD679" s="111"/>
      <c r="AE679" s="107"/>
      <c r="AF679" s="107"/>
      <c r="AG679" s="107"/>
      <c r="AH679" s="107"/>
      <c r="AI679" s="107"/>
      <c r="AJ679" s="107"/>
      <c r="AK679" s="107"/>
      <c r="AL679" s="107"/>
      <c r="AM679" s="107"/>
      <c r="AN679" s="107"/>
      <c r="AO679" s="107"/>
      <c r="AP679" s="107"/>
      <c r="AQ679" s="107"/>
      <c r="AR679" s="107"/>
      <c r="AS679" s="107"/>
      <c r="AT679" s="107"/>
      <c r="AU679" s="107"/>
      <c r="AV679" s="107"/>
      <c r="AW679" s="107"/>
      <c r="AX679" s="107"/>
      <c r="AY679" s="107"/>
      <c r="AZ679" s="107"/>
      <c r="BA679" s="275"/>
      <c r="BB679" s="107"/>
      <c r="BC679" s="115"/>
      <c r="BD679" s="107"/>
      <c r="BE679" s="107"/>
      <c r="BF679" s="107"/>
      <c r="BG679" s="107"/>
      <c r="BH679" s="107"/>
      <c r="BI679" s="107"/>
      <c r="BJ679" s="107"/>
      <c r="BK679" s="107"/>
      <c r="BL679" s="116"/>
      <c r="BM679" s="116"/>
      <c r="BN679" s="116"/>
      <c r="BO679" s="116"/>
      <c r="BP679" s="116"/>
      <c r="BQ679" s="116"/>
      <c r="BR679" s="116"/>
      <c r="BS679" s="118"/>
      <c r="BT679" s="107"/>
      <c r="BU679" s="107"/>
      <c r="BV679" s="107"/>
      <c r="BW679" s="107"/>
      <c r="BX679" s="107"/>
      <c r="BY679" s="107"/>
      <c r="BZ679" s="107"/>
      <c r="CA679" s="107"/>
      <c r="CB679" s="117"/>
      <c r="CC679" s="117"/>
      <c r="CD679" s="117"/>
      <c r="CE679" s="112"/>
      <c r="CF679" s="117"/>
      <c r="CG679" s="112"/>
      <c r="CH679" s="112"/>
      <c r="CI679" s="112"/>
      <c r="CJ679" s="112"/>
      <c r="CK679" s="112"/>
      <c r="CL679" s="112"/>
      <c r="CM679" s="112"/>
      <c r="CN679" s="112"/>
      <c r="CO679" s="112"/>
      <c r="CP679" s="112"/>
      <c r="CQ679" s="112"/>
      <c r="CR679" s="112"/>
    </row>
    <row r="680" spans="1:96" ht="30.75" customHeight="1">
      <c r="A680" s="268" t="s">
        <v>2264</v>
      </c>
      <c r="B680" s="281"/>
      <c r="C680" s="356"/>
      <c r="D680" s="107"/>
      <c r="E680" s="107"/>
      <c r="F680" s="107"/>
      <c r="G680" s="107"/>
      <c r="H680" s="107"/>
      <c r="I680" s="107"/>
      <c r="J680" s="107"/>
      <c r="K680" s="107"/>
      <c r="L680" s="107"/>
      <c r="M680" s="107"/>
      <c r="N680" s="107"/>
      <c r="O680" s="117"/>
      <c r="P680" s="113"/>
      <c r="Q680" s="268"/>
      <c r="R680" s="107"/>
      <c r="S680" s="271"/>
      <c r="T680" s="268"/>
      <c r="U680" s="107"/>
      <c r="V680" s="107"/>
      <c r="W680" s="111"/>
      <c r="X680" s="107"/>
      <c r="Y680" s="107"/>
      <c r="Z680" s="107"/>
      <c r="AA680" s="107"/>
      <c r="AB680" s="107"/>
      <c r="AC680" s="114"/>
      <c r="AD680" s="111"/>
      <c r="AE680" s="107"/>
      <c r="AF680" s="107"/>
      <c r="AG680" s="107"/>
      <c r="AH680" s="107"/>
      <c r="AI680" s="107"/>
      <c r="AJ680" s="107"/>
      <c r="AK680" s="107"/>
      <c r="AL680" s="107"/>
      <c r="AM680" s="107"/>
      <c r="AN680" s="107"/>
      <c r="AO680" s="107"/>
      <c r="AP680" s="107"/>
      <c r="AQ680" s="107"/>
      <c r="AR680" s="107"/>
      <c r="AS680" s="107"/>
      <c r="AT680" s="107"/>
      <c r="AU680" s="107"/>
      <c r="AV680" s="107"/>
      <c r="AW680" s="107"/>
      <c r="AX680" s="107"/>
      <c r="AY680" s="107"/>
      <c r="AZ680" s="107"/>
      <c r="BA680" s="275"/>
      <c r="BB680" s="107"/>
      <c r="BC680" s="115"/>
      <c r="BD680" s="107"/>
      <c r="BE680" s="107"/>
      <c r="BF680" s="107"/>
      <c r="BG680" s="107"/>
      <c r="BH680" s="107"/>
      <c r="BI680" s="107"/>
      <c r="BJ680" s="107"/>
      <c r="BK680" s="107"/>
      <c r="BL680" s="116"/>
      <c r="BM680" s="116"/>
      <c r="BN680" s="116"/>
      <c r="BO680" s="116"/>
      <c r="BP680" s="116"/>
      <c r="BQ680" s="116"/>
      <c r="BR680" s="116"/>
      <c r="BS680" s="118"/>
      <c r="BT680" s="107"/>
      <c r="BU680" s="107"/>
      <c r="BV680" s="107"/>
      <c r="BW680" s="107"/>
      <c r="BX680" s="107"/>
      <c r="BY680" s="107"/>
      <c r="BZ680" s="107"/>
      <c r="CA680" s="107"/>
      <c r="CB680" s="117"/>
      <c r="CC680" s="117"/>
      <c r="CD680" s="117"/>
      <c r="CE680" s="112"/>
      <c r="CF680" s="117"/>
      <c r="CG680" s="112"/>
      <c r="CH680" s="112"/>
      <c r="CI680" s="112"/>
      <c r="CJ680" s="112"/>
      <c r="CK680" s="112"/>
      <c r="CL680" s="112"/>
      <c r="CM680" s="112"/>
      <c r="CN680" s="112"/>
      <c r="CO680" s="112"/>
      <c r="CP680" s="112"/>
      <c r="CQ680" s="112"/>
      <c r="CR680" s="112"/>
    </row>
    <row r="681" spans="1:96" ht="30.75" customHeight="1">
      <c r="A681" s="268" t="s">
        <v>2265</v>
      </c>
      <c r="B681" s="281"/>
      <c r="C681" s="356"/>
      <c r="D681" s="107"/>
      <c r="E681" s="107"/>
      <c r="F681" s="107"/>
      <c r="G681" s="107"/>
      <c r="H681" s="107"/>
      <c r="I681" s="107"/>
      <c r="J681" s="107"/>
      <c r="K681" s="107"/>
      <c r="L681" s="107"/>
      <c r="M681" s="107"/>
      <c r="N681" s="107"/>
      <c r="O681" s="117"/>
      <c r="P681" s="113"/>
      <c r="Q681" s="268"/>
      <c r="R681" s="107"/>
      <c r="S681" s="271"/>
      <c r="T681" s="268"/>
      <c r="U681" s="107"/>
      <c r="V681" s="107"/>
      <c r="W681" s="111"/>
      <c r="X681" s="107"/>
      <c r="Y681" s="107"/>
      <c r="Z681" s="107"/>
      <c r="AA681" s="107"/>
      <c r="AB681" s="107"/>
      <c r="AC681" s="114"/>
      <c r="AD681" s="111"/>
      <c r="AE681" s="107"/>
      <c r="AF681" s="107"/>
      <c r="AG681" s="107"/>
      <c r="AH681" s="107"/>
      <c r="AI681" s="107"/>
      <c r="AJ681" s="107"/>
      <c r="AK681" s="107"/>
      <c r="AL681" s="107"/>
      <c r="AM681" s="107"/>
      <c r="AN681" s="107"/>
      <c r="AO681" s="107"/>
      <c r="AP681" s="107"/>
      <c r="AQ681" s="107"/>
      <c r="AR681" s="107"/>
      <c r="AS681" s="107"/>
      <c r="AT681" s="107"/>
      <c r="AU681" s="107"/>
      <c r="AV681" s="107"/>
      <c r="AW681" s="107"/>
      <c r="AX681" s="107"/>
      <c r="AY681" s="107"/>
      <c r="AZ681" s="107"/>
      <c r="BA681" s="275"/>
      <c r="BB681" s="107"/>
      <c r="BC681" s="115"/>
      <c r="BD681" s="107"/>
      <c r="BE681" s="107"/>
      <c r="BF681" s="107"/>
      <c r="BG681" s="107"/>
      <c r="BH681" s="107"/>
      <c r="BI681" s="107"/>
      <c r="BJ681" s="107"/>
      <c r="BK681" s="107"/>
      <c r="BL681" s="116"/>
      <c r="BM681" s="116"/>
      <c r="BN681" s="116"/>
      <c r="BO681" s="116"/>
      <c r="BP681" s="116"/>
      <c r="BQ681" s="116"/>
      <c r="BR681" s="116"/>
      <c r="BS681" s="118"/>
      <c r="BT681" s="107"/>
      <c r="BU681" s="107"/>
      <c r="BV681" s="107"/>
      <c r="BW681" s="107"/>
      <c r="BX681" s="107"/>
      <c r="BY681" s="107"/>
      <c r="BZ681" s="107"/>
      <c r="CA681" s="107"/>
      <c r="CB681" s="117"/>
      <c r="CC681" s="117"/>
      <c r="CD681" s="117"/>
      <c r="CE681" s="112"/>
      <c r="CF681" s="117"/>
      <c r="CG681" s="112"/>
      <c r="CH681" s="112"/>
      <c r="CI681" s="112"/>
      <c r="CJ681" s="112"/>
      <c r="CK681" s="112"/>
      <c r="CL681" s="112"/>
      <c r="CM681" s="112"/>
      <c r="CN681" s="112"/>
      <c r="CO681" s="112"/>
      <c r="CP681" s="112"/>
      <c r="CQ681" s="112"/>
      <c r="CR681" s="112"/>
    </row>
    <row r="682" spans="1:96" ht="30.75" customHeight="1">
      <c r="A682" s="268" t="s">
        <v>2266</v>
      </c>
      <c r="B682" s="281"/>
      <c r="C682" s="356"/>
      <c r="D682" s="107"/>
      <c r="E682" s="107"/>
      <c r="F682" s="107"/>
      <c r="G682" s="107"/>
      <c r="H682" s="107"/>
      <c r="I682" s="107"/>
      <c r="J682" s="107"/>
      <c r="K682" s="107"/>
      <c r="L682" s="107"/>
      <c r="M682" s="107"/>
      <c r="N682" s="107"/>
      <c r="O682" s="117"/>
      <c r="P682" s="113"/>
      <c r="Q682" s="268"/>
      <c r="R682" s="107"/>
      <c r="S682" s="271"/>
      <c r="T682" s="268"/>
      <c r="U682" s="107"/>
      <c r="V682" s="107"/>
      <c r="W682" s="111"/>
      <c r="X682" s="107"/>
      <c r="Y682" s="107"/>
      <c r="Z682" s="107"/>
      <c r="AA682" s="107"/>
      <c r="AB682" s="107"/>
      <c r="AC682" s="114"/>
      <c r="AD682" s="111"/>
      <c r="AE682" s="107"/>
      <c r="AF682" s="107"/>
      <c r="AG682" s="107"/>
      <c r="AH682" s="107"/>
      <c r="AI682" s="107"/>
      <c r="AJ682" s="107"/>
      <c r="AK682" s="107"/>
      <c r="AL682" s="107"/>
      <c r="AM682" s="107"/>
      <c r="AN682" s="107"/>
      <c r="AO682" s="107"/>
      <c r="AP682" s="107"/>
      <c r="AQ682" s="107"/>
      <c r="AR682" s="107"/>
      <c r="AS682" s="107"/>
      <c r="AT682" s="107"/>
      <c r="AU682" s="107"/>
      <c r="AV682" s="107"/>
      <c r="AW682" s="107"/>
      <c r="AX682" s="107"/>
      <c r="AY682" s="107"/>
      <c r="AZ682" s="107"/>
      <c r="BA682" s="275"/>
      <c r="BB682" s="107"/>
      <c r="BC682" s="115"/>
      <c r="BD682" s="107"/>
      <c r="BE682" s="107"/>
      <c r="BF682" s="107"/>
      <c r="BG682" s="107"/>
      <c r="BH682" s="107"/>
      <c r="BI682" s="107"/>
      <c r="BJ682" s="107"/>
      <c r="BK682" s="107"/>
      <c r="BL682" s="116"/>
      <c r="BM682" s="116"/>
      <c r="BN682" s="116"/>
      <c r="BO682" s="116"/>
      <c r="BP682" s="116"/>
      <c r="BQ682" s="116"/>
      <c r="BR682" s="116"/>
      <c r="BS682" s="118"/>
      <c r="BT682" s="107"/>
      <c r="BU682" s="107"/>
      <c r="BV682" s="107"/>
      <c r="BW682" s="107"/>
      <c r="BX682" s="107"/>
      <c r="BY682" s="107"/>
      <c r="BZ682" s="107"/>
      <c r="CA682" s="107"/>
      <c r="CB682" s="117"/>
      <c r="CC682" s="117"/>
      <c r="CD682" s="117"/>
      <c r="CE682" s="112"/>
      <c r="CF682" s="117"/>
      <c r="CG682" s="112"/>
      <c r="CH682" s="112"/>
      <c r="CI682" s="112"/>
      <c r="CJ682" s="112"/>
      <c r="CK682" s="112"/>
      <c r="CL682" s="112"/>
      <c r="CM682" s="112"/>
      <c r="CN682" s="112"/>
      <c r="CO682" s="112"/>
      <c r="CP682" s="112"/>
      <c r="CQ682" s="112"/>
      <c r="CR682" s="112"/>
    </row>
    <row r="683" spans="1:96" ht="30.75" customHeight="1">
      <c r="A683" s="268" t="s">
        <v>2267</v>
      </c>
      <c r="B683" s="281"/>
      <c r="C683" s="356"/>
      <c r="D683" s="107"/>
      <c r="E683" s="107"/>
      <c r="F683" s="107"/>
      <c r="G683" s="107"/>
      <c r="H683" s="107"/>
      <c r="I683" s="107"/>
      <c r="J683" s="107"/>
      <c r="K683" s="107"/>
      <c r="L683" s="107"/>
      <c r="M683" s="107"/>
      <c r="N683" s="107"/>
      <c r="O683" s="117"/>
      <c r="P683" s="113"/>
      <c r="Q683" s="268"/>
      <c r="R683" s="107"/>
      <c r="S683" s="271"/>
      <c r="T683" s="268"/>
      <c r="U683" s="107"/>
      <c r="V683" s="107"/>
      <c r="W683" s="111"/>
      <c r="X683" s="107"/>
      <c r="Y683" s="107"/>
      <c r="Z683" s="107"/>
      <c r="AA683" s="107"/>
      <c r="AB683" s="107"/>
      <c r="AC683" s="114"/>
      <c r="AD683" s="111"/>
      <c r="AE683" s="107"/>
      <c r="AF683" s="107"/>
      <c r="AG683" s="107"/>
      <c r="AH683" s="107"/>
      <c r="AI683" s="107"/>
      <c r="AJ683" s="107"/>
      <c r="AK683" s="107"/>
      <c r="AL683" s="107"/>
      <c r="AM683" s="107"/>
      <c r="AN683" s="107"/>
      <c r="AO683" s="107"/>
      <c r="AP683" s="107"/>
      <c r="AQ683" s="107"/>
      <c r="AR683" s="107"/>
      <c r="AS683" s="107"/>
      <c r="AT683" s="107"/>
      <c r="AU683" s="107"/>
      <c r="AV683" s="107"/>
      <c r="AW683" s="107"/>
      <c r="AX683" s="107"/>
      <c r="AY683" s="107"/>
      <c r="AZ683" s="107"/>
      <c r="BA683" s="275"/>
      <c r="BB683" s="107"/>
      <c r="BC683" s="115"/>
      <c r="BD683" s="107"/>
      <c r="BE683" s="107"/>
      <c r="BF683" s="107"/>
      <c r="BG683" s="107"/>
      <c r="BH683" s="107"/>
      <c r="BI683" s="107"/>
      <c r="BJ683" s="107"/>
      <c r="BK683" s="107"/>
      <c r="BL683" s="116"/>
      <c r="BM683" s="116"/>
      <c r="BN683" s="116"/>
      <c r="BO683" s="116"/>
      <c r="BP683" s="116"/>
      <c r="BQ683" s="116"/>
      <c r="BR683" s="116"/>
      <c r="BS683" s="118"/>
      <c r="BT683" s="107"/>
      <c r="BU683" s="107"/>
      <c r="BV683" s="107"/>
      <c r="BW683" s="107"/>
      <c r="BX683" s="107"/>
      <c r="BY683" s="107"/>
      <c r="BZ683" s="107"/>
      <c r="CA683" s="107"/>
      <c r="CB683" s="117"/>
      <c r="CC683" s="117"/>
      <c r="CD683" s="117"/>
      <c r="CE683" s="112"/>
      <c r="CF683" s="117"/>
      <c r="CG683" s="112"/>
      <c r="CH683" s="112"/>
      <c r="CI683" s="112"/>
      <c r="CJ683" s="112"/>
      <c r="CK683" s="112"/>
      <c r="CL683" s="112"/>
      <c r="CM683" s="112"/>
      <c r="CN683" s="112"/>
      <c r="CO683" s="112"/>
      <c r="CP683" s="112"/>
      <c r="CQ683" s="112"/>
      <c r="CR683" s="112"/>
    </row>
    <row r="684" spans="1:96" ht="30.75" customHeight="1">
      <c r="A684" s="268" t="s">
        <v>2268</v>
      </c>
      <c r="B684" s="281"/>
      <c r="C684" s="356"/>
      <c r="D684" s="107"/>
      <c r="E684" s="107"/>
      <c r="F684" s="107"/>
      <c r="G684" s="107"/>
      <c r="H684" s="107"/>
      <c r="I684" s="107"/>
      <c r="J684" s="107"/>
      <c r="K684" s="107"/>
      <c r="L684" s="107"/>
      <c r="M684" s="107"/>
      <c r="N684" s="107"/>
      <c r="O684" s="117"/>
      <c r="P684" s="113"/>
      <c r="Q684" s="268"/>
      <c r="R684" s="107"/>
      <c r="S684" s="271"/>
      <c r="T684" s="268"/>
      <c r="U684" s="107"/>
      <c r="V684" s="107"/>
      <c r="W684" s="111"/>
      <c r="X684" s="107"/>
      <c r="Y684" s="107"/>
      <c r="Z684" s="107"/>
      <c r="AA684" s="107"/>
      <c r="AB684" s="107"/>
      <c r="AC684" s="114"/>
      <c r="AD684" s="111"/>
      <c r="AE684" s="107"/>
      <c r="AF684" s="107"/>
      <c r="AG684" s="107"/>
      <c r="AH684" s="107"/>
      <c r="AI684" s="107"/>
      <c r="AJ684" s="107"/>
      <c r="AK684" s="107"/>
      <c r="AL684" s="107"/>
      <c r="AM684" s="107"/>
      <c r="AN684" s="107"/>
      <c r="AO684" s="107"/>
      <c r="AP684" s="107"/>
      <c r="AQ684" s="107"/>
      <c r="AR684" s="107"/>
      <c r="AS684" s="107"/>
      <c r="AT684" s="107"/>
      <c r="AU684" s="107"/>
      <c r="AV684" s="107"/>
      <c r="AW684" s="107"/>
      <c r="AX684" s="107"/>
      <c r="AY684" s="107"/>
      <c r="AZ684" s="107"/>
      <c r="BA684" s="275"/>
      <c r="BB684" s="107"/>
      <c r="BC684" s="115"/>
      <c r="BD684" s="107"/>
      <c r="BE684" s="107"/>
      <c r="BF684" s="107"/>
      <c r="BG684" s="107"/>
      <c r="BH684" s="107"/>
      <c r="BI684" s="107"/>
      <c r="BJ684" s="107"/>
      <c r="BK684" s="107"/>
      <c r="BL684" s="116"/>
      <c r="BM684" s="116"/>
      <c r="BN684" s="116"/>
      <c r="BO684" s="116"/>
      <c r="BP684" s="116"/>
      <c r="BQ684" s="116"/>
      <c r="BR684" s="116"/>
      <c r="BS684" s="118"/>
      <c r="BT684" s="107"/>
      <c r="BU684" s="107"/>
      <c r="BV684" s="107"/>
      <c r="BW684" s="107"/>
      <c r="BX684" s="107"/>
      <c r="BY684" s="107"/>
      <c r="BZ684" s="107"/>
      <c r="CA684" s="107"/>
      <c r="CB684" s="117"/>
      <c r="CC684" s="117"/>
      <c r="CD684" s="117"/>
      <c r="CE684" s="112"/>
      <c r="CF684" s="117"/>
      <c r="CG684" s="112"/>
      <c r="CH684" s="112"/>
      <c r="CI684" s="112"/>
      <c r="CJ684" s="112"/>
      <c r="CK684" s="112"/>
      <c r="CL684" s="112"/>
      <c r="CM684" s="112"/>
      <c r="CN684" s="112"/>
      <c r="CO684" s="112"/>
      <c r="CP684" s="112"/>
      <c r="CQ684" s="112"/>
      <c r="CR684" s="112"/>
    </row>
    <row r="685" spans="1:96" ht="30.75" customHeight="1">
      <c r="A685" s="268" t="s">
        <v>2269</v>
      </c>
      <c r="B685" s="281"/>
      <c r="C685" s="356"/>
      <c r="D685" s="107"/>
      <c r="E685" s="107"/>
      <c r="F685" s="107"/>
      <c r="G685" s="107"/>
      <c r="H685" s="107"/>
      <c r="I685" s="107"/>
      <c r="J685" s="107"/>
      <c r="K685" s="107"/>
      <c r="L685" s="107"/>
      <c r="M685" s="107"/>
      <c r="N685" s="107"/>
      <c r="O685" s="117"/>
      <c r="P685" s="113"/>
      <c r="Q685" s="268"/>
      <c r="R685" s="107"/>
      <c r="S685" s="271"/>
      <c r="T685" s="268"/>
      <c r="U685" s="107"/>
      <c r="V685" s="107"/>
      <c r="W685" s="111"/>
      <c r="X685" s="107"/>
      <c r="Y685" s="107"/>
      <c r="Z685" s="107"/>
      <c r="AA685" s="107"/>
      <c r="AB685" s="107"/>
      <c r="AC685" s="114"/>
      <c r="AD685" s="111"/>
      <c r="AE685" s="107"/>
      <c r="AF685" s="107"/>
      <c r="AG685" s="107"/>
      <c r="AH685" s="107"/>
      <c r="AI685" s="107"/>
      <c r="AJ685" s="107"/>
      <c r="AK685" s="107"/>
      <c r="AL685" s="107"/>
      <c r="AM685" s="107"/>
      <c r="AN685" s="107"/>
      <c r="AO685" s="107"/>
      <c r="AP685" s="107"/>
      <c r="AQ685" s="107"/>
      <c r="AR685" s="107"/>
      <c r="AS685" s="107"/>
      <c r="AT685" s="107"/>
      <c r="AU685" s="107"/>
      <c r="AV685" s="107"/>
      <c r="AW685" s="107"/>
      <c r="AX685" s="107"/>
      <c r="AY685" s="107"/>
      <c r="AZ685" s="107"/>
      <c r="BA685" s="275"/>
      <c r="BB685" s="107"/>
      <c r="BC685" s="115"/>
      <c r="BD685" s="107"/>
      <c r="BE685" s="107"/>
      <c r="BF685" s="107"/>
      <c r="BG685" s="107"/>
      <c r="BH685" s="107"/>
      <c r="BI685" s="107"/>
      <c r="BJ685" s="107"/>
      <c r="BK685" s="107"/>
      <c r="BL685" s="116"/>
      <c r="BM685" s="116"/>
      <c r="BN685" s="116"/>
      <c r="BO685" s="116"/>
      <c r="BP685" s="116"/>
      <c r="BQ685" s="116"/>
      <c r="BR685" s="116"/>
      <c r="BS685" s="118"/>
      <c r="BT685" s="107"/>
      <c r="BU685" s="107"/>
      <c r="BV685" s="107"/>
      <c r="BW685" s="107"/>
      <c r="BX685" s="107"/>
      <c r="BY685" s="107"/>
      <c r="BZ685" s="107"/>
      <c r="CA685" s="107"/>
      <c r="CB685" s="117"/>
      <c r="CC685" s="117"/>
      <c r="CD685" s="117"/>
      <c r="CE685" s="112"/>
      <c r="CF685" s="117"/>
      <c r="CG685" s="112"/>
      <c r="CH685" s="112"/>
      <c r="CI685" s="112"/>
      <c r="CJ685" s="112"/>
      <c r="CK685" s="112"/>
      <c r="CL685" s="112"/>
      <c r="CM685" s="112"/>
      <c r="CN685" s="112"/>
      <c r="CO685" s="112"/>
      <c r="CP685" s="112"/>
      <c r="CQ685" s="112"/>
      <c r="CR685" s="112"/>
    </row>
    <row r="686" spans="1:96" ht="30.75" customHeight="1">
      <c r="A686" s="268" t="s">
        <v>2270</v>
      </c>
      <c r="B686" s="281"/>
      <c r="C686" s="356"/>
      <c r="D686" s="107"/>
      <c r="E686" s="107"/>
      <c r="F686" s="107"/>
      <c r="G686" s="107"/>
      <c r="H686" s="107"/>
      <c r="I686" s="107"/>
      <c r="J686" s="107"/>
      <c r="K686" s="107"/>
      <c r="L686" s="107"/>
      <c r="M686" s="107"/>
      <c r="N686" s="107"/>
      <c r="O686" s="117"/>
      <c r="P686" s="113"/>
      <c r="Q686" s="268"/>
      <c r="R686" s="107"/>
      <c r="S686" s="271"/>
      <c r="T686" s="268"/>
      <c r="U686" s="107"/>
      <c r="V686" s="107"/>
      <c r="W686" s="111"/>
      <c r="X686" s="107"/>
      <c r="Y686" s="107"/>
      <c r="Z686" s="107"/>
      <c r="AA686" s="107"/>
      <c r="AB686" s="107"/>
      <c r="AC686" s="114"/>
      <c r="AD686" s="111"/>
      <c r="AE686" s="107"/>
      <c r="AF686" s="107"/>
      <c r="AG686" s="107"/>
      <c r="AH686" s="107"/>
      <c r="AI686" s="107"/>
      <c r="AJ686" s="107"/>
      <c r="AK686" s="107"/>
      <c r="AL686" s="107"/>
      <c r="AM686" s="107"/>
      <c r="AN686" s="107"/>
      <c r="AO686" s="107"/>
      <c r="AP686" s="107"/>
      <c r="AQ686" s="107"/>
      <c r="AR686" s="107"/>
      <c r="AS686" s="107"/>
      <c r="AT686" s="107"/>
      <c r="AU686" s="107"/>
      <c r="AV686" s="107"/>
      <c r="AW686" s="107"/>
      <c r="AX686" s="107"/>
      <c r="AY686" s="107"/>
      <c r="AZ686" s="107"/>
      <c r="BA686" s="275"/>
      <c r="BB686" s="107"/>
      <c r="BC686" s="115"/>
      <c r="BD686" s="107"/>
      <c r="BE686" s="107"/>
      <c r="BF686" s="107"/>
      <c r="BG686" s="107"/>
      <c r="BH686" s="107"/>
      <c r="BI686" s="107"/>
      <c r="BJ686" s="107"/>
      <c r="BK686" s="107"/>
      <c r="BL686" s="116"/>
      <c r="BM686" s="116"/>
      <c r="BN686" s="116"/>
      <c r="BO686" s="116"/>
      <c r="BP686" s="116"/>
      <c r="BQ686" s="116"/>
      <c r="BR686" s="116"/>
      <c r="BS686" s="118"/>
      <c r="BT686" s="107"/>
      <c r="BU686" s="107"/>
      <c r="BV686" s="107"/>
      <c r="BW686" s="107"/>
      <c r="BX686" s="107"/>
      <c r="BY686" s="107"/>
      <c r="BZ686" s="107"/>
      <c r="CA686" s="107"/>
      <c r="CB686" s="117"/>
      <c r="CC686" s="117"/>
      <c r="CD686" s="117"/>
      <c r="CE686" s="112"/>
      <c r="CF686" s="117"/>
      <c r="CG686" s="112"/>
      <c r="CH686" s="112"/>
      <c r="CI686" s="112"/>
      <c r="CJ686" s="112"/>
      <c r="CK686" s="112"/>
      <c r="CL686" s="112"/>
      <c r="CM686" s="112"/>
      <c r="CN686" s="112"/>
      <c r="CO686" s="112"/>
      <c r="CP686" s="112"/>
      <c r="CQ686" s="112"/>
      <c r="CR686" s="112"/>
    </row>
    <row r="687" spans="1:96" ht="30.75" customHeight="1">
      <c r="A687" s="268" t="s">
        <v>2271</v>
      </c>
      <c r="B687" s="281"/>
      <c r="C687" s="356"/>
      <c r="D687" s="107"/>
      <c r="E687" s="107"/>
      <c r="F687" s="107"/>
      <c r="G687" s="107"/>
      <c r="H687" s="107"/>
      <c r="I687" s="107"/>
      <c r="J687" s="107"/>
      <c r="K687" s="107"/>
      <c r="L687" s="107"/>
      <c r="M687" s="107"/>
      <c r="N687" s="107"/>
      <c r="O687" s="117"/>
      <c r="P687" s="113"/>
      <c r="Q687" s="268"/>
      <c r="R687" s="107"/>
      <c r="S687" s="271"/>
      <c r="T687" s="268"/>
      <c r="U687" s="107"/>
      <c r="V687" s="107"/>
      <c r="W687" s="111"/>
      <c r="X687" s="107"/>
      <c r="Y687" s="107"/>
      <c r="Z687" s="107"/>
      <c r="AA687" s="107"/>
      <c r="AB687" s="107"/>
      <c r="AC687" s="114"/>
      <c r="AD687" s="111"/>
      <c r="AE687" s="107"/>
      <c r="AF687" s="107"/>
      <c r="AG687" s="107"/>
      <c r="AH687" s="107"/>
      <c r="AI687" s="107"/>
      <c r="AJ687" s="107"/>
      <c r="AK687" s="107"/>
      <c r="AL687" s="107"/>
      <c r="AM687" s="107"/>
      <c r="AN687" s="107"/>
      <c r="AO687" s="107"/>
      <c r="AP687" s="107"/>
      <c r="AQ687" s="107"/>
      <c r="AR687" s="107"/>
      <c r="AS687" s="107"/>
      <c r="AT687" s="107"/>
      <c r="AU687" s="107"/>
      <c r="AV687" s="107"/>
      <c r="AW687" s="107"/>
      <c r="AX687" s="107"/>
      <c r="AY687" s="107"/>
      <c r="AZ687" s="107"/>
      <c r="BA687" s="275"/>
      <c r="BB687" s="107"/>
      <c r="BC687" s="115"/>
      <c r="BD687" s="107"/>
      <c r="BE687" s="107"/>
      <c r="BF687" s="107"/>
      <c r="BG687" s="107"/>
      <c r="BH687" s="107"/>
      <c r="BI687" s="107"/>
      <c r="BJ687" s="107"/>
      <c r="BK687" s="107"/>
      <c r="BL687" s="116"/>
      <c r="BM687" s="116"/>
      <c r="BN687" s="116"/>
      <c r="BO687" s="116"/>
      <c r="BP687" s="116"/>
      <c r="BQ687" s="116"/>
      <c r="BR687" s="116"/>
      <c r="BS687" s="118"/>
      <c r="BT687" s="107"/>
      <c r="BU687" s="107"/>
      <c r="BV687" s="107"/>
      <c r="BW687" s="107"/>
      <c r="BX687" s="107"/>
      <c r="BY687" s="107"/>
      <c r="BZ687" s="107"/>
      <c r="CA687" s="107"/>
      <c r="CB687" s="117"/>
      <c r="CC687" s="117"/>
      <c r="CD687" s="117"/>
      <c r="CE687" s="112"/>
      <c r="CF687" s="117"/>
      <c r="CG687" s="112"/>
      <c r="CH687" s="112"/>
      <c r="CI687" s="112"/>
      <c r="CJ687" s="112"/>
      <c r="CK687" s="112"/>
      <c r="CL687" s="112"/>
      <c r="CM687" s="112"/>
      <c r="CN687" s="112"/>
      <c r="CO687" s="112"/>
      <c r="CP687" s="112"/>
      <c r="CQ687" s="112"/>
      <c r="CR687" s="112"/>
    </row>
    <row r="688" spans="1:96" ht="30.75" customHeight="1">
      <c r="A688" s="268" t="s">
        <v>2272</v>
      </c>
      <c r="B688" s="281"/>
      <c r="C688" s="356"/>
      <c r="D688" s="107"/>
      <c r="E688" s="107"/>
      <c r="F688" s="107"/>
      <c r="G688" s="107"/>
      <c r="H688" s="107"/>
      <c r="I688" s="107"/>
      <c r="J688" s="107"/>
      <c r="K688" s="107"/>
      <c r="L688" s="107"/>
      <c r="M688" s="107"/>
      <c r="N688" s="107"/>
      <c r="O688" s="117"/>
      <c r="P688" s="113"/>
      <c r="Q688" s="268"/>
      <c r="R688" s="107"/>
      <c r="S688" s="271"/>
      <c r="T688" s="268"/>
      <c r="U688" s="107"/>
      <c r="V688" s="107"/>
      <c r="W688" s="111"/>
      <c r="X688" s="107"/>
      <c r="Y688" s="107"/>
      <c r="Z688" s="107"/>
      <c r="AA688" s="107"/>
      <c r="AB688" s="107"/>
      <c r="AC688" s="114"/>
      <c r="AD688" s="111"/>
      <c r="AE688" s="107"/>
      <c r="AF688" s="107"/>
      <c r="AG688" s="107"/>
      <c r="AH688" s="107"/>
      <c r="AI688" s="107"/>
      <c r="AJ688" s="107"/>
      <c r="AK688" s="107"/>
      <c r="AL688" s="107"/>
      <c r="AM688" s="107"/>
      <c r="AN688" s="107"/>
      <c r="AO688" s="107"/>
      <c r="AP688" s="107"/>
      <c r="AQ688" s="107"/>
      <c r="AR688" s="107"/>
      <c r="AS688" s="107"/>
      <c r="AT688" s="107"/>
      <c r="AU688" s="107"/>
      <c r="AV688" s="107"/>
      <c r="AW688" s="107"/>
      <c r="AX688" s="107"/>
      <c r="AY688" s="107"/>
      <c r="AZ688" s="107"/>
      <c r="BA688" s="275"/>
      <c r="BB688" s="107"/>
      <c r="BC688" s="115"/>
      <c r="BD688" s="107"/>
      <c r="BE688" s="107"/>
      <c r="BF688" s="107"/>
      <c r="BG688" s="107"/>
      <c r="BH688" s="107"/>
      <c r="BI688" s="107"/>
      <c r="BJ688" s="107"/>
      <c r="BK688" s="107"/>
      <c r="BL688" s="116"/>
      <c r="BM688" s="116"/>
      <c r="BN688" s="116"/>
      <c r="BO688" s="116"/>
      <c r="BP688" s="116"/>
      <c r="BQ688" s="116"/>
      <c r="BR688" s="116"/>
      <c r="BS688" s="118"/>
      <c r="BT688" s="107"/>
      <c r="BU688" s="107"/>
      <c r="BV688" s="107"/>
      <c r="BW688" s="107"/>
      <c r="BX688" s="107"/>
      <c r="BY688" s="107"/>
      <c r="BZ688" s="107"/>
      <c r="CA688" s="107"/>
      <c r="CB688" s="117"/>
      <c r="CC688" s="117"/>
      <c r="CD688" s="117"/>
      <c r="CE688" s="112"/>
      <c r="CF688" s="117"/>
      <c r="CG688" s="112"/>
      <c r="CH688" s="112"/>
      <c r="CI688" s="112"/>
      <c r="CJ688" s="112"/>
      <c r="CK688" s="112"/>
      <c r="CL688" s="112"/>
      <c r="CM688" s="112"/>
      <c r="CN688" s="112"/>
      <c r="CO688" s="112"/>
      <c r="CP688" s="112"/>
      <c r="CQ688" s="112"/>
      <c r="CR688" s="112"/>
    </row>
    <row r="689" spans="1:96" ht="30.75" customHeight="1">
      <c r="A689" s="268" t="s">
        <v>2273</v>
      </c>
      <c r="B689" s="281"/>
      <c r="C689" s="356"/>
      <c r="D689" s="123"/>
      <c r="E689" s="123"/>
      <c r="F689" s="123"/>
      <c r="G689" s="123"/>
      <c r="H689" s="123"/>
      <c r="I689" s="123"/>
      <c r="J689" s="123"/>
      <c r="K689" s="123"/>
      <c r="L689" s="123"/>
      <c r="M689" s="123"/>
      <c r="N689" s="123"/>
      <c r="O689" s="117"/>
      <c r="P689" s="146"/>
      <c r="Q689" s="268"/>
      <c r="R689" s="123"/>
      <c r="S689" s="271"/>
      <c r="T689" s="268"/>
      <c r="U689" s="123"/>
      <c r="V689" s="123"/>
      <c r="W689" s="111"/>
      <c r="X689" s="107"/>
      <c r="Y689" s="123"/>
      <c r="Z689" s="123"/>
      <c r="AA689" s="123"/>
      <c r="AB689" s="123"/>
      <c r="AC689" s="131"/>
      <c r="AD689" s="144"/>
      <c r="AE689" s="123"/>
      <c r="AF689" s="123"/>
      <c r="AG689" s="123"/>
      <c r="AH689" s="123"/>
      <c r="AI689" s="123"/>
      <c r="AJ689" s="123"/>
      <c r="AK689" s="123"/>
      <c r="AL689" s="123"/>
      <c r="AM689" s="123"/>
      <c r="AN689" s="123"/>
      <c r="AO689" s="123"/>
      <c r="AP689" s="123"/>
      <c r="AQ689" s="123"/>
      <c r="AR689" s="123"/>
      <c r="AS689" s="123"/>
      <c r="AT689" s="123"/>
      <c r="AU689" s="123"/>
      <c r="AV689" s="123"/>
      <c r="AW689" s="123"/>
      <c r="AX689" s="123"/>
      <c r="AY689" s="123"/>
      <c r="AZ689" s="107"/>
      <c r="BA689" s="275"/>
      <c r="BB689" s="107"/>
      <c r="BC689" s="133"/>
      <c r="BD689" s="123"/>
      <c r="BE689" s="123"/>
      <c r="BF689" s="123"/>
      <c r="BG689" s="123"/>
      <c r="BH689" s="123"/>
      <c r="BI689" s="123"/>
      <c r="BJ689" s="123"/>
      <c r="BK689" s="123"/>
      <c r="BL689" s="134"/>
      <c r="BM689" s="134"/>
      <c r="BN689" s="134"/>
      <c r="BO689" s="134"/>
      <c r="BP689" s="134"/>
      <c r="BQ689" s="134"/>
      <c r="BR689" s="134"/>
      <c r="BS689" s="145"/>
      <c r="BT689" s="123"/>
      <c r="BU689" s="123"/>
      <c r="BV689" s="123"/>
      <c r="BW689" s="123"/>
      <c r="BX689" s="123"/>
      <c r="BY689" s="123"/>
      <c r="BZ689" s="123"/>
      <c r="CA689" s="123"/>
      <c r="CB689" s="128"/>
      <c r="CC689" s="128"/>
      <c r="CD689" s="128"/>
      <c r="CE689" s="135"/>
      <c r="CF689" s="128"/>
      <c r="CG689" s="135"/>
      <c r="CH689" s="135"/>
      <c r="CI689" s="135"/>
      <c r="CJ689" s="135"/>
      <c r="CK689" s="135"/>
      <c r="CL689" s="135"/>
      <c r="CM689" s="135"/>
      <c r="CN689" s="135"/>
      <c r="CO689" s="135"/>
      <c r="CP689" s="135"/>
      <c r="CQ689" s="135"/>
      <c r="CR689" s="112"/>
    </row>
    <row r="690" spans="1:96" ht="30.75" customHeight="1">
      <c r="A690" s="268" t="s">
        <v>2274</v>
      </c>
      <c r="B690" s="281"/>
      <c r="C690" s="356"/>
      <c r="D690" s="107"/>
      <c r="E690" s="107"/>
      <c r="F690" s="107"/>
      <c r="G690" s="107"/>
      <c r="H690" s="107"/>
      <c r="I690" s="107"/>
      <c r="J690" s="107"/>
      <c r="K690" s="107"/>
      <c r="L690" s="107"/>
      <c r="M690" s="107"/>
      <c r="N690" s="107"/>
      <c r="O690" s="117"/>
      <c r="P690" s="113"/>
      <c r="Q690" s="268"/>
      <c r="R690" s="107"/>
      <c r="S690" s="271"/>
      <c r="T690" s="268"/>
      <c r="U690" s="107"/>
      <c r="V690" s="106"/>
      <c r="W690" s="111"/>
      <c r="X690" s="107"/>
      <c r="Y690" s="107"/>
      <c r="Z690" s="107"/>
      <c r="AA690" s="107"/>
      <c r="AB690" s="107"/>
      <c r="AC690" s="114"/>
      <c r="AD690" s="111"/>
      <c r="AE690" s="107"/>
      <c r="AF690" s="107"/>
      <c r="AG690" s="107"/>
      <c r="AH690" s="107"/>
      <c r="AI690" s="107"/>
      <c r="AJ690" s="107"/>
      <c r="AK690" s="107"/>
      <c r="AL690" s="107"/>
      <c r="AM690" s="107"/>
      <c r="AN690" s="107"/>
      <c r="AO690" s="107"/>
      <c r="AP690" s="107"/>
      <c r="AQ690" s="107"/>
      <c r="AR690" s="107"/>
      <c r="AS690" s="107"/>
      <c r="AT690" s="107"/>
      <c r="AU690" s="107"/>
      <c r="AV690" s="107"/>
      <c r="AW690" s="107"/>
      <c r="AX690" s="107"/>
      <c r="AY690" s="107"/>
      <c r="AZ690" s="107"/>
      <c r="BA690" s="275"/>
      <c r="BB690" s="107"/>
      <c r="BC690" s="115"/>
      <c r="BD690" s="107"/>
      <c r="BE690" s="107"/>
      <c r="BF690" s="107"/>
      <c r="BG690" s="107"/>
      <c r="BH690" s="107"/>
      <c r="BI690" s="107"/>
      <c r="BJ690" s="107"/>
      <c r="BK690" s="107"/>
      <c r="BL690" s="116"/>
      <c r="BM690" s="116"/>
      <c r="BN690" s="116"/>
      <c r="BO690" s="116"/>
      <c r="BP690" s="116"/>
      <c r="BQ690" s="116"/>
      <c r="BR690" s="116"/>
      <c r="BS690" s="118"/>
      <c r="BT690" s="107"/>
      <c r="BU690" s="107"/>
      <c r="BV690" s="107"/>
      <c r="BW690" s="107"/>
      <c r="BX690" s="107"/>
      <c r="BY690" s="107"/>
      <c r="BZ690" s="107"/>
      <c r="CA690" s="107"/>
      <c r="CB690" s="117"/>
      <c r="CC690" s="117"/>
      <c r="CD690" s="117"/>
      <c r="CE690" s="112"/>
      <c r="CF690" s="117"/>
      <c r="CG690" s="112"/>
      <c r="CH690" s="112"/>
      <c r="CI690" s="112"/>
      <c r="CJ690" s="112"/>
      <c r="CK690" s="112"/>
      <c r="CL690" s="112"/>
      <c r="CM690" s="112"/>
      <c r="CN690" s="112"/>
      <c r="CO690" s="112"/>
      <c r="CP690" s="112"/>
      <c r="CQ690" s="112"/>
      <c r="CR690" s="112"/>
    </row>
    <row r="691" spans="1:96" ht="30.75" customHeight="1">
      <c r="A691" s="268" t="s">
        <v>2275</v>
      </c>
      <c r="B691" s="281"/>
      <c r="C691" s="356"/>
      <c r="D691" s="107"/>
      <c r="E691" s="107"/>
      <c r="F691" s="107"/>
      <c r="G691" s="107"/>
      <c r="H691" s="107"/>
      <c r="I691" s="107"/>
      <c r="J691" s="107"/>
      <c r="K691" s="107"/>
      <c r="L691" s="107"/>
      <c r="M691" s="107"/>
      <c r="N691" s="107"/>
      <c r="O691" s="117"/>
      <c r="P691" s="113"/>
      <c r="Q691" s="268"/>
      <c r="R691" s="107"/>
      <c r="S691" s="271"/>
      <c r="T691" s="268"/>
      <c r="U691" s="107"/>
      <c r="V691" s="107"/>
      <c r="W691" s="111"/>
      <c r="X691" s="107"/>
      <c r="Y691" s="107"/>
      <c r="Z691" s="107"/>
      <c r="AA691" s="107"/>
      <c r="AB691" s="107"/>
      <c r="AC691" s="114"/>
      <c r="AD691" s="111"/>
      <c r="AE691" s="107"/>
      <c r="AF691" s="107"/>
      <c r="AG691" s="107"/>
      <c r="AH691" s="107"/>
      <c r="AI691" s="107"/>
      <c r="AJ691" s="107"/>
      <c r="AK691" s="107"/>
      <c r="AL691" s="107"/>
      <c r="AM691" s="107"/>
      <c r="AN691" s="107"/>
      <c r="AO691" s="107"/>
      <c r="AP691" s="107"/>
      <c r="AQ691" s="107"/>
      <c r="AR691" s="107"/>
      <c r="AS691" s="107"/>
      <c r="AT691" s="107"/>
      <c r="AU691" s="107"/>
      <c r="AV691" s="107"/>
      <c r="AW691" s="107"/>
      <c r="AX691" s="107"/>
      <c r="AY691" s="107"/>
      <c r="AZ691" s="107"/>
      <c r="BA691" s="275"/>
      <c r="BB691" s="107"/>
      <c r="BC691" s="115"/>
      <c r="BD691" s="107"/>
      <c r="BE691" s="107"/>
      <c r="BF691" s="107"/>
      <c r="BG691" s="107"/>
      <c r="BH691" s="107"/>
      <c r="BI691" s="107"/>
      <c r="BJ691" s="107"/>
      <c r="BK691" s="107"/>
      <c r="BL691" s="116"/>
      <c r="BM691" s="116"/>
      <c r="BN691" s="116"/>
      <c r="BO691" s="116"/>
      <c r="BP691" s="116"/>
      <c r="BQ691" s="116"/>
      <c r="BR691" s="116"/>
      <c r="BS691" s="118"/>
      <c r="BT691" s="107"/>
      <c r="BU691" s="107"/>
      <c r="BV691" s="107"/>
      <c r="BW691" s="107"/>
      <c r="BX691" s="107"/>
      <c r="BY691" s="107"/>
      <c r="BZ691" s="107"/>
      <c r="CA691" s="107"/>
      <c r="CB691" s="117"/>
      <c r="CC691" s="117"/>
      <c r="CD691" s="117"/>
      <c r="CE691" s="112"/>
      <c r="CF691" s="117"/>
      <c r="CG691" s="112"/>
      <c r="CH691" s="112"/>
      <c r="CI691" s="112"/>
      <c r="CJ691" s="112"/>
      <c r="CK691" s="112"/>
      <c r="CL691" s="112"/>
      <c r="CM691" s="112"/>
      <c r="CN691" s="112"/>
      <c r="CO691" s="112"/>
      <c r="CP691" s="112"/>
      <c r="CQ691" s="112"/>
      <c r="CR691" s="112"/>
    </row>
    <row r="692" spans="1:96" ht="30.75" customHeight="1">
      <c r="A692" s="268" t="s">
        <v>2276</v>
      </c>
      <c r="B692" s="281"/>
      <c r="C692" s="356"/>
      <c r="D692" s="107"/>
      <c r="E692" s="107"/>
      <c r="F692" s="107"/>
      <c r="G692" s="107"/>
      <c r="H692" s="107"/>
      <c r="I692" s="107"/>
      <c r="J692" s="107"/>
      <c r="K692" s="107"/>
      <c r="L692" s="107"/>
      <c r="M692" s="107"/>
      <c r="N692" s="107"/>
      <c r="O692" s="117"/>
      <c r="P692" s="113"/>
      <c r="Q692" s="268"/>
      <c r="R692" s="107"/>
      <c r="S692" s="271"/>
      <c r="T692" s="268"/>
      <c r="U692" s="107"/>
      <c r="V692" s="107"/>
      <c r="W692" s="111"/>
      <c r="X692" s="107"/>
      <c r="Y692" s="107"/>
      <c r="Z692" s="107"/>
      <c r="AA692" s="107"/>
      <c r="AB692" s="107"/>
      <c r="AC692" s="114"/>
      <c r="AD692" s="111"/>
      <c r="AE692" s="107"/>
      <c r="AF692" s="107"/>
      <c r="AG692" s="107"/>
      <c r="AH692" s="107"/>
      <c r="AI692" s="107"/>
      <c r="AJ692" s="107"/>
      <c r="AK692" s="107"/>
      <c r="AL692" s="107"/>
      <c r="AM692" s="107"/>
      <c r="AN692" s="107"/>
      <c r="AO692" s="107"/>
      <c r="AP692" s="107"/>
      <c r="AQ692" s="107"/>
      <c r="AR692" s="107"/>
      <c r="AS692" s="107"/>
      <c r="AT692" s="107"/>
      <c r="AU692" s="107"/>
      <c r="AV692" s="107"/>
      <c r="AW692" s="107"/>
      <c r="AX692" s="107"/>
      <c r="AY692" s="107"/>
      <c r="AZ692" s="107"/>
      <c r="BA692" s="275"/>
      <c r="BB692" s="107"/>
      <c r="BC692" s="115"/>
      <c r="BD692" s="107"/>
      <c r="BE692" s="107"/>
      <c r="BF692" s="107"/>
      <c r="BG692" s="107"/>
      <c r="BH692" s="107"/>
      <c r="BI692" s="107"/>
      <c r="BJ692" s="107"/>
      <c r="BK692" s="107"/>
      <c r="BL692" s="116"/>
      <c r="BM692" s="116"/>
      <c r="BN692" s="116"/>
      <c r="BO692" s="116"/>
      <c r="BP692" s="116"/>
      <c r="BQ692" s="116"/>
      <c r="BR692" s="116"/>
      <c r="BS692" s="118"/>
      <c r="BT692" s="107"/>
      <c r="BU692" s="107"/>
      <c r="BV692" s="107"/>
      <c r="BW692" s="107"/>
      <c r="BX692" s="107"/>
      <c r="BY692" s="107"/>
      <c r="BZ692" s="107"/>
      <c r="CA692" s="107"/>
      <c r="CB692" s="117"/>
      <c r="CC692" s="117"/>
      <c r="CD692" s="117"/>
      <c r="CE692" s="112"/>
      <c r="CF692" s="117"/>
      <c r="CG692" s="112"/>
      <c r="CH692" s="112"/>
      <c r="CI692" s="112"/>
      <c r="CJ692" s="112"/>
      <c r="CK692" s="112"/>
      <c r="CL692" s="112"/>
      <c r="CM692" s="112"/>
      <c r="CN692" s="112"/>
      <c r="CO692" s="112"/>
      <c r="CP692" s="112"/>
      <c r="CQ692" s="112"/>
      <c r="CR692" s="112"/>
    </row>
    <row r="693" spans="1:96" ht="30.75" customHeight="1">
      <c r="A693" s="268" t="s">
        <v>2277</v>
      </c>
      <c r="B693" s="281"/>
      <c r="C693" s="356"/>
      <c r="D693" s="107"/>
      <c r="E693" s="107"/>
      <c r="F693" s="107"/>
      <c r="G693" s="107"/>
      <c r="H693" s="107"/>
      <c r="I693" s="107"/>
      <c r="J693" s="107"/>
      <c r="K693" s="107"/>
      <c r="L693" s="107"/>
      <c r="M693" s="107"/>
      <c r="N693" s="107"/>
      <c r="O693" s="117"/>
      <c r="P693" s="113"/>
      <c r="Q693" s="268"/>
      <c r="R693" s="107"/>
      <c r="S693" s="271"/>
      <c r="T693" s="268"/>
      <c r="U693" s="107"/>
      <c r="V693" s="107"/>
      <c r="W693" s="111"/>
      <c r="X693" s="107"/>
      <c r="Y693" s="107"/>
      <c r="Z693" s="107"/>
      <c r="AA693" s="107"/>
      <c r="AB693" s="107"/>
      <c r="AC693" s="114"/>
      <c r="AD693" s="111"/>
      <c r="AE693" s="107"/>
      <c r="AF693" s="107"/>
      <c r="AG693" s="107"/>
      <c r="AH693" s="107"/>
      <c r="AI693" s="107"/>
      <c r="AJ693" s="107"/>
      <c r="AK693" s="107"/>
      <c r="AL693" s="107"/>
      <c r="AM693" s="107"/>
      <c r="AN693" s="107"/>
      <c r="AO693" s="107"/>
      <c r="AP693" s="107"/>
      <c r="AQ693" s="107"/>
      <c r="AR693" s="107"/>
      <c r="AS693" s="107"/>
      <c r="AT693" s="107"/>
      <c r="AU693" s="107"/>
      <c r="AV693" s="107"/>
      <c r="AW693" s="107"/>
      <c r="AX693" s="107"/>
      <c r="AY693" s="107"/>
      <c r="AZ693" s="107"/>
      <c r="BA693" s="275"/>
      <c r="BB693" s="107"/>
      <c r="BC693" s="115"/>
      <c r="BD693" s="107"/>
      <c r="BE693" s="107"/>
      <c r="BF693" s="107"/>
      <c r="BG693" s="107"/>
      <c r="BH693" s="107"/>
      <c r="BI693" s="107"/>
      <c r="BJ693" s="107"/>
      <c r="BK693" s="107"/>
      <c r="BL693" s="116"/>
      <c r="BM693" s="116"/>
      <c r="BN693" s="116"/>
      <c r="BO693" s="116"/>
      <c r="BP693" s="116"/>
      <c r="BQ693" s="116"/>
      <c r="BR693" s="116"/>
      <c r="BS693" s="118"/>
      <c r="BT693" s="107"/>
      <c r="BU693" s="107"/>
      <c r="BV693" s="107"/>
      <c r="BW693" s="107"/>
      <c r="BX693" s="107"/>
      <c r="BY693" s="107"/>
      <c r="BZ693" s="107"/>
      <c r="CA693" s="107"/>
      <c r="CB693" s="117"/>
      <c r="CC693" s="117"/>
      <c r="CD693" s="117"/>
      <c r="CE693" s="112"/>
      <c r="CF693" s="117"/>
      <c r="CG693" s="112"/>
      <c r="CH693" s="112"/>
      <c r="CI693" s="112"/>
      <c r="CJ693" s="112"/>
      <c r="CK693" s="112"/>
      <c r="CL693" s="112"/>
      <c r="CM693" s="112"/>
      <c r="CN693" s="112"/>
      <c r="CO693" s="112"/>
      <c r="CP693" s="112"/>
      <c r="CQ693" s="112"/>
      <c r="CR693" s="112"/>
    </row>
    <row r="694" spans="1:96" ht="30.75" customHeight="1">
      <c r="A694" s="268" t="s">
        <v>2278</v>
      </c>
      <c r="B694" s="281"/>
      <c r="C694" s="356"/>
      <c r="D694" s="107"/>
      <c r="E694" s="107"/>
      <c r="F694" s="107"/>
      <c r="G694" s="107"/>
      <c r="H694" s="107"/>
      <c r="I694" s="107"/>
      <c r="J694" s="107"/>
      <c r="K694" s="107"/>
      <c r="L694" s="107"/>
      <c r="M694" s="107"/>
      <c r="N694" s="107"/>
      <c r="O694" s="117"/>
      <c r="P694" s="113"/>
      <c r="Q694" s="268"/>
      <c r="R694" s="107"/>
      <c r="S694" s="271"/>
      <c r="T694" s="268"/>
      <c r="U694" s="107"/>
      <c r="V694" s="107"/>
      <c r="W694" s="111"/>
      <c r="X694" s="107"/>
      <c r="Y694" s="107"/>
      <c r="Z694" s="107"/>
      <c r="AA694" s="107"/>
      <c r="AB694" s="107"/>
      <c r="AC694" s="114"/>
      <c r="AD694" s="111"/>
      <c r="AE694" s="107"/>
      <c r="AF694" s="107"/>
      <c r="AG694" s="107"/>
      <c r="AH694" s="107"/>
      <c r="AI694" s="107"/>
      <c r="AJ694" s="107"/>
      <c r="AK694" s="107"/>
      <c r="AL694" s="107"/>
      <c r="AM694" s="107"/>
      <c r="AN694" s="107"/>
      <c r="AO694" s="107"/>
      <c r="AP694" s="107"/>
      <c r="AQ694" s="107"/>
      <c r="AR694" s="107"/>
      <c r="AS694" s="107"/>
      <c r="AT694" s="107"/>
      <c r="AU694" s="107"/>
      <c r="AV694" s="107"/>
      <c r="AW694" s="107"/>
      <c r="AX694" s="107"/>
      <c r="AY694" s="107"/>
      <c r="AZ694" s="107"/>
      <c r="BA694" s="275"/>
      <c r="BB694" s="107"/>
      <c r="BC694" s="115"/>
      <c r="BD694" s="107"/>
      <c r="BE694" s="107"/>
      <c r="BF694" s="107"/>
      <c r="BG694" s="107"/>
      <c r="BH694" s="107"/>
      <c r="BI694" s="107"/>
      <c r="BJ694" s="107"/>
      <c r="BK694" s="107"/>
      <c r="BL694" s="116"/>
      <c r="BM694" s="116"/>
      <c r="BN694" s="116"/>
      <c r="BO694" s="116"/>
      <c r="BP694" s="116"/>
      <c r="BQ694" s="116"/>
      <c r="BR694" s="116"/>
      <c r="BS694" s="118"/>
      <c r="BT694" s="107"/>
      <c r="BU694" s="107"/>
      <c r="BV694" s="107"/>
      <c r="BW694" s="107"/>
      <c r="BX694" s="107"/>
      <c r="BY694" s="107"/>
      <c r="BZ694" s="107"/>
      <c r="CA694" s="107"/>
      <c r="CB694" s="117"/>
      <c r="CC694" s="117"/>
      <c r="CD694" s="117"/>
      <c r="CE694" s="112"/>
      <c r="CF694" s="117"/>
      <c r="CG694" s="112"/>
      <c r="CH694" s="112"/>
      <c r="CI694" s="112"/>
      <c r="CJ694" s="112"/>
      <c r="CK694" s="112"/>
      <c r="CL694" s="112"/>
      <c r="CM694" s="112"/>
      <c r="CN694" s="112"/>
      <c r="CO694" s="112"/>
      <c r="CP694" s="112"/>
      <c r="CQ694" s="112"/>
      <c r="CR694" s="112"/>
    </row>
    <row r="695" spans="1:96" ht="30.75" customHeight="1">
      <c r="A695" s="268" t="s">
        <v>2279</v>
      </c>
      <c r="B695" s="281"/>
      <c r="C695" s="356"/>
      <c r="D695" s="107"/>
      <c r="E695" s="107"/>
      <c r="F695" s="107"/>
      <c r="G695" s="107"/>
      <c r="H695" s="107"/>
      <c r="I695" s="107"/>
      <c r="J695" s="107"/>
      <c r="K695" s="107"/>
      <c r="L695" s="107"/>
      <c r="M695" s="107"/>
      <c r="N695" s="107"/>
      <c r="O695" s="117"/>
      <c r="P695" s="113"/>
      <c r="Q695" s="268"/>
      <c r="R695" s="107"/>
      <c r="S695" s="271"/>
      <c r="T695" s="268"/>
      <c r="U695" s="107"/>
      <c r="V695" s="107"/>
      <c r="W695" s="111"/>
      <c r="X695" s="107"/>
      <c r="Y695" s="107"/>
      <c r="Z695" s="107"/>
      <c r="AA695" s="107"/>
      <c r="AB695" s="107"/>
      <c r="AC695" s="114"/>
      <c r="AD695" s="111"/>
      <c r="AE695" s="107"/>
      <c r="AF695" s="107"/>
      <c r="AG695" s="107"/>
      <c r="AH695" s="107"/>
      <c r="AI695" s="107"/>
      <c r="AJ695" s="107"/>
      <c r="AK695" s="107"/>
      <c r="AL695" s="107"/>
      <c r="AM695" s="107"/>
      <c r="AN695" s="107"/>
      <c r="AO695" s="107"/>
      <c r="AP695" s="107"/>
      <c r="AQ695" s="107"/>
      <c r="AR695" s="107"/>
      <c r="AS695" s="107"/>
      <c r="AT695" s="107"/>
      <c r="AU695" s="107"/>
      <c r="AV695" s="107"/>
      <c r="AW695" s="107"/>
      <c r="AX695" s="107"/>
      <c r="AY695" s="107"/>
      <c r="AZ695" s="107"/>
      <c r="BA695" s="275"/>
      <c r="BB695" s="107"/>
      <c r="BC695" s="115"/>
      <c r="BD695" s="107"/>
      <c r="BE695" s="107"/>
      <c r="BF695" s="107"/>
      <c r="BG695" s="107"/>
      <c r="BH695" s="107"/>
      <c r="BI695" s="107"/>
      <c r="BJ695" s="107"/>
      <c r="BK695" s="107"/>
      <c r="BL695" s="116"/>
      <c r="BM695" s="116"/>
      <c r="BN695" s="116"/>
      <c r="BO695" s="116"/>
      <c r="BP695" s="116"/>
      <c r="BQ695" s="116"/>
      <c r="BR695" s="116"/>
      <c r="BS695" s="118"/>
      <c r="BT695" s="107"/>
      <c r="BU695" s="107"/>
      <c r="BV695" s="107"/>
      <c r="BW695" s="107"/>
      <c r="BX695" s="107"/>
      <c r="BY695" s="107"/>
      <c r="BZ695" s="107"/>
      <c r="CA695" s="107"/>
      <c r="CB695" s="117"/>
      <c r="CC695" s="117"/>
      <c r="CD695" s="117"/>
      <c r="CE695" s="112"/>
      <c r="CF695" s="117"/>
      <c r="CG695" s="112"/>
      <c r="CH695" s="112"/>
      <c r="CI695" s="112"/>
      <c r="CJ695" s="112"/>
      <c r="CK695" s="112"/>
      <c r="CL695" s="112"/>
      <c r="CM695" s="112"/>
      <c r="CN695" s="112"/>
      <c r="CO695" s="112"/>
      <c r="CP695" s="112"/>
      <c r="CQ695" s="112"/>
      <c r="CR695" s="112"/>
    </row>
    <row r="696" spans="1:96" ht="30.75" customHeight="1">
      <c r="A696" s="268" t="s">
        <v>2280</v>
      </c>
      <c r="B696" s="281"/>
      <c r="C696" s="356"/>
      <c r="D696" s="107"/>
      <c r="E696" s="107"/>
      <c r="F696" s="107"/>
      <c r="G696" s="107"/>
      <c r="H696" s="107"/>
      <c r="I696" s="107"/>
      <c r="J696" s="107"/>
      <c r="K696" s="107"/>
      <c r="L696" s="107"/>
      <c r="M696" s="107"/>
      <c r="N696" s="107"/>
      <c r="O696" s="117"/>
      <c r="P696" s="113"/>
      <c r="Q696" s="268"/>
      <c r="R696" s="107"/>
      <c r="S696" s="271"/>
      <c r="T696" s="268"/>
      <c r="U696" s="107"/>
      <c r="V696" s="107"/>
      <c r="W696" s="111"/>
      <c r="X696" s="107"/>
      <c r="Y696" s="107"/>
      <c r="Z696" s="107"/>
      <c r="AA696" s="107"/>
      <c r="AB696" s="107"/>
      <c r="AC696" s="114"/>
      <c r="AD696" s="111"/>
      <c r="AE696" s="107"/>
      <c r="AF696" s="107"/>
      <c r="AG696" s="107"/>
      <c r="AH696" s="107"/>
      <c r="AI696" s="107"/>
      <c r="AJ696" s="107"/>
      <c r="AK696" s="107"/>
      <c r="AL696" s="107"/>
      <c r="AM696" s="107"/>
      <c r="AN696" s="107"/>
      <c r="AO696" s="107"/>
      <c r="AP696" s="107"/>
      <c r="AQ696" s="107"/>
      <c r="AR696" s="107"/>
      <c r="AS696" s="107"/>
      <c r="AT696" s="107"/>
      <c r="AU696" s="107"/>
      <c r="AV696" s="107"/>
      <c r="AW696" s="107"/>
      <c r="AX696" s="107"/>
      <c r="AY696" s="107"/>
      <c r="AZ696" s="107"/>
      <c r="BA696" s="275"/>
      <c r="BB696" s="107"/>
      <c r="BC696" s="115"/>
      <c r="BD696" s="107"/>
      <c r="BE696" s="107"/>
      <c r="BF696" s="107"/>
      <c r="BG696" s="107"/>
      <c r="BH696" s="107"/>
      <c r="BI696" s="107"/>
      <c r="BJ696" s="107"/>
      <c r="BK696" s="107"/>
      <c r="BL696" s="116"/>
      <c r="BM696" s="116"/>
      <c r="BN696" s="116"/>
      <c r="BO696" s="116"/>
      <c r="BP696" s="116"/>
      <c r="BQ696" s="116"/>
      <c r="BR696" s="116"/>
      <c r="BS696" s="118"/>
      <c r="BT696" s="107"/>
      <c r="BU696" s="107"/>
      <c r="BV696" s="107"/>
      <c r="BW696" s="107"/>
      <c r="BX696" s="107"/>
      <c r="BY696" s="107"/>
      <c r="BZ696" s="107"/>
      <c r="CA696" s="107"/>
      <c r="CB696" s="117"/>
      <c r="CC696" s="117"/>
      <c r="CD696" s="117"/>
      <c r="CE696" s="112"/>
      <c r="CF696" s="117"/>
      <c r="CG696" s="112"/>
      <c r="CH696" s="112"/>
      <c r="CI696" s="112"/>
      <c r="CJ696" s="112"/>
      <c r="CK696" s="112"/>
      <c r="CL696" s="112"/>
      <c r="CM696" s="112"/>
      <c r="CN696" s="112"/>
      <c r="CO696" s="112"/>
      <c r="CP696" s="112"/>
      <c r="CQ696" s="112"/>
      <c r="CR696" s="112"/>
    </row>
    <row r="697" spans="1:96" ht="30.75" customHeight="1">
      <c r="A697" s="268" t="s">
        <v>2281</v>
      </c>
      <c r="B697" s="281"/>
      <c r="C697" s="356"/>
      <c r="D697" s="107"/>
      <c r="E697" s="107"/>
      <c r="F697" s="107"/>
      <c r="G697" s="107"/>
      <c r="H697" s="107"/>
      <c r="I697" s="107"/>
      <c r="J697" s="107"/>
      <c r="K697" s="107"/>
      <c r="L697" s="107"/>
      <c r="M697" s="107"/>
      <c r="N697" s="107"/>
      <c r="O697" s="117"/>
      <c r="P697" s="113"/>
      <c r="Q697" s="268"/>
      <c r="R697" s="107"/>
      <c r="S697" s="271"/>
      <c r="T697" s="268"/>
      <c r="U697" s="107"/>
      <c r="V697" s="107"/>
      <c r="W697" s="111"/>
      <c r="X697" s="107"/>
      <c r="Y697" s="107"/>
      <c r="Z697" s="107"/>
      <c r="AA697" s="107"/>
      <c r="AB697" s="107"/>
      <c r="AC697" s="114"/>
      <c r="AD697" s="111"/>
      <c r="AE697" s="107"/>
      <c r="AF697" s="107"/>
      <c r="AG697" s="107"/>
      <c r="AH697" s="107"/>
      <c r="AI697" s="107"/>
      <c r="AJ697" s="107"/>
      <c r="AK697" s="107"/>
      <c r="AL697" s="107"/>
      <c r="AM697" s="107"/>
      <c r="AN697" s="107"/>
      <c r="AO697" s="107"/>
      <c r="AP697" s="107"/>
      <c r="AQ697" s="107"/>
      <c r="AR697" s="107"/>
      <c r="AS697" s="107"/>
      <c r="AT697" s="107"/>
      <c r="AU697" s="107"/>
      <c r="AV697" s="107"/>
      <c r="AW697" s="107"/>
      <c r="AX697" s="107"/>
      <c r="AY697" s="107"/>
      <c r="AZ697" s="107"/>
      <c r="BA697" s="275"/>
      <c r="BB697" s="107"/>
      <c r="BC697" s="115"/>
      <c r="BD697" s="107"/>
      <c r="BE697" s="107"/>
      <c r="BF697" s="107"/>
      <c r="BG697" s="107"/>
      <c r="BH697" s="107"/>
      <c r="BI697" s="107"/>
      <c r="BJ697" s="107"/>
      <c r="BK697" s="107"/>
      <c r="BL697" s="116"/>
      <c r="BM697" s="116"/>
      <c r="BN697" s="116"/>
      <c r="BO697" s="116"/>
      <c r="BP697" s="116"/>
      <c r="BQ697" s="116"/>
      <c r="BR697" s="116"/>
      <c r="BS697" s="118"/>
      <c r="BT697" s="107"/>
      <c r="BU697" s="107"/>
      <c r="BV697" s="107"/>
      <c r="BW697" s="107"/>
      <c r="BX697" s="107"/>
      <c r="BY697" s="107"/>
      <c r="BZ697" s="107"/>
      <c r="CA697" s="107"/>
      <c r="CB697" s="117"/>
      <c r="CC697" s="117"/>
      <c r="CD697" s="117"/>
      <c r="CE697" s="112"/>
      <c r="CF697" s="117"/>
      <c r="CG697" s="112"/>
      <c r="CH697" s="112"/>
      <c r="CI697" s="112"/>
      <c r="CJ697" s="112"/>
      <c r="CK697" s="112"/>
      <c r="CL697" s="112"/>
      <c r="CM697" s="112"/>
      <c r="CN697" s="112"/>
      <c r="CO697" s="112"/>
      <c r="CP697" s="112"/>
      <c r="CQ697" s="112"/>
      <c r="CR697" s="112"/>
    </row>
    <row r="698" spans="1:96" ht="30.75" customHeight="1">
      <c r="A698" s="268" t="s">
        <v>2282</v>
      </c>
      <c r="B698" s="281"/>
      <c r="C698" s="356"/>
      <c r="D698" s="107"/>
      <c r="E698" s="107"/>
      <c r="F698" s="107"/>
      <c r="G698" s="107"/>
      <c r="H698" s="107"/>
      <c r="I698" s="107"/>
      <c r="J698" s="107"/>
      <c r="K698" s="107"/>
      <c r="L698" s="107"/>
      <c r="M698" s="107"/>
      <c r="N698" s="107"/>
      <c r="O698" s="117"/>
      <c r="P698" s="113"/>
      <c r="Q698" s="268"/>
      <c r="R698" s="107"/>
      <c r="S698" s="271"/>
      <c r="T698" s="268"/>
      <c r="U698" s="107"/>
      <c r="V698" s="107"/>
      <c r="W698" s="111"/>
      <c r="X698" s="107"/>
      <c r="Y698" s="107"/>
      <c r="Z698" s="107"/>
      <c r="AA698" s="107"/>
      <c r="AB698" s="107"/>
      <c r="AC698" s="114"/>
      <c r="AD698" s="111"/>
      <c r="AE698" s="107"/>
      <c r="AF698" s="107"/>
      <c r="AG698" s="107"/>
      <c r="AH698" s="107"/>
      <c r="AI698" s="107"/>
      <c r="AJ698" s="107"/>
      <c r="AK698" s="107"/>
      <c r="AL698" s="107"/>
      <c r="AM698" s="107"/>
      <c r="AN698" s="107"/>
      <c r="AO698" s="107"/>
      <c r="AP698" s="107"/>
      <c r="AQ698" s="107"/>
      <c r="AR698" s="107"/>
      <c r="AS698" s="107"/>
      <c r="AT698" s="107"/>
      <c r="AU698" s="107"/>
      <c r="AV698" s="107"/>
      <c r="AW698" s="107"/>
      <c r="AX698" s="107"/>
      <c r="AY698" s="107"/>
      <c r="AZ698" s="107"/>
      <c r="BA698" s="275"/>
      <c r="BB698" s="107"/>
      <c r="BC698" s="115"/>
      <c r="BD698" s="107"/>
      <c r="BE698" s="107"/>
      <c r="BF698" s="107"/>
      <c r="BG698" s="107"/>
      <c r="BH698" s="107"/>
      <c r="BI698" s="107"/>
      <c r="BJ698" s="107"/>
      <c r="BK698" s="107"/>
      <c r="BL698" s="116"/>
      <c r="BM698" s="116"/>
      <c r="BN698" s="116"/>
      <c r="BO698" s="116"/>
      <c r="BP698" s="116"/>
      <c r="BQ698" s="116"/>
      <c r="BR698" s="116"/>
      <c r="BS698" s="118"/>
      <c r="BT698" s="107"/>
      <c r="BU698" s="107"/>
      <c r="BV698" s="107"/>
      <c r="BW698" s="107"/>
      <c r="BX698" s="107"/>
      <c r="BY698" s="107"/>
      <c r="BZ698" s="107"/>
      <c r="CA698" s="107"/>
      <c r="CB698" s="117"/>
      <c r="CC698" s="117"/>
      <c r="CD698" s="117"/>
      <c r="CE698" s="112"/>
      <c r="CF698" s="117"/>
      <c r="CG698" s="112"/>
      <c r="CH698" s="112"/>
      <c r="CI698" s="112"/>
      <c r="CJ698" s="112"/>
      <c r="CK698" s="112"/>
      <c r="CL698" s="112"/>
      <c r="CM698" s="112"/>
      <c r="CN698" s="112"/>
      <c r="CO698" s="112"/>
      <c r="CP698" s="112"/>
      <c r="CQ698" s="112"/>
      <c r="CR698" s="112"/>
    </row>
    <row r="699" spans="1:96" ht="30.75" customHeight="1">
      <c r="A699" s="268" t="s">
        <v>2283</v>
      </c>
      <c r="B699" s="281"/>
      <c r="C699" s="356"/>
      <c r="D699" s="107"/>
      <c r="E699" s="107"/>
      <c r="F699" s="107"/>
      <c r="G699" s="107"/>
      <c r="H699" s="107"/>
      <c r="I699" s="107"/>
      <c r="J699" s="107"/>
      <c r="K699" s="107"/>
      <c r="L699" s="107"/>
      <c r="M699" s="107"/>
      <c r="N699" s="107"/>
      <c r="O699" s="117"/>
      <c r="P699" s="113"/>
      <c r="Q699" s="268"/>
      <c r="R699" s="107"/>
      <c r="S699" s="271"/>
      <c r="T699" s="268"/>
      <c r="U699" s="107"/>
      <c r="V699" s="107"/>
      <c r="W699" s="111"/>
      <c r="X699" s="107"/>
      <c r="Y699" s="107"/>
      <c r="Z699" s="107"/>
      <c r="AA699" s="107"/>
      <c r="AB699" s="107"/>
      <c r="AC699" s="114"/>
      <c r="AD699" s="111"/>
      <c r="AE699" s="107"/>
      <c r="AF699" s="107"/>
      <c r="AG699" s="107"/>
      <c r="AH699" s="107"/>
      <c r="AI699" s="107"/>
      <c r="AJ699" s="107"/>
      <c r="AK699" s="107"/>
      <c r="AL699" s="107"/>
      <c r="AM699" s="107"/>
      <c r="AN699" s="107"/>
      <c r="AO699" s="107"/>
      <c r="AP699" s="107"/>
      <c r="AQ699" s="107"/>
      <c r="AR699" s="107"/>
      <c r="AS699" s="107"/>
      <c r="AT699" s="107"/>
      <c r="AU699" s="107"/>
      <c r="AV699" s="107"/>
      <c r="AW699" s="107"/>
      <c r="AX699" s="107"/>
      <c r="AY699" s="107"/>
      <c r="AZ699" s="107"/>
      <c r="BA699" s="275"/>
      <c r="BB699" s="107"/>
      <c r="BC699" s="115"/>
      <c r="BD699" s="107"/>
      <c r="BE699" s="107"/>
      <c r="BF699" s="107"/>
      <c r="BG699" s="107"/>
      <c r="BH699" s="107"/>
      <c r="BI699" s="107"/>
      <c r="BJ699" s="107"/>
      <c r="BK699" s="107"/>
      <c r="BL699" s="116"/>
      <c r="BM699" s="116"/>
      <c r="BN699" s="116"/>
      <c r="BO699" s="116"/>
      <c r="BP699" s="116"/>
      <c r="BQ699" s="116"/>
      <c r="BR699" s="116"/>
      <c r="BS699" s="118"/>
      <c r="BT699" s="107"/>
      <c r="BU699" s="107"/>
      <c r="BV699" s="107"/>
      <c r="BW699" s="107"/>
      <c r="BX699" s="107"/>
      <c r="BY699" s="107"/>
      <c r="BZ699" s="107"/>
      <c r="CA699" s="107"/>
      <c r="CB699" s="117"/>
      <c r="CC699" s="117"/>
      <c r="CD699" s="117"/>
      <c r="CE699" s="112"/>
      <c r="CF699" s="117"/>
      <c r="CG699" s="112"/>
      <c r="CH699" s="112"/>
      <c r="CI699" s="112"/>
      <c r="CJ699" s="112"/>
      <c r="CK699" s="112"/>
      <c r="CL699" s="112"/>
      <c r="CM699" s="112"/>
      <c r="CN699" s="112"/>
      <c r="CO699" s="112"/>
      <c r="CP699" s="112"/>
      <c r="CQ699" s="112"/>
      <c r="CR699" s="112"/>
    </row>
    <row r="700" spans="1:96" ht="30.75" customHeight="1">
      <c r="A700" s="268" t="s">
        <v>2284</v>
      </c>
      <c r="B700" s="281"/>
      <c r="C700" s="356"/>
      <c r="D700" s="107"/>
      <c r="E700" s="107"/>
      <c r="F700" s="107"/>
      <c r="G700" s="107"/>
      <c r="H700" s="107"/>
      <c r="I700" s="107"/>
      <c r="J700" s="107"/>
      <c r="K700" s="107"/>
      <c r="L700" s="107"/>
      <c r="M700" s="107"/>
      <c r="N700" s="107"/>
      <c r="O700" s="117"/>
      <c r="P700" s="113"/>
      <c r="Q700" s="268"/>
      <c r="R700" s="107"/>
      <c r="S700" s="271"/>
      <c r="T700" s="268"/>
      <c r="U700" s="107"/>
      <c r="V700" s="107"/>
      <c r="W700" s="111"/>
      <c r="X700" s="107"/>
      <c r="Y700" s="107"/>
      <c r="Z700" s="107"/>
      <c r="AA700" s="107"/>
      <c r="AB700" s="107"/>
      <c r="AC700" s="114"/>
      <c r="AD700" s="111"/>
      <c r="AE700" s="107"/>
      <c r="AF700" s="107"/>
      <c r="AG700" s="107"/>
      <c r="AH700" s="107"/>
      <c r="AI700" s="107"/>
      <c r="AJ700" s="107"/>
      <c r="AK700" s="107"/>
      <c r="AL700" s="107"/>
      <c r="AM700" s="107"/>
      <c r="AN700" s="107"/>
      <c r="AO700" s="107"/>
      <c r="AP700" s="107"/>
      <c r="AQ700" s="107"/>
      <c r="AR700" s="107"/>
      <c r="AS700" s="107"/>
      <c r="AT700" s="107"/>
      <c r="AU700" s="107"/>
      <c r="AV700" s="107"/>
      <c r="AW700" s="107"/>
      <c r="AX700" s="107"/>
      <c r="AY700" s="107"/>
      <c r="AZ700" s="107"/>
      <c r="BA700" s="275"/>
      <c r="BB700" s="107"/>
      <c r="BC700" s="115"/>
      <c r="BD700" s="107"/>
      <c r="BE700" s="107"/>
      <c r="BF700" s="107"/>
      <c r="BG700" s="107"/>
      <c r="BH700" s="107"/>
      <c r="BI700" s="107"/>
      <c r="BJ700" s="107"/>
      <c r="BK700" s="107"/>
      <c r="BL700" s="116"/>
      <c r="BM700" s="116"/>
      <c r="BN700" s="116"/>
      <c r="BO700" s="116"/>
      <c r="BP700" s="116"/>
      <c r="BQ700" s="116"/>
      <c r="BR700" s="116"/>
      <c r="BS700" s="118"/>
      <c r="BT700" s="107"/>
      <c r="BU700" s="107"/>
      <c r="BV700" s="107"/>
      <c r="BW700" s="107"/>
      <c r="BX700" s="107"/>
      <c r="BY700" s="107"/>
      <c r="BZ700" s="107"/>
      <c r="CA700" s="107"/>
      <c r="CB700" s="117"/>
      <c r="CC700" s="117"/>
      <c r="CD700" s="117"/>
      <c r="CE700" s="112"/>
      <c r="CF700" s="117"/>
      <c r="CG700" s="112"/>
      <c r="CH700" s="112"/>
      <c r="CI700" s="112"/>
      <c r="CJ700" s="112"/>
      <c r="CK700" s="112"/>
      <c r="CL700" s="112"/>
      <c r="CM700" s="112"/>
      <c r="CN700" s="112"/>
      <c r="CO700" s="112"/>
      <c r="CP700" s="112"/>
      <c r="CQ700" s="112"/>
      <c r="CR700" s="112"/>
    </row>
    <row r="701" spans="1:96" ht="30.75" customHeight="1">
      <c r="A701" s="268" t="s">
        <v>2285</v>
      </c>
      <c r="B701" s="281"/>
      <c r="C701" s="356"/>
      <c r="D701" s="107"/>
      <c r="E701" s="107"/>
      <c r="F701" s="107"/>
      <c r="G701" s="107"/>
      <c r="H701" s="107"/>
      <c r="I701" s="107"/>
      <c r="J701" s="107"/>
      <c r="K701" s="107"/>
      <c r="L701" s="107"/>
      <c r="M701" s="107"/>
      <c r="N701" s="107"/>
      <c r="O701" s="117"/>
      <c r="P701" s="113"/>
      <c r="Q701" s="268"/>
      <c r="R701" s="107"/>
      <c r="S701" s="271"/>
      <c r="T701" s="268"/>
      <c r="U701" s="107"/>
      <c r="V701" s="107"/>
      <c r="W701" s="111"/>
      <c r="X701" s="107"/>
      <c r="Y701" s="107"/>
      <c r="Z701" s="107"/>
      <c r="AA701" s="107"/>
      <c r="AB701" s="107"/>
      <c r="AC701" s="114"/>
      <c r="AD701" s="111"/>
      <c r="AE701" s="107"/>
      <c r="AF701" s="107"/>
      <c r="AG701" s="107"/>
      <c r="AH701" s="107"/>
      <c r="AI701" s="107"/>
      <c r="AJ701" s="107"/>
      <c r="AK701" s="107"/>
      <c r="AL701" s="107"/>
      <c r="AM701" s="107"/>
      <c r="AN701" s="107"/>
      <c r="AO701" s="107"/>
      <c r="AP701" s="107"/>
      <c r="AQ701" s="107"/>
      <c r="AR701" s="107"/>
      <c r="AS701" s="107"/>
      <c r="AT701" s="107"/>
      <c r="AU701" s="107"/>
      <c r="AV701" s="107"/>
      <c r="AW701" s="107"/>
      <c r="AX701" s="107"/>
      <c r="AY701" s="107"/>
      <c r="AZ701" s="107"/>
      <c r="BA701" s="275"/>
      <c r="BB701" s="107"/>
      <c r="BC701" s="115"/>
      <c r="BD701" s="107"/>
      <c r="BE701" s="107"/>
      <c r="BF701" s="107"/>
      <c r="BG701" s="107"/>
      <c r="BH701" s="107"/>
      <c r="BI701" s="107"/>
      <c r="BJ701" s="107"/>
      <c r="BK701" s="107"/>
      <c r="BL701" s="116"/>
      <c r="BM701" s="116"/>
      <c r="BN701" s="116"/>
      <c r="BO701" s="116"/>
      <c r="BP701" s="116"/>
      <c r="BQ701" s="116"/>
      <c r="BR701" s="116"/>
      <c r="BS701" s="118"/>
      <c r="BT701" s="107"/>
      <c r="BU701" s="107"/>
      <c r="BV701" s="107"/>
      <c r="BW701" s="107"/>
      <c r="BX701" s="107"/>
      <c r="BY701" s="107"/>
      <c r="BZ701" s="107"/>
      <c r="CA701" s="107"/>
      <c r="CB701" s="117"/>
      <c r="CC701" s="117"/>
      <c r="CD701" s="117"/>
      <c r="CE701" s="112"/>
      <c r="CF701" s="117"/>
      <c r="CG701" s="112"/>
      <c r="CH701" s="112"/>
      <c r="CI701" s="112"/>
      <c r="CJ701" s="112"/>
      <c r="CK701" s="112"/>
      <c r="CL701" s="112"/>
      <c r="CM701" s="112"/>
      <c r="CN701" s="112"/>
      <c r="CO701" s="112"/>
      <c r="CP701" s="112"/>
      <c r="CQ701" s="112"/>
      <c r="CR701" s="112"/>
    </row>
    <row r="702" spans="1:96" ht="30.75" customHeight="1">
      <c r="A702" s="268" t="s">
        <v>2286</v>
      </c>
      <c r="B702" s="281"/>
      <c r="C702" s="356"/>
      <c r="D702" s="107"/>
      <c r="E702" s="107"/>
      <c r="F702" s="107"/>
      <c r="G702" s="107"/>
      <c r="H702" s="107"/>
      <c r="I702" s="107"/>
      <c r="J702" s="107"/>
      <c r="K702" s="107"/>
      <c r="L702" s="107"/>
      <c r="M702" s="107"/>
      <c r="N702" s="107"/>
      <c r="O702" s="117"/>
      <c r="P702" s="113"/>
      <c r="Q702" s="268"/>
      <c r="R702" s="107"/>
      <c r="S702" s="271"/>
      <c r="T702" s="268"/>
      <c r="U702" s="107"/>
      <c r="V702" s="107"/>
      <c r="W702" s="111"/>
      <c r="X702" s="107"/>
      <c r="Y702" s="107"/>
      <c r="Z702" s="107"/>
      <c r="AA702" s="107"/>
      <c r="AB702" s="107"/>
      <c r="AC702" s="114"/>
      <c r="AD702" s="111"/>
      <c r="AE702" s="107"/>
      <c r="AF702" s="107"/>
      <c r="AG702" s="107"/>
      <c r="AH702" s="107"/>
      <c r="AI702" s="107"/>
      <c r="AJ702" s="107"/>
      <c r="AK702" s="107"/>
      <c r="AL702" s="107"/>
      <c r="AM702" s="107"/>
      <c r="AN702" s="107"/>
      <c r="AO702" s="107"/>
      <c r="AP702" s="107"/>
      <c r="AQ702" s="107"/>
      <c r="AR702" s="107"/>
      <c r="AS702" s="107"/>
      <c r="AT702" s="107"/>
      <c r="AU702" s="107"/>
      <c r="AV702" s="107"/>
      <c r="AW702" s="107"/>
      <c r="AX702" s="107"/>
      <c r="AY702" s="107"/>
      <c r="AZ702" s="107"/>
      <c r="BA702" s="275"/>
      <c r="BB702" s="107"/>
      <c r="BC702" s="115"/>
      <c r="BD702" s="107"/>
      <c r="BE702" s="107"/>
      <c r="BF702" s="107"/>
      <c r="BG702" s="107"/>
      <c r="BH702" s="107"/>
      <c r="BI702" s="107"/>
      <c r="BJ702" s="107"/>
      <c r="BK702" s="107"/>
      <c r="BL702" s="116"/>
      <c r="BM702" s="116"/>
      <c r="BN702" s="116"/>
      <c r="BO702" s="116"/>
      <c r="BP702" s="116"/>
      <c r="BQ702" s="116"/>
      <c r="BR702" s="116"/>
      <c r="BS702" s="118"/>
      <c r="BT702" s="107"/>
      <c r="BU702" s="107"/>
      <c r="BV702" s="107"/>
      <c r="BW702" s="107"/>
      <c r="BX702" s="107"/>
      <c r="BY702" s="107"/>
      <c r="BZ702" s="107"/>
      <c r="CA702" s="107"/>
      <c r="CB702" s="117"/>
      <c r="CC702" s="117"/>
      <c r="CD702" s="117"/>
      <c r="CE702" s="112"/>
      <c r="CF702" s="117"/>
      <c r="CG702" s="112"/>
      <c r="CH702" s="112"/>
      <c r="CI702" s="112"/>
      <c r="CJ702" s="112"/>
      <c r="CK702" s="112"/>
      <c r="CL702" s="112"/>
      <c r="CM702" s="112"/>
      <c r="CN702" s="112"/>
      <c r="CO702" s="112"/>
      <c r="CP702" s="112"/>
      <c r="CQ702" s="112"/>
      <c r="CR702" s="112"/>
    </row>
    <row r="703" spans="1:96" ht="30.75" customHeight="1">
      <c r="A703" s="268" t="s">
        <v>2287</v>
      </c>
      <c r="B703" s="281"/>
      <c r="C703" s="356"/>
      <c r="D703" s="107"/>
      <c r="E703" s="107"/>
      <c r="F703" s="107"/>
      <c r="G703" s="107"/>
      <c r="H703" s="107"/>
      <c r="I703" s="107"/>
      <c r="J703" s="107"/>
      <c r="K703" s="107"/>
      <c r="L703" s="107"/>
      <c r="M703" s="107"/>
      <c r="N703" s="107"/>
      <c r="O703" s="117"/>
      <c r="P703" s="113"/>
      <c r="Q703" s="268"/>
      <c r="R703" s="107"/>
      <c r="S703" s="271"/>
      <c r="T703" s="268"/>
      <c r="U703" s="107"/>
      <c r="V703" s="107"/>
      <c r="W703" s="111"/>
      <c r="X703" s="107"/>
      <c r="Y703" s="107"/>
      <c r="Z703" s="107"/>
      <c r="AA703" s="107"/>
      <c r="AB703" s="107"/>
      <c r="AC703" s="114"/>
      <c r="AD703" s="111"/>
      <c r="AE703" s="107"/>
      <c r="AF703" s="107"/>
      <c r="AG703" s="107"/>
      <c r="AH703" s="107"/>
      <c r="AI703" s="107"/>
      <c r="AJ703" s="107"/>
      <c r="AK703" s="107"/>
      <c r="AL703" s="107"/>
      <c r="AM703" s="107"/>
      <c r="AN703" s="107"/>
      <c r="AO703" s="107"/>
      <c r="AP703" s="107"/>
      <c r="AQ703" s="107"/>
      <c r="AR703" s="107"/>
      <c r="AS703" s="107"/>
      <c r="AT703" s="107"/>
      <c r="AU703" s="107"/>
      <c r="AV703" s="107"/>
      <c r="AW703" s="107"/>
      <c r="AX703" s="107"/>
      <c r="AY703" s="107"/>
      <c r="AZ703" s="107"/>
      <c r="BA703" s="275"/>
      <c r="BB703" s="107"/>
      <c r="BC703" s="115"/>
      <c r="BD703" s="107"/>
      <c r="BE703" s="107"/>
      <c r="BF703" s="107"/>
      <c r="BG703" s="107"/>
      <c r="BH703" s="107"/>
      <c r="BI703" s="107"/>
      <c r="BJ703" s="107"/>
      <c r="BK703" s="107"/>
      <c r="BL703" s="116"/>
      <c r="BM703" s="116"/>
      <c r="BN703" s="116"/>
      <c r="BO703" s="116"/>
      <c r="BP703" s="116"/>
      <c r="BQ703" s="116"/>
      <c r="BR703" s="116"/>
      <c r="BS703" s="118"/>
      <c r="BT703" s="107"/>
      <c r="BU703" s="107"/>
      <c r="BV703" s="107"/>
      <c r="BW703" s="107"/>
      <c r="BX703" s="107"/>
      <c r="BY703" s="107"/>
      <c r="BZ703" s="107"/>
      <c r="CA703" s="107"/>
      <c r="CB703" s="117"/>
      <c r="CC703" s="117"/>
      <c r="CD703" s="117"/>
      <c r="CE703" s="112"/>
      <c r="CF703" s="117"/>
      <c r="CG703" s="112"/>
      <c r="CH703" s="112"/>
      <c r="CI703" s="112"/>
      <c r="CJ703" s="112"/>
      <c r="CK703" s="112"/>
      <c r="CL703" s="112"/>
      <c r="CM703" s="112"/>
      <c r="CN703" s="112"/>
      <c r="CO703" s="112"/>
      <c r="CP703" s="112"/>
      <c r="CQ703" s="112"/>
      <c r="CR703" s="112"/>
    </row>
    <row r="704" spans="1:96" ht="30.75" customHeight="1">
      <c r="A704" s="268" t="s">
        <v>2288</v>
      </c>
      <c r="B704" s="281"/>
      <c r="C704" s="356"/>
      <c r="D704" s="107"/>
      <c r="E704" s="107"/>
      <c r="F704" s="107"/>
      <c r="G704" s="107"/>
      <c r="H704" s="107"/>
      <c r="I704" s="107"/>
      <c r="J704" s="107"/>
      <c r="K704" s="107"/>
      <c r="L704" s="107"/>
      <c r="M704" s="107"/>
      <c r="N704" s="107"/>
      <c r="O704" s="117"/>
      <c r="P704" s="113"/>
      <c r="Q704" s="268"/>
      <c r="R704" s="107"/>
      <c r="S704" s="271"/>
      <c r="T704" s="268"/>
      <c r="U704" s="107"/>
      <c r="V704" s="107"/>
      <c r="W704" s="111"/>
      <c r="X704" s="107"/>
      <c r="Y704" s="107"/>
      <c r="Z704" s="107"/>
      <c r="AA704" s="107"/>
      <c r="AB704" s="107"/>
      <c r="AC704" s="114"/>
      <c r="AD704" s="111"/>
      <c r="AE704" s="107"/>
      <c r="AF704" s="107"/>
      <c r="AG704" s="107"/>
      <c r="AH704" s="107"/>
      <c r="AI704" s="107"/>
      <c r="AJ704" s="107"/>
      <c r="AK704" s="107"/>
      <c r="AL704" s="107"/>
      <c r="AM704" s="107"/>
      <c r="AN704" s="107"/>
      <c r="AO704" s="107"/>
      <c r="AP704" s="107"/>
      <c r="AQ704" s="107"/>
      <c r="AR704" s="107"/>
      <c r="AS704" s="107"/>
      <c r="AT704" s="107"/>
      <c r="AU704" s="107"/>
      <c r="AV704" s="107"/>
      <c r="AW704" s="107"/>
      <c r="AX704" s="107"/>
      <c r="AY704" s="107"/>
      <c r="AZ704" s="107"/>
      <c r="BA704" s="275"/>
      <c r="BB704" s="107"/>
      <c r="BC704" s="115"/>
      <c r="BD704" s="107"/>
      <c r="BE704" s="107"/>
      <c r="BF704" s="107"/>
      <c r="BG704" s="107"/>
      <c r="BH704" s="107"/>
      <c r="BI704" s="107"/>
      <c r="BJ704" s="107"/>
      <c r="BK704" s="107"/>
      <c r="BL704" s="116"/>
      <c r="BM704" s="116"/>
      <c r="BN704" s="116"/>
      <c r="BO704" s="116"/>
      <c r="BP704" s="116"/>
      <c r="BQ704" s="116"/>
      <c r="BR704" s="116"/>
      <c r="BS704" s="118"/>
      <c r="BT704" s="107"/>
      <c r="BU704" s="107"/>
      <c r="BV704" s="107"/>
      <c r="BW704" s="107"/>
      <c r="BX704" s="107"/>
      <c r="BY704" s="107"/>
      <c r="BZ704" s="107"/>
      <c r="CA704" s="107"/>
      <c r="CB704" s="117"/>
      <c r="CC704" s="117"/>
      <c r="CD704" s="117"/>
      <c r="CE704" s="112"/>
      <c r="CF704" s="117"/>
      <c r="CG704" s="112"/>
      <c r="CH704" s="112"/>
      <c r="CI704" s="112"/>
      <c r="CJ704" s="112"/>
      <c r="CK704" s="112"/>
      <c r="CL704" s="112"/>
      <c r="CM704" s="112"/>
      <c r="CN704" s="112"/>
      <c r="CO704" s="112"/>
      <c r="CP704" s="112"/>
      <c r="CQ704" s="112"/>
      <c r="CR704" s="112"/>
    </row>
    <row r="705" spans="1:96" ht="30.75" customHeight="1">
      <c r="A705" s="268" t="s">
        <v>2289</v>
      </c>
      <c r="B705" s="281"/>
      <c r="C705" s="356"/>
      <c r="D705" s="107"/>
      <c r="E705" s="107"/>
      <c r="F705" s="107"/>
      <c r="G705" s="107"/>
      <c r="H705" s="107"/>
      <c r="I705" s="107"/>
      <c r="J705" s="107"/>
      <c r="K705" s="107"/>
      <c r="L705" s="107"/>
      <c r="M705" s="107"/>
      <c r="N705" s="107"/>
      <c r="O705" s="117"/>
      <c r="P705" s="113"/>
      <c r="Q705" s="268"/>
      <c r="R705" s="107"/>
      <c r="S705" s="271"/>
      <c r="T705" s="268"/>
      <c r="U705" s="107"/>
      <c r="V705" s="107"/>
      <c r="W705" s="111"/>
      <c r="X705" s="107"/>
      <c r="Y705" s="107"/>
      <c r="Z705" s="107"/>
      <c r="AA705" s="107"/>
      <c r="AB705" s="107"/>
      <c r="AC705" s="114"/>
      <c r="AD705" s="111"/>
      <c r="AE705" s="107"/>
      <c r="AF705" s="107"/>
      <c r="AG705" s="107"/>
      <c r="AH705" s="107"/>
      <c r="AI705" s="107"/>
      <c r="AJ705" s="107"/>
      <c r="AK705" s="107"/>
      <c r="AL705" s="107"/>
      <c r="AM705" s="107"/>
      <c r="AN705" s="107"/>
      <c r="AO705" s="107"/>
      <c r="AP705" s="107"/>
      <c r="AQ705" s="107"/>
      <c r="AR705" s="107"/>
      <c r="AS705" s="107"/>
      <c r="AT705" s="107"/>
      <c r="AU705" s="107"/>
      <c r="AV705" s="107"/>
      <c r="AW705" s="107"/>
      <c r="AX705" s="107"/>
      <c r="AY705" s="107"/>
      <c r="AZ705" s="107"/>
      <c r="BA705" s="275"/>
      <c r="BB705" s="107"/>
      <c r="BC705" s="115"/>
      <c r="BD705" s="107"/>
      <c r="BE705" s="107"/>
      <c r="BF705" s="107"/>
      <c r="BG705" s="107"/>
      <c r="BH705" s="107"/>
      <c r="BI705" s="107"/>
      <c r="BJ705" s="107"/>
      <c r="BK705" s="107"/>
      <c r="BL705" s="116"/>
      <c r="BM705" s="116"/>
      <c r="BN705" s="116"/>
      <c r="BO705" s="116"/>
      <c r="BP705" s="116"/>
      <c r="BQ705" s="116"/>
      <c r="BR705" s="116"/>
      <c r="BS705" s="118"/>
      <c r="BT705" s="107"/>
      <c r="BU705" s="107"/>
      <c r="BV705" s="107"/>
      <c r="BW705" s="107"/>
      <c r="BX705" s="107"/>
      <c r="BY705" s="107"/>
      <c r="BZ705" s="107"/>
      <c r="CA705" s="107"/>
      <c r="CB705" s="117"/>
      <c r="CC705" s="117"/>
      <c r="CD705" s="117"/>
      <c r="CE705" s="112"/>
      <c r="CF705" s="117"/>
      <c r="CG705" s="112"/>
      <c r="CH705" s="112"/>
      <c r="CI705" s="112"/>
      <c r="CJ705" s="112"/>
      <c r="CK705" s="112"/>
      <c r="CL705" s="112"/>
      <c r="CM705" s="112"/>
      <c r="CN705" s="112"/>
      <c r="CO705" s="112"/>
      <c r="CP705" s="112"/>
      <c r="CQ705" s="112"/>
      <c r="CR705" s="112"/>
    </row>
    <row r="706" spans="1:96" ht="30.75" customHeight="1">
      <c r="A706" s="268" t="s">
        <v>2290</v>
      </c>
      <c r="B706" s="281"/>
      <c r="C706" s="356"/>
      <c r="D706" s="107"/>
      <c r="E706" s="107"/>
      <c r="F706" s="107"/>
      <c r="G706" s="107"/>
      <c r="H706" s="107"/>
      <c r="I706" s="107"/>
      <c r="J706" s="107"/>
      <c r="K706" s="107"/>
      <c r="L706" s="107"/>
      <c r="M706" s="107"/>
      <c r="N706" s="107"/>
      <c r="O706" s="117"/>
      <c r="P706" s="113"/>
      <c r="Q706" s="268"/>
      <c r="R706" s="107"/>
      <c r="S706" s="271"/>
      <c r="T706" s="268"/>
      <c r="U706" s="107"/>
      <c r="V706" s="107"/>
      <c r="W706" s="111"/>
      <c r="X706" s="107"/>
      <c r="Y706" s="107"/>
      <c r="Z706" s="107"/>
      <c r="AA706" s="107"/>
      <c r="AB706" s="107"/>
      <c r="AC706" s="114"/>
      <c r="AD706" s="111"/>
      <c r="AE706" s="107"/>
      <c r="AF706" s="107"/>
      <c r="AG706" s="107"/>
      <c r="AH706" s="107"/>
      <c r="AI706" s="107"/>
      <c r="AJ706" s="107"/>
      <c r="AK706" s="107"/>
      <c r="AL706" s="107"/>
      <c r="AM706" s="107"/>
      <c r="AN706" s="107"/>
      <c r="AO706" s="107"/>
      <c r="AP706" s="107"/>
      <c r="AQ706" s="107"/>
      <c r="AR706" s="107"/>
      <c r="AS706" s="107"/>
      <c r="AT706" s="107"/>
      <c r="AU706" s="107"/>
      <c r="AV706" s="107"/>
      <c r="AW706" s="107"/>
      <c r="AX706" s="107"/>
      <c r="AY706" s="107"/>
      <c r="AZ706" s="107"/>
      <c r="BA706" s="275"/>
      <c r="BB706" s="107"/>
      <c r="BC706" s="115"/>
      <c r="BD706" s="107"/>
      <c r="BE706" s="107"/>
      <c r="BF706" s="107"/>
      <c r="BG706" s="107"/>
      <c r="BH706" s="107"/>
      <c r="BI706" s="107"/>
      <c r="BJ706" s="107"/>
      <c r="BK706" s="107"/>
      <c r="BL706" s="116"/>
      <c r="BM706" s="116"/>
      <c r="BN706" s="116"/>
      <c r="BO706" s="116"/>
      <c r="BP706" s="116"/>
      <c r="BQ706" s="116"/>
      <c r="BR706" s="116"/>
      <c r="BS706" s="118"/>
      <c r="BT706" s="107"/>
      <c r="BU706" s="107"/>
      <c r="BV706" s="107"/>
      <c r="BW706" s="107"/>
      <c r="BX706" s="107"/>
      <c r="BY706" s="107"/>
      <c r="BZ706" s="107"/>
      <c r="CA706" s="107"/>
      <c r="CB706" s="117"/>
      <c r="CC706" s="117"/>
      <c r="CD706" s="117"/>
      <c r="CE706" s="112"/>
      <c r="CF706" s="117"/>
      <c r="CG706" s="112"/>
      <c r="CH706" s="112"/>
      <c r="CI706" s="112"/>
      <c r="CJ706" s="112"/>
      <c r="CK706" s="112"/>
      <c r="CL706" s="112"/>
      <c r="CM706" s="112"/>
      <c r="CN706" s="112"/>
      <c r="CO706" s="112"/>
      <c r="CP706" s="112"/>
      <c r="CQ706" s="112"/>
      <c r="CR706" s="112"/>
    </row>
    <row r="707" spans="1:96" ht="30.75" customHeight="1">
      <c r="A707" s="268" t="s">
        <v>2291</v>
      </c>
      <c r="B707" s="281"/>
      <c r="C707" s="356"/>
      <c r="D707" s="107"/>
      <c r="E707" s="107"/>
      <c r="F707" s="107"/>
      <c r="G707" s="107"/>
      <c r="H707" s="107"/>
      <c r="I707" s="107"/>
      <c r="J707" s="107"/>
      <c r="K707" s="107"/>
      <c r="L707" s="107"/>
      <c r="M707" s="107"/>
      <c r="N707" s="107"/>
      <c r="O707" s="117"/>
      <c r="P707" s="113"/>
      <c r="Q707" s="268"/>
      <c r="R707" s="107"/>
      <c r="S707" s="271"/>
      <c r="T707" s="268"/>
      <c r="U707" s="107"/>
      <c r="V707" s="107"/>
      <c r="W707" s="111"/>
      <c r="X707" s="107"/>
      <c r="Y707" s="107"/>
      <c r="Z707" s="107"/>
      <c r="AA707" s="107"/>
      <c r="AB707" s="107"/>
      <c r="AC707" s="114"/>
      <c r="AD707" s="111"/>
      <c r="AE707" s="107"/>
      <c r="AF707" s="107"/>
      <c r="AG707" s="107"/>
      <c r="AH707" s="107"/>
      <c r="AI707" s="107"/>
      <c r="AJ707" s="107"/>
      <c r="AK707" s="107"/>
      <c r="AL707" s="107"/>
      <c r="AM707" s="107"/>
      <c r="AN707" s="107"/>
      <c r="AO707" s="107"/>
      <c r="AP707" s="107"/>
      <c r="AQ707" s="107"/>
      <c r="AR707" s="107"/>
      <c r="AS707" s="107"/>
      <c r="AT707" s="107"/>
      <c r="AU707" s="107"/>
      <c r="AV707" s="107"/>
      <c r="AW707" s="107"/>
      <c r="AX707" s="107"/>
      <c r="AY707" s="107"/>
      <c r="AZ707" s="107"/>
      <c r="BA707" s="275"/>
      <c r="BB707" s="107"/>
      <c r="BC707" s="115"/>
      <c r="BD707" s="107"/>
      <c r="BE707" s="107"/>
      <c r="BF707" s="107"/>
      <c r="BG707" s="107"/>
      <c r="BH707" s="107"/>
      <c r="BI707" s="107"/>
      <c r="BJ707" s="107"/>
      <c r="BK707" s="107"/>
      <c r="BL707" s="116"/>
      <c r="BM707" s="116"/>
      <c r="BN707" s="116"/>
      <c r="BO707" s="116"/>
      <c r="BP707" s="116"/>
      <c r="BQ707" s="116"/>
      <c r="BR707" s="116"/>
      <c r="BS707" s="118"/>
      <c r="BT707" s="107"/>
      <c r="BU707" s="107"/>
      <c r="BV707" s="107"/>
      <c r="BW707" s="107"/>
      <c r="BX707" s="107"/>
      <c r="BY707" s="107"/>
      <c r="BZ707" s="107"/>
      <c r="CA707" s="107"/>
      <c r="CB707" s="117"/>
      <c r="CC707" s="117"/>
      <c r="CD707" s="117"/>
      <c r="CE707" s="112"/>
      <c r="CF707" s="117"/>
      <c r="CG707" s="112"/>
      <c r="CH707" s="112"/>
      <c r="CI707" s="112"/>
      <c r="CJ707" s="112"/>
      <c r="CK707" s="112"/>
      <c r="CL707" s="112"/>
      <c r="CM707" s="112"/>
      <c r="CN707" s="112"/>
      <c r="CO707" s="112"/>
      <c r="CP707" s="112"/>
      <c r="CQ707" s="112"/>
      <c r="CR707" s="112"/>
    </row>
    <row r="708" spans="1:96" ht="30.75" customHeight="1">
      <c r="A708" s="268" t="s">
        <v>2292</v>
      </c>
      <c r="B708" s="281"/>
      <c r="C708" s="356"/>
      <c r="D708" s="123"/>
      <c r="E708" s="123"/>
      <c r="F708" s="123"/>
      <c r="G708" s="123"/>
      <c r="H708" s="123"/>
      <c r="I708" s="123"/>
      <c r="J708" s="123"/>
      <c r="K708" s="123"/>
      <c r="L708" s="123"/>
      <c r="M708" s="123"/>
      <c r="N708" s="123"/>
      <c r="O708" s="117"/>
      <c r="P708" s="146"/>
      <c r="Q708" s="268"/>
      <c r="R708" s="123"/>
      <c r="S708" s="271"/>
      <c r="T708" s="268"/>
      <c r="U708" s="123"/>
      <c r="V708" s="107"/>
      <c r="W708" s="111"/>
      <c r="X708" s="123"/>
      <c r="Y708" s="123"/>
      <c r="Z708" s="123"/>
      <c r="AA708" s="123"/>
      <c r="AB708" s="123"/>
      <c r="AC708" s="131"/>
      <c r="AD708" s="144"/>
      <c r="AE708" s="123"/>
      <c r="AF708" s="123"/>
      <c r="AG708" s="123"/>
      <c r="AH708" s="123"/>
      <c r="AI708" s="123"/>
      <c r="AJ708" s="123"/>
      <c r="AK708" s="123"/>
      <c r="AL708" s="123"/>
      <c r="AM708" s="123"/>
      <c r="AN708" s="123"/>
      <c r="AO708" s="123"/>
      <c r="AP708" s="123"/>
      <c r="AQ708" s="123"/>
      <c r="AR708" s="123"/>
      <c r="AS708" s="123"/>
      <c r="AT708" s="123"/>
      <c r="AU708" s="123"/>
      <c r="AV708" s="123"/>
      <c r="AW708" s="123"/>
      <c r="AX708" s="123"/>
      <c r="AY708" s="123"/>
      <c r="AZ708" s="107"/>
      <c r="BA708" s="275"/>
      <c r="BB708" s="107"/>
      <c r="BC708" s="133"/>
      <c r="BD708" s="123"/>
      <c r="BE708" s="123"/>
      <c r="BF708" s="123"/>
      <c r="BG708" s="123"/>
      <c r="BH708" s="123"/>
      <c r="BI708" s="123"/>
      <c r="BJ708" s="123"/>
      <c r="BK708" s="123"/>
      <c r="BL708" s="134"/>
      <c r="BM708" s="134"/>
      <c r="BN708" s="134"/>
      <c r="BO708" s="134"/>
      <c r="BP708" s="134"/>
      <c r="BQ708" s="134"/>
      <c r="BR708" s="134"/>
      <c r="BS708" s="145"/>
      <c r="BT708" s="123"/>
      <c r="BU708" s="123"/>
      <c r="BV708" s="123"/>
      <c r="BW708" s="123"/>
      <c r="BX708" s="123"/>
      <c r="BY708" s="123"/>
      <c r="BZ708" s="123"/>
      <c r="CA708" s="123"/>
      <c r="CB708" s="128"/>
      <c r="CC708" s="128"/>
      <c r="CD708" s="128"/>
      <c r="CE708" s="135"/>
      <c r="CF708" s="128"/>
      <c r="CG708" s="135"/>
      <c r="CH708" s="135"/>
      <c r="CI708" s="135"/>
      <c r="CJ708" s="135"/>
      <c r="CK708" s="135"/>
      <c r="CL708" s="135"/>
      <c r="CM708" s="135"/>
      <c r="CN708" s="135"/>
      <c r="CO708" s="135"/>
      <c r="CP708" s="135"/>
      <c r="CQ708" s="135"/>
      <c r="CR708" s="112"/>
    </row>
    <row r="709" spans="1:96" ht="30.75" customHeight="1">
      <c r="A709" s="107" t="s">
        <v>2293</v>
      </c>
      <c r="B709" s="281"/>
      <c r="C709" s="338"/>
      <c r="D709" s="123"/>
      <c r="E709" s="373"/>
      <c r="F709" s="373"/>
      <c r="G709" s="373"/>
      <c r="H709" s="373"/>
      <c r="I709" s="373"/>
      <c r="J709" s="373"/>
      <c r="K709" s="373"/>
      <c r="L709" s="373"/>
      <c r="M709" s="373"/>
      <c r="N709" s="373"/>
      <c r="O709" s="117"/>
      <c r="P709" s="415"/>
      <c r="Q709" s="123"/>
      <c r="R709" s="373"/>
      <c r="S709" s="271"/>
      <c r="T709" s="123"/>
      <c r="U709" s="373"/>
      <c r="V709" s="107"/>
      <c r="W709" s="111"/>
      <c r="X709" s="123"/>
      <c r="Y709" s="373"/>
      <c r="Z709" s="373"/>
      <c r="AA709" s="373"/>
      <c r="AB709" s="373"/>
      <c r="AC709" s="416"/>
      <c r="AD709" s="417"/>
      <c r="AE709" s="373"/>
      <c r="AF709" s="373"/>
      <c r="AG709" s="373"/>
      <c r="AH709" s="373"/>
      <c r="AI709" s="373"/>
      <c r="AJ709" s="373"/>
      <c r="AK709" s="373"/>
      <c r="AL709" s="373"/>
      <c r="AM709" s="373"/>
      <c r="AN709" s="373"/>
      <c r="AO709" s="373"/>
      <c r="AP709" s="373"/>
      <c r="AQ709" s="373"/>
      <c r="AR709" s="373"/>
      <c r="AS709" s="373"/>
      <c r="AT709" s="373"/>
      <c r="AU709" s="373"/>
      <c r="AV709" s="373"/>
      <c r="AW709" s="373"/>
      <c r="AX709" s="373"/>
      <c r="AY709" s="373"/>
      <c r="AZ709" s="107"/>
      <c r="BA709" s="275"/>
      <c r="BB709" s="107"/>
      <c r="BC709" s="418"/>
      <c r="BD709" s="373"/>
      <c r="BE709" s="373"/>
      <c r="BF709" s="373"/>
      <c r="BG709" s="373"/>
      <c r="BH709" s="373"/>
      <c r="BI709" s="373"/>
      <c r="BJ709" s="373"/>
      <c r="BK709" s="373"/>
      <c r="BL709" s="419"/>
      <c r="BM709" s="419"/>
      <c r="BN709" s="419"/>
      <c r="BO709" s="419"/>
      <c r="BP709" s="419"/>
      <c r="BQ709" s="419"/>
      <c r="BR709" s="419"/>
      <c r="BS709" s="420"/>
      <c r="BT709" s="373"/>
      <c r="BU709" s="373"/>
      <c r="BV709" s="373"/>
      <c r="BW709" s="373"/>
      <c r="BX709" s="373"/>
      <c r="BY709" s="373"/>
      <c r="BZ709" s="373"/>
      <c r="CA709" s="373"/>
      <c r="CB709" s="414"/>
      <c r="CC709" s="414"/>
      <c r="CD709" s="414"/>
      <c r="CE709" s="421"/>
      <c r="CF709" s="414"/>
      <c r="CG709" s="421"/>
      <c r="CH709" s="421"/>
      <c r="CI709" s="421"/>
      <c r="CJ709" s="421"/>
      <c r="CK709" s="421"/>
      <c r="CL709" s="421"/>
      <c r="CM709" s="421"/>
      <c r="CN709" s="421"/>
      <c r="CO709" s="421"/>
      <c r="CP709" s="421"/>
      <c r="CQ709" s="421"/>
      <c r="CR709" s="421"/>
    </row>
    <row r="710" spans="1:96" ht="30.75" customHeight="1">
      <c r="A710" s="268" t="s">
        <v>2294</v>
      </c>
      <c r="B710" s="281"/>
      <c r="C710" s="338"/>
      <c r="D710" s="123"/>
      <c r="E710" s="368"/>
      <c r="F710" s="368"/>
      <c r="G710" s="368"/>
      <c r="H710" s="368"/>
      <c r="I710" s="368"/>
      <c r="J710" s="368"/>
      <c r="K710" s="368"/>
      <c r="L710" s="368"/>
      <c r="M710" s="368"/>
      <c r="N710" s="368"/>
      <c r="O710" s="117"/>
      <c r="P710" s="412"/>
      <c r="Q710" s="123"/>
      <c r="R710" s="368"/>
      <c r="S710" s="271"/>
      <c r="T710" s="123"/>
      <c r="U710" s="368"/>
      <c r="V710" s="107"/>
      <c r="W710" s="111"/>
      <c r="X710" s="123"/>
      <c r="Y710" s="368"/>
      <c r="Z710" s="368"/>
      <c r="AA710" s="368"/>
      <c r="AB710" s="368"/>
      <c r="AC710" s="370"/>
      <c r="AD710" s="372"/>
      <c r="AE710" s="368"/>
      <c r="AF710" s="368"/>
      <c r="AG710" s="368"/>
      <c r="AH710" s="368"/>
      <c r="AI710" s="368"/>
      <c r="AJ710" s="368"/>
      <c r="AK710" s="368"/>
      <c r="AL710" s="368"/>
      <c r="AM710" s="373"/>
      <c r="AN710" s="368"/>
      <c r="AO710" s="368"/>
      <c r="AP710" s="368"/>
      <c r="AQ710" s="368"/>
      <c r="AR710" s="368"/>
      <c r="AS710" s="368"/>
      <c r="AT710" s="368"/>
      <c r="AU710" s="368"/>
      <c r="AV710" s="368"/>
      <c r="AW710" s="368"/>
      <c r="AX710" s="368"/>
      <c r="AY710" s="368"/>
      <c r="AZ710" s="107"/>
      <c r="BA710" s="275"/>
      <c r="BB710" s="107"/>
      <c r="BC710" s="374"/>
      <c r="BD710" s="368"/>
      <c r="BE710" s="368"/>
      <c r="BF710" s="368"/>
      <c r="BG710" s="368"/>
      <c r="BH710" s="368"/>
      <c r="BI710" s="368"/>
      <c r="BJ710" s="368"/>
      <c r="BK710" s="368"/>
      <c r="BL710" s="375"/>
      <c r="BM710" s="375"/>
      <c r="BN710" s="375"/>
      <c r="BO710" s="375"/>
      <c r="BP710" s="375"/>
      <c r="BQ710" s="375"/>
      <c r="BR710" s="375"/>
      <c r="BS710" s="376"/>
      <c r="BT710" s="368"/>
      <c r="BU710" s="368"/>
      <c r="BV710" s="368"/>
      <c r="BW710" s="368"/>
      <c r="BX710" s="368"/>
      <c r="BY710" s="368"/>
      <c r="BZ710" s="368"/>
      <c r="CA710" s="368"/>
      <c r="CB710" s="369"/>
      <c r="CC710" s="369"/>
      <c r="CD710" s="369"/>
      <c r="CE710" s="378"/>
      <c r="CF710" s="369"/>
      <c r="CG710" s="378"/>
      <c r="CH710" s="378"/>
      <c r="CI710" s="378"/>
      <c r="CJ710" s="378"/>
      <c r="CK710" s="378"/>
      <c r="CL710" s="378"/>
      <c r="CM710" s="378"/>
      <c r="CN710" s="378"/>
      <c r="CO710" s="378"/>
      <c r="CP710" s="378"/>
      <c r="CQ710" s="378"/>
      <c r="CR710" s="378"/>
    </row>
    <row r="711" spans="1:96" ht="30.75" customHeight="1">
      <c r="A711" s="107" t="s">
        <v>2295</v>
      </c>
      <c r="B711" s="281"/>
      <c r="C711" s="107"/>
      <c r="D711" s="123"/>
      <c r="E711" s="368"/>
      <c r="F711" s="368"/>
      <c r="G711" s="368"/>
      <c r="H711" s="107"/>
      <c r="I711" s="368"/>
      <c r="J711" s="368"/>
      <c r="K711" s="368"/>
      <c r="L711" s="368"/>
      <c r="M711" s="368"/>
      <c r="N711" s="368"/>
      <c r="O711" s="117"/>
      <c r="P711" s="412"/>
      <c r="Q711" s="123"/>
      <c r="R711" s="368"/>
      <c r="S711" s="271"/>
      <c r="T711" s="123"/>
      <c r="U711" s="368"/>
      <c r="V711" s="107"/>
      <c r="W711" s="111"/>
      <c r="X711" s="123"/>
      <c r="Y711" s="368"/>
      <c r="Z711" s="368"/>
      <c r="AA711" s="368"/>
      <c r="AB711" s="368"/>
      <c r="AC711" s="370"/>
      <c r="AD711" s="372"/>
      <c r="AE711" s="368"/>
      <c r="AF711" s="368"/>
      <c r="AG711" s="368"/>
      <c r="AH711" s="368"/>
      <c r="AI711" s="368"/>
      <c r="AJ711" s="368"/>
      <c r="AK711" s="368"/>
      <c r="AL711" s="368"/>
      <c r="AM711" s="373"/>
      <c r="AN711" s="368"/>
      <c r="AO711" s="368"/>
      <c r="AP711" s="368"/>
      <c r="AQ711" s="368"/>
      <c r="AR711" s="368"/>
      <c r="AS711" s="368"/>
      <c r="AT711" s="368"/>
      <c r="AU711" s="368"/>
      <c r="AV711" s="368"/>
      <c r="AW711" s="368"/>
      <c r="AX711" s="368"/>
      <c r="AY711" s="368"/>
      <c r="AZ711" s="107"/>
      <c r="BA711" s="275"/>
      <c r="BB711" s="107"/>
      <c r="BC711" s="374"/>
      <c r="BD711" s="368"/>
      <c r="BE711" s="368"/>
      <c r="BF711" s="368"/>
      <c r="BG711" s="368"/>
      <c r="BH711" s="368"/>
      <c r="BI711" s="368"/>
      <c r="BJ711" s="368"/>
      <c r="BK711" s="368"/>
      <c r="BL711" s="375"/>
      <c r="BM711" s="375"/>
      <c r="BN711" s="375"/>
      <c r="BO711" s="375"/>
      <c r="BP711" s="375"/>
      <c r="BQ711" s="375"/>
      <c r="BR711" s="375"/>
      <c r="BS711" s="376"/>
      <c r="BT711" s="368"/>
      <c r="BU711" s="368"/>
      <c r="BV711" s="368"/>
      <c r="BW711" s="368"/>
      <c r="BX711" s="368"/>
      <c r="BY711" s="368"/>
      <c r="BZ711" s="368"/>
      <c r="CA711" s="368"/>
      <c r="CB711" s="369"/>
      <c r="CC711" s="369"/>
      <c r="CD711" s="369"/>
      <c r="CE711" s="378"/>
      <c r="CF711" s="369"/>
      <c r="CG711" s="378"/>
      <c r="CH711" s="378"/>
      <c r="CI711" s="378"/>
      <c r="CJ711" s="378"/>
      <c r="CK711" s="378"/>
      <c r="CL711" s="378"/>
      <c r="CM711" s="378"/>
      <c r="CN711" s="378"/>
      <c r="CO711" s="378"/>
      <c r="CP711" s="378"/>
      <c r="CQ711" s="378"/>
      <c r="CR711" s="378"/>
    </row>
    <row r="712" spans="1:96" ht="30.75" customHeight="1">
      <c r="A712" s="107" t="s">
        <v>2296</v>
      </c>
      <c r="B712" s="281"/>
      <c r="C712" s="338"/>
      <c r="D712" s="123"/>
      <c r="E712" s="368"/>
      <c r="F712" s="368"/>
      <c r="G712" s="368"/>
      <c r="H712" s="107"/>
      <c r="I712" s="368"/>
      <c r="J712" s="368"/>
      <c r="K712" s="368"/>
      <c r="L712" s="368"/>
      <c r="M712" s="368"/>
      <c r="N712" s="368"/>
      <c r="O712" s="117"/>
      <c r="P712" s="412"/>
      <c r="Q712" s="123"/>
      <c r="R712" s="368"/>
      <c r="S712" s="271"/>
      <c r="T712" s="123"/>
      <c r="U712" s="368"/>
      <c r="V712" s="107"/>
      <c r="W712" s="111"/>
      <c r="X712" s="123"/>
      <c r="Y712" s="368"/>
      <c r="Z712" s="368"/>
      <c r="AA712" s="368"/>
      <c r="AB712" s="368"/>
      <c r="AC712" s="370"/>
      <c r="AD712" s="372"/>
      <c r="AE712" s="368"/>
      <c r="AF712" s="368"/>
      <c r="AG712" s="368"/>
      <c r="AH712" s="368"/>
      <c r="AI712" s="368"/>
      <c r="AJ712" s="368"/>
      <c r="AK712" s="368"/>
      <c r="AL712" s="368"/>
      <c r="AM712" s="373"/>
      <c r="AN712" s="368"/>
      <c r="AO712" s="368"/>
      <c r="AP712" s="368"/>
      <c r="AQ712" s="368"/>
      <c r="AR712" s="368"/>
      <c r="AS712" s="368"/>
      <c r="AT712" s="368"/>
      <c r="AU712" s="368"/>
      <c r="AV712" s="368"/>
      <c r="AW712" s="368"/>
      <c r="AX712" s="368"/>
      <c r="AY712" s="368"/>
      <c r="AZ712" s="107"/>
      <c r="BA712" s="275"/>
      <c r="BB712" s="107"/>
      <c r="BC712" s="374"/>
      <c r="BD712" s="368"/>
      <c r="BE712" s="368"/>
      <c r="BF712" s="368"/>
      <c r="BG712" s="368"/>
      <c r="BH712" s="368"/>
      <c r="BI712" s="368"/>
      <c r="BJ712" s="368"/>
      <c r="BK712" s="368"/>
      <c r="BL712" s="375"/>
      <c r="BM712" s="375"/>
      <c r="BN712" s="375"/>
      <c r="BO712" s="375"/>
      <c r="BP712" s="375"/>
      <c r="BQ712" s="375"/>
      <c r="BR712" s="375"/>
      <c r="BS712" s="376"/>
      <c r="BT712" s="368"/>
      <c r="BU712" s="368"/>
      <c r="BV712" s="368"/>
      <c r="BW712" s="368"/>
      <c r="BX712" s="368"/>
      <c r="BY712" s="368"/>
      <c r="BZ712" s="368"/>
      <c r="CA712" s="368"/>
      <c r="CB712" s="369"/>
      <c r="CC712" s="369"/>
      <c r="CD712" s="369"/>
      <c r="CE712" s="378"/>
      <c r="CF712" s="369"/>
      <c r="CG712" s="378"/>
      <c r="CH712" s="378"/>
      <c r="CI712" s="378"/>
      <c r="CJ712" s="378"/>
      <c r="CK712" s="378"/>
      <c r="CL712" s="378"/>
      <c r="CM712" s="378"/>
      <c r="CN712" s="378"/>
      <c r="CO712" s="378"/>
      <c r="CP712" s="378"/>
      <c r="CQ712" s="378"/>
      <c r="CR712" s="378"/>
    </row>
    <row r="713" spans="1:96" ht="30.75" customHeight="1">
      <c r="A713" s="107" t="s">
        <v>2297</v>
      </c>
      <c r="B713" s="281"/>
      <c r="C713" s="338"/>
      <c r="D713" s="123"/>
      <c r="E713" s="368"/>
      <c r="F713" s="368"/>
      <c r="G713" s="268"/>
      <c r="H713" s="107"/>
      <c r="I713" s="368"/>
      <c r="J713" s="368"/>
      <c r="K713" s="368"/>
      <c r="L713" s="368"/>
      <c r="M713" s="368"/>
      <c r="N713" s="368"/>
      <c r="O713" s="117"/>
      <c r="P713" s="412"/>
      <c r="Q713" s="123"/>
      <c r="R713" s="368"/>
      <c r="S713" s="271"/>
      <c r="T713" s="123"/>
      <c r="U713" s="368"/>
      <c r="V713" s="107"/>
      <c r="W713" s="111"/>
      <c r="X713" s="123"/>
      <c r="Y713" s="368"/>
      <c r="Z713" s="368"/>
      <c r="AA713" s="368"/>
      <c r="AB713" s="368"/>
      <c r="AC713" s="370"/>
      <c r="AD713" s="372"/>
      <c r="AE713" s="368"/>
      <c r="AF713" s="368"/>
      <c r="AG713" s="368"/>
      <c r="AH713" s="368"/>
      <c r="AI713" s="368"/>
      <c r="AJ713" s="368"/>
      <c r="AK713" s="368"/>
      <c r="AL713" s="368"/>
      <c r="AM713" s="373"/>
      <c r="AN713" s="368"/>
      <c r="AO713" s="368"/>
      <c r="AP713" s="368"/>
      <c r="AQ713" s="368"/>
      <c r="AR713" s="368"/>
      <c r="AS713" s="368"/>
      <c r="AT713" s="368"/>
      <c r="AU713" s="368"/>
      <c r="AV713" s="368"/>
      <c r="AW713" s="368"/>
      <c r="AX713" s="368"/>
      <c r="AY713" s="368"/>
      <c r="AZ713" s="107"/>
      <c r="BA713" s="275"/>
      <c r="BB713" s="107"/>
      <c r="BC713" s="374"/>
      <c r="BD713" s="368"/>
      <c r="BE713" s="368"/>
      <c r="BF713" s="368"/>
      <c r="BG713" s="368"/>
      <c r="BH713" s="368"/>
      <c r="BI713" s="368"/>
      <c r="BJ713" s="368"/>
      <c r="BK713" s="368"/>
      <c r="BL713" s="375"/>
      <c r="BM713" s="375"/>
      <c r="BN713" s="375"/>
      <c r="BO713" s="375"/>
      <c r="BP713" s="375"/>
      <c r="BQ713" s="375"/>
      <c r="BR713" s="375"/>
      <c r="BS713" s="376"/>
      <c r="BT713" s="368"/>
      <c r="BU713" s="368"/>
      <c r="BV713" s="368"/>
      <c r="BW713" s="368"/>
      <c r="BX713" s="368"/>
      <c r="BY713" s="368"/>
      <c r="BZ713" s="368"/>
      <c r="CA713" s="368"/>
      <c r="CB713" s="369"/>
      <c r="CC713" s="369"/>
      <c r="CD713" s="369"/>
      <c r="CE713" s="378"/>
      <c r="CF713" s="369"/>
      <c r="CG713" s="378"/>
      <c r="CH713" s="378"/>
      <c r="CI713" s="378"/>
      <c r="CJ713" s="378"/>
      <c r="CK713" s="378"/>
      <c r="CL713" s="378"/>
      <c r="CM713" s="378"/>
      <c r="CN713" s="378"/>
      <c r="CO713" s="378"/>
      <c r="CP713" s="378"/>
      <c r="CQ713" s="378"/>
      <c r="CR713" s="378"/>
    </row>
    <row r="714" spans="1:96" ht="30.75" customHeight="1">
      <c r="A714" s="268" t="s">
        <v>2298</v>
      </c>
      <c r="B714" s="281"/>
      <c r="C714" s="338"/>
      <c r="D714" s="123"/>
      <c r="E714" s="368"/>
      <c r="F714" s="368"/>
      <c r="G714" s="368"/>
      <c r="H714" s="368"/>
      <c r="I714" s="368"/>
      <c r="J714" s="368"/>
      <c r="K714" s="368"/>
      <c r="L714" s="368"/>
      <c r="M714" s="368"/>
      <c r="N714" s="368"/>
      <c r="O714" s="117"/>
      <c r="P714" s="412"/>
      <c r="Q714" s="123"/>
      <c r="R714" s="368"/>
      <c r="S714" s="271"/>
      <c r="T714" s="123"/>
      <c r="U714" s="368"/>
      <c r="V714" s="107"/>
      <c r="W714" s="111"/>
      <c r="X714" s="368"/>
      <c r="Y714" s="368"/>
      <c r="Z714" s="368"/>
      <c r="AA714" s="368"/>
      <c r="AB714" s="368"/>
      <c r="AC714" s="370"/>
      <c r="AD714" s="372"/>
      <c r="AE714" s="368"/>
      <c r="AF714" s="368"/>
      <c r="AG714" s="368"/>
      <c r="AH714" s="368"/>
      <c r="AI714" s="368"/>
      <c r="AJ714" s="368"/>
      <c r="AK714" s="368"/>
      <c r="AL714" s="368"/>
      <c r="AM714" s="373"/>
      <c r="AN714" s="368"/>
      <c r="AO714" s="368"/>
      <c r="AP714" s="368"/>
      <c r="AQ714" s="368"/>
      <c r="AR714" s="368"/>
      <c r="AS714" s="368"/>
      <c r="AT714" s="368"/>
      <c r="AU714" s="368"/>
      <c r="AV714" s="368"/>
      <c r="AW714" s="368"/>
      <c r="AX714" s="368"/>
      <c r="AY714" s="368"/>
      <c r="AZ714" s="107"/>
      <c r="BA714" s="275"/>
      <c r="BB714" s="107"/>
      <c r="BC714" s="374"/>
      <c r="BD714" s="368"/>
      <c r="BE714" s="368"/>
      <c r="BF714" s="368"/>
      <c r="BG714" s="368"/>
      <c r="BH714" s="368"/>
      <c r="BI714" s="368"/>
      <c r="BJ714" s="368"/>
      <c r="BK714" s="368"/>
      <c r="BL714" s="375"/>
      <c r="BM714" s="375"/>
      <c r="BN714" s="375"/>
      <c r="BO714" s="375"/>
      <c r="BP714" s="375"/>
      <c r="BQ714" s="375"/>
      <c r="BR714" s="375"/>
      <c r="BS714" s="376"/>
      <c r="BT714" s="368"/>
      <c r="BU714" s="368"/>
      <c r="BV714" s="368"/>
      <c r="BW714" s="368"/>
      <c r="BX714" s="368"/>
      <c r="BY714" s="368"/>
      <c r="BZ714" s="368"/>
      <c r="CA714" s="368"/>
      <c r="CB714" s="369"/>
      <c r="CC714" s="369"/>
      <c r="CD714" s="369"/>
      <c r="CE714" s="378"/>
      <c r="CF714" s="369"/>
      <c r="CG714" s="378"/>
      <c r="CH714" s="378"/>
      <c r="CI714" s="378"/>
      <c r="CJ714" s="378"/>
      <c r="CK714" s="378"/>
      <c r="CL714" s="378"/>
      <c r="CM714" s="378"/>
      <c r="CN714" s="378"/>
      <c r="CO714" s="378"/>
      <c r="CP714" s="378"/>
      <c r="CQ714" s="378"/>
      <c r="CR714" s="378"/>
    </row>
    <row r="715" spans="1:96" ht="30.75" customHeight="1">
      <c r="A715" s="107" t="s">
        <v>2299</v>
      </c>
      <c r="B715" s="281"/>
      <c r="C715" s="123"/>
      <c r="D715" s="123"/>
      <c r="E715" s="123"/>
      <c r="F715" s="123"/>
      <c r="G715" s="123"/>
      <c r="H715" s="107"/>
      <c r="I715" s="123"/>
      <c r="J715" s="123"/>
      <c r="K715" s="123"/>
      <c r="L715" s="123"/>
      <c r="M715" s="123"/>
      <c r="N715" s="123"/>
      <c r="O715" s="128"/>
      <c r="P715" s="146"/>
      <c r="Q715" s="123"/>
      <c r="R715" s="123"/>
      <c r="S715" s="131"/>
      <c r="T715" s="123"/>
      <c r="U715" s="123"/>
      <c r="V715" s="130"/>
      <c r="W715" s="111"/>
      <c r="X715" s="123"/>
      <c r="Y715" s="123"/>
      <c r="Z715" s="123"/>
      <c r="AA715" s="123"/>
      <c r="AB715" s="123"/>
      <c r="AC715" s="131"/>
      <c r="AD715" s="144"/>
      <c r="AE715" s="123"/>
      <c r="AF715" s="123"/>
      <c r="AG715" s="123"/>
      <c r="AH715" s="123"/>
      <c r="AI715" s="123"/>
      <c r="AJ715" s="123"/>
      <c r="AK715" s="123"/>
      <c r="AL715" s="123"/>
      <c r="AM715" s="123"/>
      <c r="AN715" s="123"/>
      <c r="AO715" s="123"/>
      <c r="AP715" s="123"/>
      <c r="AQ715" s="123"/>
      <c r="AR715" s="123"/>
      <c r="AS715" s="123"/>
      <c r="AT715" s="123"/>
      <c r="AU715" s="123"/>
      <c r="AV715" s="123"/>
      <c r="AW715" s="123"/>
      <c r="AX715" s="123"/>
      <c r="AY715" s="123"/>
      <c r="AZ715" s="107"/>
      <c r="BA715" s="275"/>
      <c r="BB715" s="107"/>
      <c r="BC715" s="133"/>
      <c r="BD715" s="123"/>
      <c r="BE715" s="123"/>
      <c r="BF715" s="123"/>
      <c r="BG715" s="123"/>
      <c r="BH715" s="123"/>
      <c r="BI715" s="123"/>
      <c r="BJ715" s="123"/>
      <c r="BK715" s="123"/>
      <c r="BL715" s="134"/>
      <c r="BM715" s="134"/>
      <c r="BN715" s="134"/>
      <c r="BO715" s="134"/>
      <c r="BP715" s="134"/>
      <c r="BQ715" s="134"/>
      <c r="BR715" s="134"/>
      <c r="BS715" s="145"/>
      <c r="BT715" s="123"/>
      <c r="BU715" s="123"/>
      <c r="BV715" s="123"/>
      <c r="BW715" s="123"/>
      <c r="BX715" s="123"/>
      <c r="BY715" s="123"/>
      <c r="BZ715" s="123"/>
      <c r="CA715" s="123"/>
      <c r="CB715" s="128"/>
      <c r="CC715" s="128"/>
      <c r="CD715" s="128"/>
      <c r="CE715" s="135"/>
      <c r="CF715" s="128"/>
      <c r="CG715" s="135"/>
      <c r="CH715" s="135"/>
      <c r="CI715" s="135"/>
      <c r="CJ715" s="135"/>
      <c r="CK715" s="135"/>
      <c r="CL715" s="135"/>
      <c r="CM715" s="135"/>
      <c r="CN715" s="135"/>
      <c r="CO715" s="135"/>
      <c r="CP715" s="135"/>
      <c r="CQ715" s="135"/>
      <c r="CR715" s="135"/>
    </row>
    <row r="716" spans="1:96" ht="30.75" customHeight="1">
      <c r="A716" s="107" t="s">
        <v>2300</v>
      </c>
      <c r="B716" s="281"/>
      <c r="C716" s="316"/>
      <c r="D716" s="123"/>
      <c r="E716" s="123"/>
      <c r="F716" s="123"/>
      <c r="G716" s="123"/>
      <c r="H716" s="123"/>
      <c r="I716" s="123"/>
      <c r="J716" s="123"/>
      <c r="K716" s="123"/>
      <c r="L716" s="123"/>
      <c r="M716" s="123"/>
      <c r="N716" s="123"/>
      <c r="O716" s="117"/>
      <c r="P716" s="320"/>
      <c r="Q716" s="123"/>
      <c r="R716" s="318"/>
      <c r="S716" s="271"/>
      <c r="T716" s="123"/>
      <c r="U716" s="318"/>
      <c r="V716" s="331"/>
      <c r="W716" s="111"/>
      <c r="X716" s="123"/>
      <c r="Y716" s="318"/>
      <c r="Z716" s="318"/>
      <c r="AA716" s="318"/>
      <c r="AB716" s="318"/>
      <c r="AC716" s="321"/>
      <c r="AD716" s="108"/>
      <c r="AE716" s="107"/>
      <c r="AF716" s="107"/>
      <c r="AG716" s="107"/>
      <c r="AH716" s="318"/>
      <c r="AI716" s="318"/>
      <c r="AJ716" s="318"/>
      <c r="AK716" s="318"/>
      <c r="AL716" s="318"/>
      <c r="AM716" s="323"/>
      <c r="AN716" s="318"/>
      <c r="AO716" s="318"/>
      <c r="AP716" s="318"/>
      <c r="AQ716" s="318"/>
      <c r="AR716" s="318"/>
      <c r="AS716" s="318"/>
      <c r="AT716" s="318"/>
      <c r="AU716" s="318"/>
      <c r="AV716" s="318"/>
      <c r="AW716" s="318"/>
      <c r="AX716" s="318"/>
      <c r="AY716" s="318"/>
      <c r="AZ716" s="107"/>
      <c r="BA716" s="275"/>
      <c r="BB716" s="107"/>
      <c r="BC716" s="324"/>
      <c r="BD716" s="318"/>
      <c r="BE716" s="318"/>
      <c r="BF716" s="318"/>
      <c r="BG716" s="318"/>
      <c r="BH716" s="318"/>
      <c r="BI716" s="318"/>
      <c r="BJ716" s="318"/>
      <c r="BK716" s="318"/>
      <c r="BL716" s="121"/>
      <c r="BM716" s="193"/>
      <c r="BN716" s="325"/>
      <c r="BO716" s="325"/>
      <c r="BP716" s="325"/>
      <c r="BQ716" s="325"/>
      <c r="BR716" s="325"/>
      <c r="BS716" s="326"/>
      <c r="BT716" s="318"/>
      <c r="BU716" s="318"/>
      <c r="BV716" s="123"/>
      <c r="BW716" s="123"/>
      <c r="BX716" s="123"/>
      <c r="BY716" s="123"/>
      <c r="BZ716" s="123"/>
      <c r="CA716" s="123"/>
      <c r="CB716" s="128"/>
      <c r="CC716" s="128"/>
      <c r="CD716" s="128"/>
      <c r="CE716" s="135"/>
      <c r="CF716" s="128"/>
      <c r="CG716" s="135"/>
      <c r="CH716" s="135"/>
      <c r="CI716" s="135"/>
      <c r="CJ716" s="135"/>
      <c r="CK716" s="135"/>
      <c r="CL716" s="135"/>
      <c r="CM716" s="135"/>
      <c r="CN716" s="135"/>
      <c r="CO716" s="135"/>
      <c r="CP716" s="135"/>
      <c r="CQ716" s="135"/>
      <c r="CR716" s="135"/>
    </row>
    <row r="717" spans="1:96" ht="30.75" customHeight="1">
      <c r="A717" s="268" t="s">
        <v>2301</v>
      </c>
      <c r="B717" s="281"/>
      <c r="C717" s="123"/>
      <c r="D717" s="107"/>
      <c r="E717" s="422"/>
      <c r="F717" s="422"/>
      <c r="G717" s="422"/>
      <c r="H717" s="107"/>
      <c r="I717" s="422"/>
      <c r="J717" s="422"/>
      <c r="K717" s="422"/>
      <c r="L717" s="422"/>
      <c r="M717" s="422"/>
      <c r="N717" s="422"/>
      <c r="O717" s="423"/>
      <c r="P717" s="424"/>
      <c r="Q717" s="422"/>
      <c r="R717" s="422"/>
      <c r="S717" s="271"/>
      <c r="T717" s="422"/>
      <c r="U717" s="422"/>
      <c r="V717" s="426"/>
      <c r="W717" s="111"/>
      <c r="X717" s="422"/>
      <c r="Y717" s="422"/>
      <c r="Z717" s="422"/>
      <c r="AA717" s="422"/>
      <c r="AB717" s="422"/>
      <c r="AC717" s="425"/>
      <c r="AD717" s="427"/>
      <c r="AE717" s="422"/>
      <c r="AF717" s="422"/>
      <c r="AG717" s="422"/>
      <c r="AH717" s="422"/>
      <c r="AI717" s="422"/>
      <c r="AJ717" s="422"/>
      <c r="AK717" s="422"/>
      <c r="AL717" s="422"/>
      <c r="AM717" s="428"/>
      <c r="AN717" s="422"/>
      <c r="AO717" s="422"/>
      <c r="AP717" s="422"/>
      <c r="AQ717" s="422"/>
      <c r="AR717" s="422"/>
      <c r="AS717" s="422"/>
      <c r="AT717" s="422"/>
      <c r="AU717" s="422"/>
      <c r="AV717" s="422"/>
      <c r="AW717" s="422"/>
      <c r="AX717" s="422"/>
      <c r="AY717" s="422"/>
      <c r="AZ717" s="107"/>
      <c r="BA717" s="275"/>
      <c r="BB717" s="107"/>
      <c r="BC717" s="429"/>
      <c r="BD717" s="422"/>
      <c r="BE717" s="422"/>
      <c r="BF717" s="422"/>
      <c r="BG717" s="422"/>
      <c r="BH717" s="422"/>
      <c r="BI717" s="422"/>
      <c r="BJ717" s="422"/>
      <c r="BK717" s="422"/>
      <c r="BL717" s="121"/>
      <c r="BM717" s="193"/>
      <c r="BN717" s="430"/>
      <c r="BO717" s="430"/>
      <c r="BP717" s="430"/>
      <c r="BQ717" s="430"/>
      <c r="BR717" s="430"/>
      <c r="BS717" s="431"/>
      <c r="BT717" s="422"/>
      <c r="BU717" s="422"/>
      <c r="BV717" s="422"/>
      <c r="BW717" s="422"/>
      <c r="BX717" s="422"/>
      <c r="BY717" s="422"/>
      <c r="BZ717" s="422"/>
      <c r="CA717" s="422"/>
      <c r="CB717" s="423"/>
      <c r="CC717" s="423"/>
      <c r="CD717" s="423"/>
      <c r="CE717" s="432"/>
      <c r="CF717" s="423"/>
      <c r="CG717" s="432"/>
      <c r="CH717" s="432"/>
      <c r="CI717" s="432"/>
      <c r="CJ717" s="432"/>
      <c r="CK717" s="432"/>
      <c r="CL717" s="432"/>
      <c r="CM717" s="432"/>
      <c r="CN717" s="432"/>
      <c r="CO717" s="432"/>
      <c r="CP717" s="432"/>
      <c r="CQ717" s="432"/>
      <c r="CR717" s="432"/>
    </row>
    <row r="718" spans="1:96" ht="30.75" customHeight="1">
      <c r="A718" s="107" t="s">
        <v>2329</v>
      </c>
      <c r="B718" s="281"/>
      <c r="C718" s="356"/>
      <c r="D718" s="433"/>
      <c r="E718" s="123"/>
      <c r="F718" s="123"/>
      <c r="G718" s="123"/>
      <c r="H718" s="123"/>
      <c r="I718" s="123"/>
      <c r="J718" s="123"/>
      <c r="K718" s="123"/>
      <c r="L718" s="123"/>
      <c r="M718" s="123"/>
      <c r="N718" s="123"/>
      <c r="O718" s="117"/>
      <c r="P718" s="146"/>
      <c r="Q718" s="123"/>
      <c r="R718" s="123"/>
      <c r="S718" s="271"/>
      <c r="T718" s="123"/>
      <c r="U718" s="123"/>
      <c r="V718" s="130"/>
      <c r="W718" s="111"/>
      <c r="X718" s="123"/>
      <c r="Y718" s="123"/>
      <c r="Z718" s="123"/>
      <c r="AA718" s="123"/>
      <c r="AB718" s="123"/>
      <c r="AC718" s="131"/>
      <c r="AD718" s="144"/>
      <c r="AE718" s="107"/>
      <c r="AF718" s="107"/>
      <c r="AG718" s="107"/>
      <c r="AH718" s="123"/>
      <c r="AI718" s="123"/>
      <c r="AJ718" s="123"/>
      <c r="AK718" s="123"/>
      <c r="AL718" s="123"/>
      <c r="AM718" s="123"/>
      <c r="AN718" s="123"/>
      <c r="AO718" s="123"/>
      <c r="AP718" s="123"/>
      <c r="AQ718" s="123"/>
      <c r="AR718" s="123"/>
      <c r="AS718" s="123"/>
      <c r="AT718" s="123"/>
      <c r="AU718" s="123"/>
      <c r="AV718" s="123"/>
      <c r="AW718" s="123"/>
      <c r="AX718" s="123"/>
      <c r="AY718" s="123"/>
      <c r="AZ718" s="107"/>
      <c r="BA718" s="275"/>
      <c r="BB718" s="107"/>
      <c r="BC718" s="133"/>
      <c r="BD718" s="123"/>
      <c r="BE718" s="123"/>
      <c r="BF718" s="123"/>
      <c r="BG718" s="123"/>
      <c r="BH718" s="123"/>
      <c r="BI718" s="123"/>
      <c r="BJ718" s="123"/>
      <c r="BK718" s="123"/>
      <c r="BL718" s="121"/>
      <c r="BM718" s="193"/>
      <c r="BN718" s="134"/>
      <c r="BO718" s="134"/>
      <c r="BP718" s="134"/>
      <c r="BQ718" s="134"/>
      <c r="BR718" s="134"/>
      <c r="BS718" s="145"/>
      <c r="BT718" s="123"/>
      <c r="BU718" s="123"/>
      <c r="BV718" s="123"/>
      <c r="BW718" s="123"/>
      <c r="BX718" s="123"/>
      <c r="BY718" s="123"/>
      <c r="BZ718" s="123"/>
      <c r="CA718" s="123"/>
      <c r="CB718" s="128"/>
      <c r="CC718" s="128"/>
      <c r="CD718" s="128"/>
      <c r="CE718" s="135"/>
      <c r="CF718" s="128"/>
      <c r="CG718" s="135"/>
      <c r="CH718" s="135"/>
      <c r="CI718" s="135"/>
      <c r="CJ718" s="135"/>
      <c r="CK718" s="135"/>
      <c r="CL718" s="135"/>
      <c r="CM718" s="135"/>
      <c r="CN718" s="135"/>
      <c r="CO718" s="135"/>
      <c r="CP718" s="135"/>
      <c r="CQ718" s="135"/>
      <c r="CR718" s="135"/>
    </row>
    <row r="719" spans="1:96" ht="30.75" customHeight="1">
      <c r="A719" s="107" t="s">
        <v>2330</v>
      </c>
      <c r="B719" s="281"/>
      <c r="C719" s="356"/>
      <c r="D719" s="433"/>
      <c r="E719" s="107"/>
      <c r="F719" s="107"/>
      <c r="G719" s="107"/>
      <c r="H719" s="107"/>
      <c r="I719" s="107"/>
      <c r="J719" s="107"/>
      <c r="K719" s="107"/>
      <c r="L719" s="107"/>
      <c r="M719" s="107"/>
      <c r="N719" s="107"/>
      <c r="O719" s="117"/>
      <c r="P719" s="113"/>
      <c r="Q719" s="123"/>
      <c r="R719" s="107"/>
      <c r="S719" s="271"/>
      <c r="T719" s="123"/>
      <c r="U719" s="107"/>
      <c r="V719" s="130"/>
      <c r="W719" s="111"/>
      <c r="X719" s="123"/>
      <c r="Y719" s="107"/>
      <c r="Z719" s="107"/>
      <c r="AA719" s="107"/>
      <c r="AB719" s="107"/>
      <c r="AC719" s="114"/>
      <c r="AD719" s="111"/>
      <c r="AE719" s="107"/>
      <c r="AF719" s="107"/>
      <c r="AG719" s="107"/>
      <c r="AH719" s="107"/>
      <c r="AI719" s="107"/>
      <c r="AJ719" s="107"/>
      <c r="AK719" s="107"/>
      <c r="AL719" s="107"/>
      <c r="AM719" s="123"/>
      <c r="AN719" s="107"/>
      <c r="AO719" s="107"/>
      <c r="AP719" s="107"/>
      <c r="AQ719" s="107"/>
      <c r="AR719" s="107"/>
      <c r="AS719" s="107"/>
      <c r="AT719" s="107"/>
      <c r="AU719" s="107"/>
      <c r="AV719" s="107"/>
      <c r="AW719" s="107"/>
      <c r="AX719" s="107"/>
      <c r="AY719" s="107"/>
      <c r="AZ719" s="107"/>
      <c r="BA719" s="275"/>
      <c r="BB719" s="107"/>
      <c r="BC719" s="115"/>
      <c r="BD719" s="107"/>
      <c r="BE719" s="107"/>
      <c r="BF719" s="107"/>
      <c r="BG719" s="107"/>
      <c r="BH719" s="107"/>
      <c r="BI719" s="107"/>
      <c r="BJ719" s="107"/>
      <c r="BK719" s="107"/>
      <c r="BL719" s="121"/>
      <c r="BM719" s="193"/>
      <c r="BN719" s="116"/>
      <c r="BO719" s="116"/>
      <c r="BP719" s="116"/>
      <c r="BQ719" s="116"/>
      <c r="BR719" s="116"/>
      <c r="BS719" s="118"/>
      <c r="BT719" s="107"/>
      <c r="BU719" s="107"/>
      <c r="BV719" s="107"/>
      <c r="BW719" s="107"/>
      <c r="BX719" s="107"/>
      <c r="BY719" s="107"/>
      <c r="BZ719" s="107"/>
      <c r="CA719" s="107"/>
      <c r="CB719" s="117"/>
      <c r="CC719" s="117"/>
      <c r="CD719" s="117"/>
      <c r="CE719" s="112"/>
      <c r="CF719" s="117"/>
      <c r="CG719" s="112"/>
      <c r="CH719" s="112"/>
      <c r="CI719" s="112"/>
      <c r="CJ719" s="112"/>
      <c r="CK719" s="112"/>
      <c r="CL719" s="112"/>
      <c r="CM719" s="112"/>
      <c r="CN719" s="112"/>
      <c r="CO719" s="112"/>
      <c r="CP719" s="112"/>
      <c r="CQ719" s="112"/>
      <c r="CR719" s="112"/>
    </row>
    <row r="720" spans="1:96" ht="30.75" customHeight="1">
      <c r="A720" s="107" t="s">
        <v>2331</v>
      </c>
      <c r="B720" s="281"/>
      <c r="C720" s="356"/>
      <c r="D720" s="433"/>
      <c r="E720" s="107"/>
      <c r="F720" s="107"/>
      <c r="G720" s="107"/>
      <c r="H720" s="107"/>
      <c r="I720" s="107"/>
      <c r="J720" s="107"/>
      <c r="K720" s="107"/>
      <c r="L720" s="107"/>
      <c r="M720" s="107"/>
      <c r="N720" s="107"/>
      <c r="O720" s="117"/>
      <c r="P720" s="113"/>
      <c r="Q720" s="123"/>
      <c r="R720" s="107"/>
      <c r="S720" s="271"/>
      <c r="T720" s="123"/>
      <c r="U720" s="107"/>
      <c r="V720" s="130"/>
      <c r="W720" s="111"/>
      <c r="X720" s="123"/>
      <c r="Y720" s="107"/>
      <c r="Z720" s="107"/>
      <c r="AA720" s="107"/>
      <c r="AB720" s="107"/>
      <c r="AC720" s="114"/>
      <c r="AD720" s="111"/>
      <c r="AE720" s="107"/>
      <c r="AF720" s="107"/>
      <c r="AG720" s="107"/>
      <c r="AH720" s="107"/>
      <c r="AI720" s="107"/>
      <c r="AJ720" s="107"/>
      <c r="AK720" s="107"/>
      <c r="AL720" s="107"/>
      <c r="AM720" s="123"/>
      <c r="AN720" s="107"/>
      <c r="AO720" s="107"/>
      <c r="AP720" s="107"/>
      <c r="AQ720" s="107"/>
      <c r="AR720" s="107"/>
      <c r="AS720" s="107"/>
      <c r="AT720" s="107"/>
      <c r="AU720" s="107"/>
      <c r="AV720" s="107"/>
      <c r="AW720" s="107"/>
      <c r="AX720" s="107"/>
      <c r="AY720" s="107"/>
      <c r="AZ720" s="107"/>
      <c r="BA720" s="275"/>
      <c r="BB720" s="107"/>
      <c r="BC720" s="115"/>
      <c r="BD720" s="107"/>
      <c r="BE720" s="107"/>
      <c r="BF720" s="107"/>
      <c r="BG720" s="107"/>
      <c r="BH720" s="107"/>
      <c r="BI720" s="107"/>
      <c r="BJ720" s="107"/>
      <c r="BK720" s="107"/>
      <c r="BL720" s="121"/>
      <c r="BM720" s="193"/>
      <c r="BN720" s="116"/>
      <c r="BO720" s="116"/>
      <c r="BP720" s="116"/>
      <c r="BQ720" s="116"/>
      <c r="BR720" s="116"/>
      <c r="BS720" s="118"/>
      <c r="BT720" s="107"/>
      <c r="BU720" s="107"/>
      <c r="BV720" s="107"/>
      <c r="BW720" s="107"/>
      <c r="BX720" s="107"/>
      <c r="BY720" s="107"/>
      <c r="BZ720" s="107"/>
      <c r="CA720" s="107"/>
      <c r="CB720" s="117"/>
      <c r="CC720" s="117"/>
      <c r="CD720" s="117"/>
      <c r="CE720" s="112"/>
      <c r="CF720" s="117"/>
      <c r="CG720" s="112"/>
      <c r="CH720" s="112"/>
      <c r="CI720" s="112"/>
      <c r="CJ720" s="112"/>
      <c r="CK720" s="112"/>
      <c r="CL720" s="112"/>
      <c r="CM720" s="112"/>
      <c r="CN720" s="112"/>
      <c r="CO720" s="112"/>
      <c r="CP720" s="112"/>
      <c r="CQ720" s="112"/>
      <c r="CR720" s="112"/>
    </row>
    <row r="721" spans="1:96" ht="30.75" customHeight="1">
      <c r="A721" s="107" t="s">
        <v>2332</v>
      </c>
      <c r="B721" s="281"/>
      <c r="C721" s="356"/>
      <c r="D721" s="433"/>
      <c r="E721" s="107"/>
      <c r="F721" s="107"/>
      <c r="G721" s="107"/>
      <c r="H721" s="107"/>
      <c r="I721" s="107"/>
      <c r="J721" s="107"/>
      <c r="K721" s="107"/>
      <c r="L721" s="107"/>
      <c r="M721" s="107"/>
      <c r="N721" s="107"/>
      <c r="O721" s="117"/>
      <c r="P721" s="113"/>
      <c r="Q721" s="123"/>
      <c r="R721" s="107"/>
      <c r="S721" s="271"/>
      <c r="T721" s="123"/>
      <c r="U721" s="107"/>
      <c r="V721" s="130"/>
      <c r="W721" s="111"/>
      <c r="X721" s="123"/>
      <c r="Y721" s="107"/>
      <c r="Z721" s="107"/>
      <c r="AA721" s="107"/>
      <c r="AB721" s="107"/>
      <c r="AC721" s="114"/>
      <c r="AD721" s="111"/>
      <c r="AE721" s="434"/>
      <c r="AF721" s="434"/>
      <c r="AG721" s="434"/>
      <c r="AH721" s="107"/>
      <c r="AI721" s="107"/>
      <c r="AJ721" s="107"/>
      <c r="AK721" s="107"/>
      <c r="AL721" s="107"/>
      <c r="AM721" s="123"/>
      <c r="AN721" s="107"/>
      <c r="AO721" s="107"/>
      <c r="AP721" s="107"/>
      <c r="AQ721" s="107"/>
      <c r="AR721" s="107"/>
      <c r="AS721" s="107"/>
      <c r="AT721" s="107"/>
      <c r="AU721" s="107"/>
      <c r="AV721" s="107"/>
      <c r="AW721" s="107"/>
      <c r="AX721" s="107"/>
      <c r="AY721" s="107"/>
      <c r="AZ721" s="107"/>
      <c r="BA721" s="275"/>
      <c r="BB721" s="107"/>
      <c r="BC721" s="115"/>
      <c r="BD721" s="107"/>
      <c r="BE721" s="107"/>
      <c r="BF721" s="107"/>
      <c r="BG721" s="107"/>
      <c r="BH721" s="107"/>
      <c r="BI721" s="107"/>
      <c r="BJ721" s="107"/>
      <c r="BK721" s="107"/>
      <c r="BL721" s="121"/>
      <c r="BM721" s="193"/>
      <c r="BN721" s="116"/>
      <c r="BO721" s="116"/>
      <c r="BP721" s="116"/>
      <c r="BQ721" s="116"/>
      <c r="BR721" s="116"/>
      <c r="BS721" s="118"/>
      <c r="BT721" s="107"/>
      <c r="BU721" s="107"/>
      <c r="BV721" s="107"/>
      <c r="BW721" s="107"/>
      <c r="BX721" s="107"/>
      <c r="BY721" s="107"/>
      <c r="BZ721" s="107"/>
      <c r="CA721" s="107"/>
      <c r="CB721" s="117"/>
      <c r="CC721" s="117"/>
      <c r="CD721" s="117"/>
      <c r="CE721" s="112"/>
      <c r="CF721" s="117"/>
      <c r="CG721" s="112"/>
      <c r="CH721" s="112"/>
      <c r="CI721" s="112"/>
      <c r="CJ721" s="112"/>
      <c r="CK721" s="112"/>
      <c r="CL721" s="112"/>
      <c r="CM721" s="112"/>
      <c r="CN721" s="112"/>
      <c r="CO721" s="112"/>
      <c r="CP721" s="112"/>
      <c r="CQ721" s="112"/>
      <c r="CR721" s="112"/>
    </row>
    <row r="722" spans="1:96" ht="30.75" customHeight="1">
      <c r="A722" s="107" t="s">
        <v>2333</v>
      </c>
      <c r="B722" s="281"/>
      <c r="C722" s="356"/>
      <c r="D722" s="433"/>
      <c r="E722" s="107"/>
      <c r="F722" s="107"/>
      <c r="G722" s="107"/>
      <c r="H722" s="107"/>
      <c r="I722" s="107"/>
      <c r="J722" s="107"/>
      <c r="K722" s="107"/>
      <c r="L722" s="107"/>
      <c r="M722" s="107"/>
      <c r="N722" s="107"/>
      <c r="O722" s="117"/>
      <c r="P722" s="113"/>
      <c r="Q722" s="123"/>
      <c r="R722" s="107"/>
      <c r="S722" s="271"/>
      <c r="T722" s="123"/>
      <c r="U722" s="107"/>
      <c r="V722" s="130"/>
      <c r="W722" s="111"/>
      <c r="X722" s="123"/>
      <c r="Y722" s="107"/>
      <c r="Z722" s="107"/>
      <c r="AA722" s="107"/>
      <c r="AB722" s="107"/>
      <c r="AC722" s="114"/>
      <c r="AD722" s="111"/>
      <c r="AE722" s="107"/>
      <c r="AF722" s="107"/>
      <c r="AG722" s="107"/>
      <c r="AH722" s="107"/>
      <c r="AI722" s="107"/>
      <c r="AJ722" s="107"/>
      <c r="AK722" s="107"/>
      <c r="AL722" s="107"/>
      <c r="AM722" s="123"/>
      <c r="AN722" s="107"/>
      <c r="AO722" s="107"/>
      <c r="AP722" s="107"/>
      <c r="AQ722" s="107"/>
      <c r="AR722" s="107"/>
      <c r="AS722" s="107"/>
      <c r="AT722" s="107"/>
      <c r="AU722" s="107"/>
      <c r="AV722" s="107"/>
      <c r="AW722" s="107"/>
      <c r="AX722" s="107"/>
      <c r="AY722" s="107"/>
      <c r="AZ722" s="107"/>
      <c r="BA722" s="275"/>
      <c r="BB722" s="107"/>
      <c r="BC722" s="115"/>
      <c r="BD722" s="107"/>
      <c r="BE722" s="107"/>
      <c r="BF722" s="107"/>
      <c r="BG722" s="107"/>
      <c r="BH722" s="107"/>
      <c r="BI722" s="107"/>
      <c r="BJ722" s="107"/>
      <c r="BK722" s="107"/>
      <c r="BL722" s="121"/>
      <c r="BM722" s="193"/>
      <c r="BN722" s="116"/>
      <c r="BO722" s="116"/>
      <c r="BP722" s="116"/>
      <c r="BQ722" s="116"/>
      <c r="BR722" s="116"/>
      <c r="BS722" s="118"/>
      <c r="BT722" s="107"/>
      <c r="BU722" s="107"/>
      <c r="BV722" s="107"/>
      <c r="BW722" s="107"/>
      <c r="BX722" s="107"/>
      <c r="BY722" s="107"/>
      <c r="BZ722" s="107"/>
      <c r="CA722" s="107"/>
      <c r="CB722" s="117"/>
      <c r="CC722" s="117"/>
      <c r="CD722" s="117"/>
      <c r="CE722" s="112"/>
      <c r="CF722" s="117"/>
      <c r="CG722" s="112"/>
      <c r="CH722" s="112"/>
      <c r="CI722" s="112"/>
      <c r="CJ722" s="112"/>
      <c r="CK722" s="112"/>
      <c r="CL722" s="112"/>
      <c r="CM722" s="112"/>
      <c r="CN722" s="112"/>
      <c r="CO722" s="112"/>
      <c r="CP722" s="112"/>
      <c r="CQ722" s="112"/>
      <c r="CR722" s="112"/>
    </row>
    <row r="723" spans="1:96" ht="30.75" customHeight="1">
      <c r="A723" s="268" t="s">
        <v>2334</v>
      </c>
      <c r="B723" s="281"/>
      <c r="C723" s="356"/>
      <c r="D723" s="433"/>
      <c r="E723" s="107"/>
      <c r="F723" s="107"/>
      <c r="G723" s="107"/>
      <c r="H723" s="107"/>
      <c r="I723" s="107"/>
      <c r="J723" s="107"/>
      <c r="K723" s="107"/>
      <c r="L723" s="107"/>
      <c r="M723" s="107"/>
      <c r="N723" s="107"/>
      <c r="O723" s="117"/>
      <c r="P723" s="113"/>
      <c r="Q723" s="123"/>
      <c r="R723" s="107"/>
      <c r="S723" s="271"/>
      <c r="T723" s="123"/>
      <c r="U723" s="107"/>
      <c r="V723" s="130"/>
      <c r="W723" s="111"/>
      <c r="X723" s="123"/>
      <c r="Y723" s="107"/>
      <c r="Z723" s="107"/>
      <c r="AA723" s="107"/>
      <c r="AB723" s="107"/>
      <c r="AC723" s="114"/>
      <c r="AD723" s="111"/>
      <c r="AE723" s="107"/>
      <c r="AF723" s="107"/>
      <c r="AG723" s="107"/>
      <c r="AH723" s="107"/>
      <c r="AI723" s="107"/>
      <c r="AJ723" s="107"/>
      <c r="AK723" s="107"/>
      <c r="AL723" s="107"/>
      <c r="AM723" s="123"/>
      <c r="AN723" s="107"/>
      <c r="AO723" s="107"/>
      <c r="AP723" s="107"/>
      <c r="AQ723" s="107"/>
      <c r="AR723" s="107"/>
      <c r="AS723" s="107"/>
      <c r="AT723" s="107"/>
      <c r="AU723" s="107"/>
      <c r="AV723" s="107"/>
      <c r="AW723" s="107"/>
      <c r="AX723" s="107"/>
      <c r="AY723" s="107"/>
      <c r="AZ723" s="107"/>
      <c r="BA723" s="275"/>
      <c r="BB723" s="107"/>
      <c r="BC723" s="115"/>
      <c r="BD723" s="107"/>
      <c r="BE723" s="107"/>
      <c r="BF723" s="107"/>
      <c r="BG723" s="107"/>
      <c r="BH723" s="107"/>
      <c r="BI723" s="107"/>
      <c r="BJ723" s="107"/>
      <c r="BK723" s="107"/>
      <c r="BL723" s="121"/>
      <c r="BM723" s="193"/>
      <c r="BN723" s="116"/>
      <c r="BO723" s="116"/>
      <c r="BP723" s="116"/>
      <c r="BQ723" s="116"/>
      <c r="BR723" s="116"/>
      <c r="BS723" s="118"/>
      <c r="BT723" s="107"/>
      <c r="BU723" s="107"/>
      <c r="BV723" s="107"/>
      <c r="BW723" s="107"/>
      <c r="BX723" s="107"/>
      <c r="BY723" s="107"/>
      <c r="BZ723" s="107"/>
      <c r="CA723" s="107"/>
      <c r="CB723" s="117"/>
      <c r="CC723" s="117"/>
      <c r="CD723" s="117"/>
      <c r="CE723" s="112"/>
      <c r="CF723" s="117"/>
      <c r="CG723" s="112"/>
      <c r="CH723" s="112"/>
      <c r="CI723" s="112"/>
      <c r="CJ723" s="112"/>
      <c r="CK723" s="112"/>
      <c r="CL723" s="112"/>
      <c r="CM723" s="112"/>
      <c r="CN723" s="112"/>
      <c r="CO723" s="112"/>
      <c r="CP723" s="112"/>
      <c r="CQ723" s="112"/>
      <c r="CR723" s="112"/>
    </row>
    <row r="724" spans="1:96" ht="30.75" customHeight="1">
      <c r="A724" s="107" t="s">
        <v>2335</v>
      </c>
      <c r="B724" s="281"/>
      <c r="C724" s="356"/>
      <c r="D724" s="433"/>
      <c r="E724" s="107"/>
      <c r="F724" s="107"/>
      <c r="G724" s="107"/>
      <c r="H724" s="107"/>
      <c r="I724" s="107"/>
      <c r="J724" s="107"/>
      <c r="K724" s="107"/>
      <c r="L724" s="107"/>
      <c r="M724" s="107"/>
      <c r="N724" s="107"/>
      <c r="O724" s="117"/>
      <c r="P724" s="113"/>
      <c r="Q724" s="123"/>
      <c r="R724" s="107"/>
      <c r="S724" s="271"/>
      <c r="T724" s="123"/>
      <c r="U724" s="107"/>
      <c r="V724" s="106"/>
      <c r="W724" s="111"/>
      <c r="X724" s="123"/>
      <c r="Y724" s="107"/>
      <c r="Z724" s="107"/>
      <c r="AA724" s="107"/>
      <c r="AB724" s="107"/>
      <c r="AC724" s="114"/>
      <c r="AD724" s="111"/>
      <c r="AE724" s="107"/>
      <c r="AF724" s="107"/>
      <c r="AG724" s="107"/>
      <c r="AH724" s="107"/>
      <c r="AI724" s="107"/>
      <c r="AJ724" s="107"/>
      <c r="AK724" s="107"/>
      <c r="AL724" s="107"/>
      <c r="AM724" s="123"/>
      <c r="AN724" s="107"/>
      <c r="AO724" s="107"/>
      <c r="AP724" s="107"/>
      <c r="AQ724" s="107"/>
      <c r="AR724" s="107"/>
      <c r="AS724" s="107"/>
      <c r="AT724" s="107"/>
      <c r="AU724" s="107"/>
      <c r="AV724" s="107"/>
      <c r="AW724" s="107"/>
      <c r="AX724" s="107"/>
      <c r="AY724" s="107"/>
      <c r="AZ724" s="107"/>
      <c r="BA724" s="275"/>
      <c r="BB724" s="107"/>
      <c r="BC724" s="115"/>
      <c r="BD724" s="107"/>
      <c r="BE724" s="107"/>
      <c r="BF724" s="107"/>
      <c r="BG724" s="107"/>
      <c r="BH724" s="107"/>
      <c r="BI724" s="107"/>
      <c r="BJ724" s="107"/>
      <c r="BK724" s="107"/>
      <c r="BL724" s="121"/>
      <c r="BM724" s="193"/>
      <c r="BN724" s="116"/>
      <c r="BO724" s="116"/>
      <c r="BP724" s="116"/>
      <c r="BQ724" s="116"/>
      <c r="BR724" s="116"/>
      <c r="BS724" s="118"/>
      <c r="BT724" s="107"/>
      <c r="BU724" s="107"/>
      <c r="BV724" s="107"/>
      <c r="BW724" s="107"/>
      <c r="BX724" s="107"/>
      <c r="BY724" s="107"/>
      <c r="BZ724" s="107"/>
      <c r="CA724" s="107"/>
      <c r="CB724" s="117"/>
      <c r="CC724" s="117"/>
      <c r="CD724" s="117"/>
      <c r="CE724" s="112"/>
      <c r="CF724" s="117"/>
      <c r="CG724" s="112"/>
      <c r="CH724" s="112"/>
      <c r="CI724" s="112"/>
      <c r="CJ724" s="112"/>
      <c r="CK724" s="112"/>
      <c r="CL724" s="112"/>
      <c r="CM724" s="112"/>
      <c r="CN724" s="112"/>
      <c r="CO724" s="112"/>
      <c r="CP724" s="112"/>
      <c r="CQ724" s="112"/>
      <c r="CR724" s="112"/>
    </row>
    <row r="725" spans="1:96" ht="30.75" customHeight="1">
      <c r="A725" s="107" t="s">
        <v>2336</v>
      </c>
      <c r="B725" s="281"/>
      <c r="C725" s="356"/>
      <c r="D725" s="123"/>
      <c r="E725" s="441"/>
      <c r="F725" s="441"/>
      <c r="G725" s="441"/>
      <c r="H725" s="107"/>
      <c r="I725" s="107"/>
      <c r="J725" s="441"/>
      <c r="K725" s="441"/>
      <c r="L725" s="441"/>
      <c r="M725" s="441"/>
      <c r="N725" s="441"/>
      <c r="O725" s="117"/>
      <c r="P725" s="447"/>
      <c r="Q725" s="123"/>
      <c r="R725" s="441"/>
      <c r="S725" s="271"/>
      <c r="T725" s="123"/>
      <c r="U725" s="441"/>
      <c r="V725" s="449"/>
      <c r="W725" s="111"/>
      <c r="X725" s="123"/>
      <c r="Y725" s="441"/>
      <c r="Z725" s="441"/>
      <c r="AA725" s="441"/>
      <c r="AB725" s="441"/>
      <c r="AC725" s="448"/>
      <c r="AD725" s="450"/>
      <c r="AE725" s="441"/>
      <c r="AF725" s="441"/>
      <c r="AG725" s="441"/>
      <c r="AH725" s="441"/>
      <c r="AI725" s="441"/>
      <c r="AJ725" s="441"/>
      <c r="AK725" s="441"/>
      <c r="AL725" s="441"/>
      <c r="AM725" s="441"/>
      <c r="AN725" s="441"/>
      <c r="AO725" s="441"/>
      <c r="AP725" s="441"/>
      <c r="AQ725" s="441"/>
      <c r="AR725" s="441"/>
      <c r="AS725" s="441"/>
      <c r="AT725" s="441"/>
      <c r="AU725" s="441"/>
      <c r="AV725" s="441"/>
      <c r="AW725" s="441"/>
      <c r="AX725" s="441"/>
      <c r="AY725" s="441"/>
      <c r="AZ725" s="107"/>
      <c r="BA725" s="275"/>
      <c r="BB725" s="107"/>
      <c r="BC725" s="451"/>
      <c r="BD725" s="441"/>
      <c r="BE725" s="441"/>
      <c r="BF725" s="441"/>
      <c r="BG725" s="441"/>
      <c r="BH725" s="441"/>
      <c r="BI725" s="441"/>
      <c r="BJ725" s="441"/>
      <c r="BK725" s="441"/>
      <c r="BL725" s="121"/>
      <c r="BM725" s="193"/>
      <c r="BN725" s="452"/>
      <c r="BO725" s="452"/>
      <c r="BP725" s="452"/>
      <c r="BQ725" s="452"/>
      <c r="BR725" s="452"/>
      <c r="BS725" s="453"/>
      <c r="BT725" s="441"/>
      <c r="BU725" s="441"/>
      <c r="BV725" s="441"/>
      <c r="BW725" s="441"/>
      <c r="BX725" s="441"/>
      <c r="BY725" s="441"/>
      <c r="BZ725" s="441"/>
      <c r="CA725" s="441"/>
      <c r="CB725" s="446"/>
      <c r="CC725" s="446"/>
      <c r="CD725" s="446"/>
      <c r="CE725" s="454"/>
      <c r="CF725" s="446"/>
      <c r="CG725" s="454"/>
      <c r="CH725" s="454"/>
      <c r="CI725" s="454"/>
      <c r="CJ725" s="454"/>
      <c r="CK725" s="454"/>
      <c r="CL725" s="454"/>
      <c r="CM725" s="454"/>
      <c r="CN725" s="454"/>
      <c r="CO725" s="454"/>
      <c r="CP725" s="454"/>
      <c r="CQ725" s="454"/>
      <c r="CR725" s="454"/>
    </row>
    <row r="726" spans="1:96" ht="30.75" customHeight="1">
      <c r="A726" s="268" t="s">
        <v>2337</v>
      </c>
      <c r="B726" s="281"/>
      <c r="C726" s="356"/>
      <c r="D726" s="123"/>
      <c r="E726" s="435"/>
      <c r="F726" s="435"/>
      <c r="G726" s="435"/>
      <c r="H726" s="107"/>
      <c r="I726" s="107"/>
      <c r="J726" s="435"/>
      <c r="K726" s="435"/>
      <c r="L726" s="435"/>
      <c r="M726" s="435"/>
      <c r="N726" s="435"/>
      <c r="O726" s="117"/>
      <c r="P726" s="437"/>
      <c r="Q726" s="123"/>
      <c r="R726" s="435"/>
      <c r="S726" s="271"/>
      <c r="T726" s="123"/>
      <c r="U726" s="435"/>
      <c r="V726" s="449"/>
      <c r="W726" s="111"/>
      <c r="X726" s="123"/>
      <c r="Y726" s="435"/>
      <c r="Z726" s="435"/>
      <c r="AA726" s="435"/>
      <c r="AB726" s="435"/>
      <c r="AC726" s="438"/>
      <c r="AD726" s="440"/>
      <c r="AE726" s="435"/>
      <c r="AF726" s="435"/>
      <c r="AG726" s="435"/>
      <c r="AH726" s="467"/>
      <c r="AI726" s="467"/>
      <c r="AJ726" s="467"/>
      <c r="AK726" s="467"/>
      <c r="AL726" s="435"/>
      <c r="AM726" s="441"/>
      <c r="AN726" s="435"/>
      <c r="AO726" s="435"/>
      <c r="AP726" s="435"/>
      <c r="AQ726" s="435"/>
      <c r="AR726" s="435"/>
      <c r="AS726" s="435"/>
      <c r="AT726" s="435"/>
      <c r="AU726" s="435"/>
      <c r="AV726" s="435"/>
      <c r="AW726" s="435"/>
      <c r="AX726" s="435"/>
      <c r="AY726" s="435"/>
      <c r="AZ726" s="107"/>
      <c r="BA726" s="275"/>
      <c r="BB726" s="107"/>
      <c r="BC726" s="442"/>
      <c r="BD726" s="435"/>
      <c r="BE726" s="435"/>
      <c r="BF726" s="435"/>
      <c r="BG726" s="435"/>
      <c r="BH726" s="435"/>
      <c r="BI726" s="435"/>
      <c r="BJ726" s="435"/>
      <c r="BK726" s="435"/>
      <c r="BL726" s="121"/>
      <c r="BM726" s="193"/>
      <c r="BN726" s="443"/>
      <c r="BO726" s="443"/>
      <c r="BP726" s="443"/>
      <c r="BQ726" s="443"/>
      <c r="BR726" s="443"/>
      <c r="BS726" s="444"/>
      <c r="BT726" s="435"/>
      <c r="BU726" s="435"/>
      <c r="BV726" s="435"/>
      <c r="BW726" s="435"/>
      <c r="BX726" s="435"/>
      <c r="BY726" s="435"/>
      <c r="BZ726" s="435"/>
      <c r="CA726" s="435"/>
      <c r="CB726" s="436"/>
      <c r="CC726" s="436"/>
      <c r="CD726" s="436"/>
      <c r="CE726" s="445"/>
      <c r="CF726" s="436"/>
      <c r="CG726" s="445"/>
      <c r="CH726" s="445"/>
      <c r="CI726" s="445"/>
      <c r="CJ726" s="445"/>
      <c r="CK726" s="445"/>
      <c r="CL726" s="445"/>
      <c r="CM726" s="445"/>
      <c r="CN726" s="445"/>
      <c r="CO726" s="445"/>
      <c r="CP726" s="445"/>
      <c r="CQ726" s="445"/>
      <c r="CR726" s="445"/>
    </row>
    <row r="727" spans="1:96" ht="30.75" customHeight="1">
      <c r="A727" s="107" t="s">
        <v>2338</v>
      </c>
      <c r="B727" s="281"/>
      <c r="C727" s="356"/>
      <c r="D727" s="123"/>
      <c r="E727" s="435"/>
      <c r="F727" s="435"/>
      <c r="G727" s="435"/>
      <c r="H727" s="107"/>
      <c r="I727" s="107"/>
      <c r="J727" s="435"/>
      <c r="K727" s="435"/>
      <c r="L727" s="435"/>
      <c r="M727" s="435"/>
      <c r="N727" s="435"/>
      <c r="O727" s="117"/>
      <c r="P727" s="437"/>
      <c r="Q727" s="123"/>
      <c r="R727" s="435"/>
      <c r="S727" s="271"/>
      <c r="T727" s="123"/>
      <c r="U727" s="435"/>
      <c r="V727" s="449"/>
      <c r="W727" s="111"/>
      <c r="X727" s="123"/>
      <c r="Y727" s="435"/>
      <c r="Z727" s="435"/>
      <c r="AA727" s="435"/>
      <c r="AB727" s="435"/>
      <c r="AC727" s="438"/>
      <c r="AD727" s="440"/>
      <c r="AE727" s="435"/>
      <c r="AF727" s="435"/>
      <c r="AG727" s="435"/>
      <c r="AH727" s="435"/>
      <c r="AI727" s="435"/>
      <c r="AJ727" s="435"/>
      <c r="AK727" s="435"/>
      <c r="AL727" s="435"/>
      <c r="AM727" s="441"/>
      <c r="AN727" s="435"/>
      <c r="AO727" s="435"/>
      <c r="AP727" s="435"/>
      <c r="AQ727" s="435"/>
      <c r="AR727" s="435"/>
      <c r="AS727" s="435"/>
      <c r="AT727" s="435"/>
      <c r="AU727" s="435"/>
      <c r="AV727" s="435"/>
      <c r="AW727" s="435"/>
      <c r="AX727" s="435"/>
      <c r="AY727" s="435"/>
      <c r="AZ727" s="107"/>
      <c r="BA727" s="275"/>
      <c r="BB727" s="107"/>
      <c r="BC727" s="442"/>
      <c r="BD727" s="435"/>
      <c r="BE727" s="435"/>
      <c r="BF727" s="435"/>
      <c r="BG727" s="435"/>
      <c r="BH727" s="435"/>
      <c r="BI727" s="435"/>
      <c r="BJ727" s="435"/>
      <c r="BK727" s="435"/>
      <c r="BL727" s="121"/>
      <c r="BM727" s="193"/>
      <c r="BN727" s="443"/>
      <c r="BO727" s="443"/>
      <c r="BP727" s="443"/>
      <c r="BQ727" s="443"/>
      <c r="BR727" s="443"/>
      <c r="BS727" s="444"/>
      <c r="BT727" s="435"/>
      <c r="BU727" s="435"/>
      <c r="BV727" s="435"/>
      <c r="BW727" s="435"/>
      <c r="BX727" s="435"/>
      <c r="BY727" s="435"/>
      <c r="BZ727" s="435"/>
      <c r="CA727" s="435"/>
      <c r="CB727" s="436"/>
      <c r="CC727" s="436"/>
      <c r="CD727" s="436"/>
      <c r="CE727" s="445"/>
      <c r="CF727" s="436"/>
      <c r="CG727" s="445"/>
      <c r="CH727" s="445"/>
      <c r="CI727" s="445"/>
      <c r="CJ727" s="445"/>
      <c r="CK727" s="445"/>
      <c r="CL727" s="445"/>
      <c r="CM727" s="445"/>
      <c r="CN727" s="445"/>
      <c r="CO727" s="445"/>
      <c r="CP727" s="445"/>
      <c r="CQ727" s="445"/>
      <c r="CR727" s="445"/>
    </row>
    <row r="728" spans="1:96" ht="30.75" customHeight="1">
      <c r="A728" s="107" t="s">
        <v>2339</v>
      </c>
      <c r="B728" s="281"/>
      <c r="C728" s="356"/>
      <c r="D728" s="123"/>
      <c r="E728" s="435"/>
      <c r="F728" s="435"/>
      <c r="G728" s="435"/>
      <c r="H728" s="433"/>
      <c r="I728" s="433"/>
      <c r="J728" s="435"/>
      <c r="K728" s="435"/>
      <c r="L728" s="435"/>
      <c r="M728" s="435"/>
      <c r="N728" s="435"/>
      <c r="O728" s="117"/>
      <c r="P728" s="437"/>
      <c r="Q728" s="123"/>
      <c r="R728" s="435"/>
      <c r="S728" s="271"/>
      <c r="T728" s="123"/>
      <c r="U728" s="435"/>
      <c r="V728" s="449"/>
      <c r="W728" s="111"/>
      <c r="X728" s="123"/>
      <c r="Y728" s="435"/>
      <c r="Z728" s="435"/>
      <c r="AA728" s="435"/>
      <c r="AB728" s="435"/>
      <c r="AC728" s="438"/>
      <c r="AD728" s="440"/>
      <c r="AE728" s="435"/>
      <c r="AF728" s="435"/>
      <c r="AG728" s="435"/>
      <c r="AH728" s="107"/>
      <c r="AI728" s="435"/>
      <c r="AJ728" s="435"/>
      <c r="AK728" s="435"/>
      <c r="AL728" s="435"/>
      <c r="AM728" s="441"/>
      <c r="AN728" s="435"/>
      <c r="AO728" s="435"/>
      <c r="AP728" s="435"/>
      <c r="AQ728" s="435"/>
      <c r="AR728" s="435"/>
      <c r="AS728" s="435"/>
      <c r="AT728" s="435"/>
      <c r="AU728" s="435"/>
      <c r="AV728" s="435"/>
      <c r="AW728" s="435"/>
      <c r="AX728" s="435"/>
      <c r="AY728" s="435"/>
      <c r="AZ728" s="107"/>
      <c r="BA728" s="275"/>
      <c r="BB728" s="107"/>
      <c r="BC728" s="442"/>
      <c r="BD728" s="435"/>
      <c r="BE728" s="435"/>
      <c r="BF728" s="435"/>
      <c r="BG728" s="435"/>
      <c r="BH728" s="435"/>
      <c r="BI728" s="435"/>
      <c r="BJ728" s="435"/>
      <c r="BK728" s="435"/>
      <c r="BL728" s="121"/>
      <c r="BM728" s="193"/>
      <c r="BN728" s="443"/>
      <c r="BO728" s="443"/>
      <c r="BP728" s="443"/>
      <c r="BQ728" s="443"/>
      <c r="BR728" s="443"/>
      <c r="BS728" s="444"/>
      <c r="BT728" s="435"/>
      <c r="BU728" s="435"/>
      <c r="BV728" s="435"/>
      <c r="BW728" s="435"/>
      <c r="BX728" s="435"/>
      <c r="BY728" s="435"/>
      <c r="BZ728" s="435"/>
      <c r="CA728" s="435"/>
      <c r="CB728" s="436"/>
      <c r="CC728" s="436"/>
      <c r="CD728" s="436"/>
      <c r="CE728" s="445"/>
      <c r="CF728" s="436"/>
      <c r="CG728" s="445"/>
      <c r="CH728" s="445"/>
      <c r="CI728" s="445"/>
      <c r="CJ728" s="445"/>
      <c r="CK728" s="445"/>
      <c r="CL728" s="445"/>
      <c r="CM728" s="445"/>
      <c r="CN728" s="445"/>
      <c r="CO728" s="445"/>
      <c r="CP728" s="445"/>
      <c r="CQ728" s="445"/>
      <c r="CR728" s="445"/>
    </row>
    <row r="729" spans="1:96" ht="30.75" customHeight="1">
      <c r="A729" s="268" t="s">
        <v>2340</v>
      </c>
      <c r="B729" s="281"/>
      <c r="C729" s="356"/>
      <c r="D729" s="433"/>
      <c r="E729" s="435"/>
      <c r="F729" s="435"/>
      <c r="G729" s="435"/>
      <c r="H729" s="435"/>
      <c r="I729" s="435"/>
      <c r="J729" s="435"/>
      <c r="K729" s="435"/>
      <c r="L729" s="435"/>
      <c r="M729" s="435"/>
      <c r="N729" s="435"/>
      <c r="O729" s="117"/>
      <c r="P729" s="437"/>
      <c r="Q729" s="123"/>
      <c r="R729" s="435"/>
      <c r="S729" s="271"/>
      <c r="T729" s="123"/>
      <c r="U729" s="435"/>
      <c r="V729" s="449"/>
      <c r="W729" s="111"/>
      <c r="X729" s="123"/>
      <c r="Y729" s="435"/>
      <c r="Z729" s="435"/>
      <c r="AA729" s="435"/>
      <c r="AB729" s="435"/>
      <c r="AC729" s="438"/>
      <c r="AD729" s="440"/>
      <c r="AE729" s="435"/>
      <c r="AF729" s="435"/>
      <c r="AG729" s="435"/>
      <c r="AH729" s="107"/>
      <c r="AI729" s="435"/>
      <c r="AJ729" s="435"/>
      <c r="AK729" s="435"/>
      <c r="AL729" s="435"/>
      <c r="AM729" s="441"/>
      <c r="AN729" s="435"/>
      <c r="AO729" s="435"/>
      <c r="AP729" s="435"/>
      <c r="AQ729" s="435"/>
      <c r="AR729" s="435"/>
      <c r="AS729" s="435"/>
      <c r="AT729" s="435"/>
      <c r="AU729" s="435"/>
      <c r="AV729" s="435"/>
      <c r="AW729" s="435"/>
      <c r="AX729" s="435"/>
      <c r="AY729" s="435"/>
      <c r="AZ729" s="107"/>
      <c r="BA729" s="275"/>
      <c r="BB729" s="107"/>
      <c r="BC729" s="442"/>
      <c r="BD729" s="435"/>
      <c r="BE729" s="435"/>
      <c r="BF729" s="435"/>
      <c r="BG729" s="435"/>
      <c r="BH729" s="435"/>
      <c r="BI729" s="435"/>
      <c r="BJ729" s="435"/>
      <c r="BK729" s="435"/>
      <c r="BL729" s="121"/>
      <c r="BM729" s="193"/>
      <c r="BN729" s="443"/>
      <c r="BO729" s="443"/>
      <c r="BP729" s="443"/>
      <c r="BQ729" s="443"/>
      <c r="BR729" s="443"/>
      <c r="BS729" s="444"/>
      <c r="BT729" s="435"/>
      <c r="BU729" s="435"/>
      <c r="BV729" s="435"/>
      <c r="BW729" s="435"/>
      <c r="BX729" s="435"/>
      <c r="BY729" s="435"/>
      <c r="BZ729" s="435"/>
      <c r="CA729" s="435"/>
      <c r="CB729" s="436"/>
      <c r="CC729" s="436"/>
      <c r="CD729" s="436"/>
      <c r="CE729" s="445"/>
      <c r="CF729" s="436"/>
      <c r="CG729" s="445"/>
      <c r="CH729" s="445"/>
      <c r="CI729" s="445"/>
      <c r="CJ729" s="445"/>
      <c r="CK729" s="445"/>
      <c r="CL729" s="445"/>
      <c r="CM729" s="445"/>
      <c r="CN729" s="445"/>
      <c r="CO729" s="445"/>
      <c r="CP729" s="445"/>
      <c r="CQ729" s="445"/>
      <c r="CR729" s="445"/>
    </row>
    <row r="730" spans="1:96" ht="30.75" customHeight="1">
      <c r="A730" s="107" t="s">
        <v>2341</v>
      </c>
      <c r="B730" s="281"/>
      <c r="C730" s="356"/>
      <c r="D730" s="123"/>
      <c r="E730" s="435"/>
      <c r="F730" s="435"/>
      <c r="G730" s="435"/>
      <c r="H730" s="433"/>
      <c r="I730" s="433"/>
      <c r="J730" s="435"/>
      <c r="K730" s="435"/>
      <c r="L730" s="435"/>
      <c r="M730" s="435"/>
      <c r="N730" s="435"/>
      <c r="O730" s="457"/>
      <c r="P730" s="437"/>
      <c r="Q730" s="123"/>
      <c r="R730" s="435"/>
      <c r="S730" s="271"/>
      <c r="T730" s="123"/>
      <c r="U730" s="435"/>
      <c r="V730" s="449"/>
      <c r="W730" s="111"/>
      <c r="X730" s="123"/>
      <c r="Y730" s="435"/>
      <c r="Z730" s="435"/>
      <c r="AA730" s="435"/>
      <c r="AB730" s="435"/>
      <c r="AC730" s="438"/>
      <c r="AD730" s="440"/>
      <c r="AE730" s="435"/>
      <c r="AF730" s="435"/>
      <c r="AG730" s="435"/>
      <c r="AH730" s="435"/>
      <c r="AI730" s="435"/>
      <c r="AJ730" s="435"/>
      <c r="AK730" s="435"/>
      <c r="AL730" s="435"/>
      <c r="AM730" s="441"/>
      <c r="AN730" s="435"/>
      <c r="AO730" s="435"/>
      <c r="AP730" s="435"/>
      <c r="AQ730" s="435"/>
      <c r="AR730" s="435"/>
      <c r="AS730" s="435"/>
      <c r="AT730" s="435"/>
      <c r="AU730" s="435"/>
      <c r="AV730" s="435"/>
      <c r="AW730" s="435"/>
      <c r="AX730" s="435"/>
      <c r="AY730" s="435"/>
      <c r="AZ730" s="107"/>
      <c r="BA730" s="275"/>
      <c r="BB730" s="107"/>
      <c r="BC730" s="442"/>
      <c r="BD730" s="435"/>
      <c r="BE730" s="435"/>
      <c r="BF730" s="435"/>
      <c r="BG730" s="435"/>
      <c r="BH730" s="435"/>
      <c r="BI730" s="435"/>
      <c r="BJ730" s="435"/>
      <c r="BK730" s="435"/>
      <c r="BL730" s="121"/>
      <c r="BM730" s="193"/>
      <c r="BN730" s="443"/>
      <c r="BO730" s="443"/>
      <c r="BP730" s="443"/>
      <c r="BQ730" s="443"/>
      <c r="BR730" s="443"/>
      <c r="BS730" s="444"/>
      <c r="BT730" s="435"/>
      <c r="BU730" s="435"/>
      <c r="BV730" s="435"/>
      <c r="BW730" s="435"/>
      <c r="BX730" s="435"/>
      <c r="BY730" s="435"/>
      <c r="BZ730" s="435"/>
      <c r="CA730" s="435"/>
      <c r="CB730" s="436"/>
      <c r="CC730" s="436"/>
      <c r="CD730" s="436"/>
      <c r="CE730" s="445"/>
      <c r="CF730" s="436"/>
      <c r="CG730" s="445"/>
      <c r="CH730" s="445"/>
      <c r="CI730" s="445"/>
      <c r="CJ730" s="445"/>
      <c r="CK730" s="445"/>
      <c r="CL730" s="445"/>
      <c r="CM730" s="445"/>
      <c r="CN730" s="445"/>
      <c r="CO730" s="445"/>
      <c r="CP730" s="445"/>
      <c r="CQ730" s="445"/>
      <c r="CR730" s="445"/>
    </row>
    <row r="731" spans="1:96" ht="30.75" customHeight="1">
      <c r="A731" s="107" t="s">
        <v>2342</v>
      </c>
      <c r="B731" s="281"/>
      <c r="C731" s="356"/>
      <c r="D731" s="123"/>
      <c r="E731" s="435"/>
      <c r="F731" s="435"/>
      <c r="G731" s="435"/>
      <c r="H731" s="107"/>
      <c r="I731" s="107"/>
      <c r="J731" s="435"/>
      <c r="K731" s="435"/>
      <c r="L731" s="435"/>
      <c r="M731" s="435"/>
      <c r="N731" s="435"/>
      <c r="O731" s="117"/>
      <c r="P731" s="437"/>
      <c r="Q731" s="123"/>
      <c r="R731" s="435"/>
      <c r="S731" s="271"/>
      <c r="T731" s="123"/>
      <c r="U731" s="435"/>
      <c r="V731" s="449"/>
      <c r="W731" s="111"/>
      <c r="X731" s="123"/>
      <c r="Y731" s="435"/>
      <c r="Z731" s="435"/>
      <c r="AA731" s="435"/>
      <c r="AB731" s="435"/>
      <c r="AC731" s="438"/>
      <c r="AD731" s="440"/>
      <c r="AE731" s="435"/>
      <c r="AF731" s="435"/>
      <c r="AG731" s="435"/>
      <c r="AH731" s="435"/>
      <c r="AI731" s="435"/>
      <c r="AJ731" s="435"/>
      <c r="AK731" s="435"/>
      <c r="AL731" s="435"/>
      <c r="AM731" s="441"/>
      <c r="AN731" s="435"/>
      <c r="AO731" s="435"/>
      <c r="AP731" s="435"/>
      <c r="AQ731" s="435"/>
      <c r="AR731" s="435"/>
      <c r="AS731" s="435"/>
      <c r="AT731" s="435"/>
      <c r="AU731" s="435"/>
      <c r="AV731" s="435"/>
      <c r="AW731" s="435"/>
      <c r="AX731" s="435"/>
      <c r="AY731" s="435"/>
      <c r="AZ731" s="107"/>
      <c r="BA731" s="275"/>
      <c r="BB731" s="107"/>
      <c r="BC731" s="442"/>
      <c r="BD731" s="435"/>
      <c r="BE731" s="435"/>
      <c r="BF731" s="435"/>
      <c r="BG731" s="435"/>
      <c r="BH731" s="435"/>
      <c r="BI731" s="435"/>
      <c r="BJ731" s="435"/>
      <c r="BK731" s="435"/>
      <c r="BL731" s="121"/>
      <c r="BM731" s="193"/>
      <c r="BN731" s="443"/>
      <c r="BO731" s="443"/>
      <c r="BP731" s="443"/>
      <c r="BQ731" s="443"/>
      <c r="BR731" s="443"/>
      <c r="BS731" s="444"/>
      <c r="BT731" s="435"/>
      <c r="BU731" s="435"/>
      <c r="BV731" s="435"/>
      <c r="BW731" s="435"/>
      <c r="BX731" s="435"/>
      <c r="BY731" s="435"/>
      <c r="BZ731" s="435"/>
      <c r="CA731" s="435"/>
      <c r="CB731" s="436"/>
      <c r="CC731" s="436"/>
      <c r="CD731" s="436"/>
      <c r="CE731" s="445"/>
      <c r="CF731" s="436"/>
      <c r="CG731" s="445"/>
      <c r="CH731" s="445"/>
      <c r="CI731" s="445"/>
      <c r="CJ731" s="445"/>
      <c r="CK731" s="445"/>
      <c r="CL731" s="445"/>
      <c r="CM731" s="445"/>
      <c r="CN731" s="445"/>
      <c r="CO731" s="445"/>
      <c r="CP731" s="445"/>
      <c r="CQ731" s="445"/>
      <c r="CR731" s="445"/>
    </row>
    <row r="732" spans="1:96" ht="30.75" customHeight="1">
      <c r="A732" s="268" t="s">
        <v>2343</v>
      </c>
      <c r="B732" s="281"/>
      <c r="C732" s="338"/>
      <c r="D732" s="123"/>
      <c r="E732" s="435"/>
      <c r="F732" s="435"/>
      <c r="G732" s="435"/>
      <c r="H732" s="107"/>
      <c r="I732" s="502"/>
      <c r="J732" s="435"/>
      <c r="K732" s="435"/>
      <c r="L732" s="435"/>
      <c r="M732" s="435"/>
      <c r="N732" s="435"/>
      <c r="O732" s="117"/>
      <c r="P732" s="437"/>
      <c r="Q732" s="123"/>
      <c r="R732" s="435"/>
      <c r="S732" s="271"/>
      <c r="T732" s="123"/>
      <c r="U732" s="435"/>
      <c r="V732" s="439"/>
      <c r="W732" s="111"/>
      <c r="X732" s="107"/>
      <c r="Y732" s="435"/>
      <c r="Z732" s="107"/>
      <c r="AA732" s="435"/>
      <c r="AB732" s="435"/>
      <c r="AC732" s="438"/>
      <c r="AD732" s="427"/>
      <c r="AE732" s="107"/>
      <c r="AF732" s="107"/>
      <c r="AG732" s="107"/>
      <c r="AH732" s="435"/>
      <c r="AI732" s="435"/>
      <c r="AJ732" s="435"/>
      <c r="AK732" s="435"/>
      <c r="AL732" s="435"/>
      <c r="AM732" s="441"/>
      <c r="AN732" s="435"/>
      <c r="AO732" s="435"/>
      <c r="AP732" s="435"/>
      <c r="AQ732" s="435"/>
      <c r="AR732" s="435"/>
      <c r="AS732" s="435"/>
      <c r="AT732" s="435"/>
      <c r="AU732" s="435"/>
      <c r="AV732" s="435"/>
      <c r="AW732" s="435"/>
      <c r="AX732" s="435"/>
      <c r="AY732" s="435"/>
      <c r="AZ732" s="107"/>
      <c r="BA732" s="275"/>
      <c r="BB732" s="107"/>
      <c r="BC732" s="442"/>
      <c r="BD732" s="435"/>
      <c r="BE732" s="435"/>
      <c r="BF732" s="435"/>
      <c r="BG732" s="435"/>
      <c r="BH732" s="435"/>
      <c r="BI732" s="435"/>
      <c r="BJ732" s="435"/>
      <c r="BK732" s="435"/>
      <c r="BL732" s="121"/>
      <c r="BM732" s="193"/>
      <c r="BN732" s="443"/>
      <c r="BO732" s="443"/>
      <c r="BP732" s="443"/>
      <c r="BQ732" s="443"/>
      <c r="BR732" s="443"/>
      <c r="BS732" s="444"/>
      <c r="BT732" s="435"/>
      <c r="BU732" s="435"/>
      <c r="BV732" s="435"/>
      <c r="BW732" s="435"/>
      <c r="BX732" s="435"/>
      <c r="BY732" s="435"/>
      <c r="BZ732" s="435"/>
      <c r="CA732" s="435"/>
      <c r="CB732" s="436"/>
      <c r="CC732" s="436"/>
      <c r="CD732" s="436"/>
      <c r="CE732" s="445"/>
      <c r="CF732" s="436"/>
      <c r="CG732" s="445"/>
      <c r="CH732" s="445"/>
      <c r="CI732" s="445"/>
      <c r="CJ732" s="445"/>
      <c r="CK732" s="445"/>
      <c r="CL732" s="445"/>
      <c r="CM732" s="445"/>
      <c r="CN732" s="445"/>
      <c r="CO732" s="445"/>
      <c r="CP732" s="445"/>
      <c r="CQ732" s="445"/>
      <c r="CR732" s="445"/>
    </row>
    <row r="733" spans="1:96" ht="30.75" customHeight="1">
      <c r="A733" s="268" t="s">
        <v>2344</v>
      </c>
      <c r="B733" s="281"/>
      <c r="C733" s="441"/>
      <c r="D733" s="123"/>
      <c r="E733" s="441"/>
      <c r="F733" s="441"/>
      <c r="G733" s="441"/>
      <c r="H733" s="123"/>
      <c r="I733" s="422"/>
      <c r="J733" s="441"/>
      <c r="K733" s="441"/>
      <c r="L733" s="441"/>
      <c r="M733" s="441"/>
      <c r="N733" s="441"/>
      <c r="O733" s="117"/>
      <c r="P733" s="447"/>
      <c r="Q733" s="123"/>
      <c r="R733" s="441"/>
      <c r="S733" s="271"/>
      <c r="T733" s="123"/>
      <c r="U733" s="441"/>
      <c r="V733" s="449"/>
      <c r="W733" s="111"/>
      <c r="X733" s="441"/>
      <c r="Y733" s="441"/>
      <c r="Z733" s="441"/>
      <c r="AA733" s="441"/>
      <c r="AB733" s="441"/>
      <c r="AC733" s="448"/>
      <c r="AD733" s="450"/>
      <c r="AE733" s="441"/>
      <c r="AF733" s="441"/>
      <c r="AG733" s="441"/>
      <c r="AH733" s="441"/>
      <c r="AI733" s="441"/>
      <c r="AJ733" s="441"/>
      <c r="AK733" s="441"/>
      <c r="AL733" s="441"/>
      <c r="AM733" s="441"/>
      <c r="AN733" s="441"/>
      <c r="AO733" s="441"/>
      <c r="AP733" s="441"/>
      <c r="AQ733" s="441"/>
      <c r="AR733" s="441"/>
      <c r="AS733" s="441"/>
      <c r="AT733" s="441"/>
      <c r="AU733" s="441"/>
      <c r="AV733" s="441"/>
      <c r="AW733" s="441"/>
      <c r="AX733" s="441"/>
      <c r="AY733" s="441"/>
      <c r="AZ733" s="107"/>
      <c r="BA733" s="275"/>
      <c r="BB733" s="107"/>
      <c r="BC733" s="451"/>
      <c r="BD733" s="441"/>
      <c r="BE733" s="441"/>
      <c r="BF733" s="441"/>
      <c r="BG733" s="441"/>
      <c r="BH733" s="441"/>
      <c r="BI733" s="441"/>
      <c r="BJ733" s="441"/>
      <c r="BK733" s="441"/>
      <c r="BL733" s="121"/>
      <c r="BM733" s="193"/>
      <c r="BN733" s="452"/>
      <c r="BO733" s="452"/>
      <c r="BP733" s="452"/>
      <c r="BQ733" s="452"/>
      <c r="BR733" s="452"/>
      <c r="BS733" s="453"/>
      <c r="BT733" s="441"/>
      <c r="BU733" s="441"/>
      <c r="BV733" s="441"/>
      <c r="BW733" s="441"/>
      <c r="BX733" s="441"/>
      <c r="BY733" s="441"/>
      <c r="BZ733" s="441"/>
      <c r="CA733" s="441"/>
      <c r="CB733" s="446"/>
      <c r="CC733" s="446"/>
      <c r="CD733" s="446"/>
      <c r="CE733" s="454"/>
      <c r="CF733" s="446"/>
      <c r="CG733" s="454"/>
      <c r="CH733" s="454"/>
      <c r="CI733" s="454"/>
      <c r="CJ733" s="454"/>
      <c r="CK733" s="454"/>
      <c r="CL733" s="454"/>
      <c r="CM733" s="454"/>
      <c r="CN733" s="454"/>
      <c r="CO733" s="454"/>
      <c r="CP733" s="454"/>
      <c r="CQ733" s="454"/>
      <c r="CR733" s="454"/>
    </row>
    <row r="734" spans="1:96" ht="30.75" customHeight="1">
      <c r="A734" s="268" t="s">
        <v>2345</v>
      </c>
      <c r="B734" s="281"/>
      <c r="C734" s="107"/>
      <c r="D734" s="123"/>
      <c r="E734" s="435"/>
      <c r="F734" s="435"/>
      <c r="G734" s="435"/>
      <c r="H734" s="107"/>
      <c r="I734" s="502"/>
      <c r="J734" s="435"/>
      <c r="K734" s="435"/>
      <c r="L734" s="435"/>
      <c r="M734" s="435"/>
      <c r="N734" s="435"/>
      <c r="O734" s="117"/>
      <c r="P734" s="437"/>
      <c r="Q734" s="123"/>
      <c r="R734" s="435"/>
      <c r="S734" s="271"/>
      <c r="T734" s="123"/>
      <c r="U734" s="435"/>
      <c r="V734" s="439"/>
      <c r="W734" s="111"/>
      <c r="X734" s="107"/>
      <c r="Y734" s="435"/>
      <c r="Z734" s="107"/>
      <c r="AA734" s="435"/>
      <c r="AB734" s="435"/>
      <c r="AC734" s="438"/>
      <c r="AD734" s="440"/>
      <c r="AE734" s="107"/>
      <c r="AF734" s="107"/>
      <c r="AG734" s="107"/>
      <c r="AH734" s="435"/>
      <c r="AI734" s="435"/>
      <c r="AJ734" s="435"/>
      <c r="AK734" s="435"/>
      <c r="AL734" s="435"/>
      <c r="AM734" s="441"/>
      <c r="AN734" s="435"/>
      <c r="AO734" s="435"/>
      <c r="AP734" s="435"/>
      <c r="AQ734" s="435"/>
      <c r="AR734" s="435"/>
      <c r="AS734" s="435"/>
      <c r="AT734" s="435"/>
      <c r="AU734" s="435"/>
      <c r="AV734" s="435"/>
      <c r="AW734" s="435"/>
      <c r="AX734" s="435"/>
      <c r="AY734" s="435"/>
      <c r="AZ734" s="107"/>
      <c r="BA734" s="275"/>
      <c r="BB734" s="107"/>
      <c r="BC734" s="442"/>
      <c r="BD734" s="435"/>
      <c r="BE734" s="435"/>
      <c r="BF734" s="435"/>
      <c r="BG734" s="435"/>
      <c r="BH734" s="435"/>
      <c r="BI734" s="435"/>
      <c r="BJ734" s="435"/>
      <c r="BK734" s="435"/>
      <c r="BL734" s="121"/>
      <c r="BM734" s="193"/>
      <c r="BN734" s="443"/>
      <c r="BO734" s="443"/>
      <c r="BP734" s="443"/>
      <c r="BQ734" s="443"/>
      <c r="BR734" s="443"/>
      <c r="BS734" s="444"/>
      <c r="BT734" s="435"/>
      <c r="BU734" s="435"/>
      <c r="BV734" s="435"/>
      <c r="BW734" s="435"/>
      <c r="BX734" s="435"/>
      <c r="BY734" s="435"/>
      <c r="BZ734" s="435"/>
      <c r="CA734" s="435"/>
      <c r="CB734" s="436"/>
      <c r="CC734" s="436"/>
      <c r="CD734" s="436"/>
      <c r="CE734" s="445"/>
      <c r="CF734" s="436"/>
      <c r="CG734" s="445"/>
      <c r="CH734" s="445"/>
      <c r="CI734" s="445"/>
      <c r="CJ734" s="445"/>
      <c r="CK734" s="445"/>
      <c r="CL734" s="445"/>
      <c r="CM734" s="445"/>
      <c r="CN734" s="445"/>
      <c r="CO734" s="445"/>
      <c r="CP734" s="445"/>
      <c r="CQ734" s="445"/>
      <c r="CR734" s="445"/>
    </row>
    <row r="735" spans="1:96" ht="30.75" customHeight="1">
      <c r="A735" s="268" t="s">
        <v>2346</v>
      </c>
      <c r="B735" s="281"/>
      <c r="C735" s="123"/>
      <c r="D735" s="123"/>
      <c r="E735" s="123"/>
      <c r="F735" s="123"/>
      <c r="G735" s="123"/>
      <c r="H735" s="123"/>
      <c r="I735" s="123"/>
      <c r="J735" s="123"/>
      <c r="K735" s="123"/>
      <c r="L735" s="123"/>
      <c r="M735" s="123"/>
      <c r="N735" s="123"/>
      <c r="O735" s="117"/>
      <c r="P735" s="146"/>
      <c r="Q735" s="123"/>
      <c r="R735" s="123"/>
      <c r="S735" s="271"/>
      <c r="T735" s="123"/>
      <c r="U735" s="123"/>
      <c r="V735" s="130"/>
      <c r="W735" s="111"/>
      <c r="X735" s="123"/>
      <c r="Y735" s="123"/>
      <c r="Z735" s="123"/>
      <c r="AA735" s="123"/>
      <c r="AB735" s="123"/>
      <c r="AC735" s="131"/>
      <c r="AD735" s="144"/>
      <c r="AE735" s="123"/>
      <c r="AF735" s="123"/>
      <c r="AG735" s="123"/>
      <c r="AH735" s="123"/>
      <c r="AI735" s="123"/>
      <c r="AJ735" s="123"/>
      <c r="AK735" s="123"/>
      <c r="AL735" s="123"/>
      <c r="AM735" s="123"/>
      <c r="AN735" s="123"/>
      <c r="AO735" s="123"/>
      <c r="AP735" s="123"/>
      <c r="AQ735" s="123"/>
      <c r="AR735" s="123"/>
      <c r="AS735" s="123"/>
      <c r="AT735" s="123"/>
      <c r="AU735" s="123"/>
      <c r="AV735" s="123"/>
      <c r="AW735" s="123"/>
      <c r="AX735" s="123"/>
      <c r="AY735" s="123"/>
      <c r="AZ735" s="107"/>
      <c r="BA735" s="275"/>
      <c r="BB735" s="107"/>
      <c r="BC735" s="133"/>
      <c r="BD735" s="123"/>
      <c r="BE735" s="123"/>
      <c r="BF735" s="123"/>
      <c r="BG735" s="123"/>
      <c r="BH735" s="123"/>
      <c r="BI735" s="123"/>
      <c r="BJ735" s="123"/>
      <c r="BK735" s="123"/>
      <c r="BL735" s="121"/>
      <c r="BM735" s="193"/>
      <c r="BN735" s="134"/>
      <c r="BO735" s="134"/>
      <c r="BP735" s="134"/>
      <c r="BQ735" s="134"/>
      <c r="BR735" s="134"/>
      <c r="BS735" s="145"/>
      <c r="BT735" s="123"/>
      <c r="BU735" s="123"/>
      <c r="BV735" s="123"/>
      <c r="BW735" s="123"/>
      <c r="BX735" s="123"/>
      <c r="BY735" s="123"/>
      <c r="BZ735" s="123"/>
      <c r="CA735" s="123"/>
      <c r="CB735" s="128"/>
      <c r="CC735" s="128"/>
      <c r="CD735" s="128"/>
      <c r="CE735" s="135"/>
      <c r="CF735" s="128"/>
      <c r="CG735" s="135"/>
      <c r="CH735" s="135"/>
      <c r="CI735" s="135"/>
      <c r="CJ735" s="135"/>
      <c r="CK735" s="135"/>
      <c r="CL735" s="135"/>
      <c r="CM735" s="135"/>
      <c r="CN735" s="135"/>
      <c r="CO735" s="135"/>
      <c r="CP735" s="135"/>
      <c r="CQ735" s="135"/>
      <c r="CR735" s="135"/>
    </row>
    <row r="736" spans="1:96" ht="30.75" customHeight="1">
      <c r="A736" s="107" t="s">
        <v>2347</v>
      </c>
      <c r="B736" s="281"/>
      <c r="C736" s="356"/>
      <c r="D736" s="131"/>
      <c r="E736" s="123"/>
      <c r="F736" s="123"/>
      <c r="G736" s="123"/>
      <c r="H736" s="123"/>
      <c r="I736" s="123"/>
      <c r="J736" s="123"/>
      <c r="K736" s="123"/>
      <c r="L736" s="123"/>
      <c r="M736" s="123"/>
      <c r="N736" s="123"/>
      <c r="O736" s="117"/>
      <c r="P736" s="146"/>
      <c r="Q736" s="123"/>
      <c r="R736" s="123"/>
      <c r="S736" s="271"/>
      <c r="T736" s="123"/>
      <c r="U736" s="123"/>
      <c r="V736" s="130"/>
      <c r="W736" s="111"/>
      <c r="X736" s="123"/>
      <c r="Y736" s="123"/>
      <c r="Z736" s="123"/>
      <c r="AA736" s="123"/>
      <c r="AB736" s="123"/>
      <c r="AC736" s="131"/>
      <c r="AD736" s="144"/>
      <c r="AE736" s="123"/>
      <c r="AF736" s="467"/>
      <c r="AG736" s="467"/>
      <c r="AH736" s="123"/>
      <c r="AI736" s="123"/>
      <c r="AJ736" s="123"/>
      <c r="AK736" s="123"/>
      <c r="AL736" s="123"/>
      <c r="AM736" s="123"/>
      <c r="AN736" s="123"/>
      <c r="AO736" s="123"/>
      <c r="AP736" s="123"/>
      <c r="AQ736" s="123"/>
      <c r="AR736" s="123"/>
      <c r="AS736" s="123"/>
      <c r="AT736" s="123"/>
      <c r="AU736" s="123"/>
      <c r="AV736" s="123"/>
      <c r="AW736" s="123"/>
      <c r="AX736" s="123"/>
      <c r="AY736" s="123"/>
      <c r="AZ736" s="107"/>
      <c r="BA736" s="275"/>
      <c r="BB736" s="107"/>
      <c r="BC736" s="133"/>
      <c r="BD736" s="123"/>
      <c r="BE736" s="123"/>
      <c r="BF736" s="123"/>
      <c r="BG736" s="123"/>
      <c r="BH736" s="123"/>
      <c r="BI736" s="123"/>
      <c r="BJ736" s="123"/>
      <c r="BK736" s="123"/>
      <c r="BL736" s="121"/>
      <c r="BM736" s="193"/>
      <c r="BN736" s="134"/>
      <c r="BO736" s="134"/>
      <c r="BP736" s="134"/>
      <c r="BQ736" s="134"/>
      <c r="BR736" s="134"/>
      <c r="BS736" s="145"/>
      <c r="BT736" s="123"/>
      <c r="BU736" s="123"/>
      <c r="BV736" s="123"/>
      <c r="BW736" s="123"/>
      <c r="BX736" s="123"/>
      <c r="BY736" s="123"/>
      <c r="BZ736" s="123"/>
      <c r="CA736" s="123"/>
      <c r="CB736" s="128"/>
      <c r="CC736" s="128"/>
      <c r="CD736" s="128"/>
      <c r="CE736" s="135"/>
      <c r="CF736" s="128"/>
      <c r="CG736" s="135"/>
      <c r="CH736" s="135"/>
      <c r="CI736" s="135"/>
      <c r="CJ736" s="135"/>
      <c r="CK736" s="135"/>
      <c r="CL736" s="135"/>
      <c r="CM736" s="135"/>
      <c r="CN736" s="135"/>
      <c r="CO736" s="135"/>
      <c r="CP736" s="135"/>
      <c r="CQ736" s="135"/>
      <c r="CR736" s="135"/>
    </row>
    <row r="737" spans="1:96" ht="30.75" customHeight="1">
      <c r="A737" s="107" t="s">
        <v>2348</v>
      </c>
      <c r="B737" s="281"/>
      <c r="C737" s="355"/>
      <c r="D737" s="131"/>
      <c r="E737" s="107"/>
      <c r="F737" s="107"/>
      <c r="G737" s="107"/>
      <c r="H737" s="107"/>
      <c r="I737" s="107"/>
      <c r="J737" s="107"/>
      <c r="K737" s="107"/>
      <c r="L737" s="107"/>
      <c r="M737" s="107"/>
      <c r="N737" s="107"/>
      <c r="O737" s="117"/>
      <c r="P737" s="113"/>
      <c r="Q737" s="123"/>
      <c r="R737" s="107"/>
      <c r="S737" s="271"/>
      <c r="T737" s="123"/>
      <c r="U737" s="107"/>
      <c r="V737" s="106"/>
      <c r="W737" s="111"/>
      <c r="X737" s="123"/>
      <c r="Y737" s="107"/>
      <c r="Z737" s="107"/>
      <c r="AA737" s="107"/>
      <c r="AB737" s="107"/>
      <c r="AC737" s="114"/>
      <c r="AD737" s="111"/>
      <c r="AE737" s="107"/>
      <c r="AF737" s="107"/>
      <c r="AG737" s="107"/>
      <c r="AH737" s="107"/>
      <c r="AI737" s="107"/>
      <c r="AJ737" s="107"/>
      <c r="AK737" s="107"/>
      <c r="AL737" s="107"/>
      <c r="AM737" s="123"/>
      <c r="AN737" s="107"/>
      <c r="AO737" s="107"/>
      <c r="AP737" s="107"/>
      <c r="AQ737" s="107"/>
      <c r="AR737" s="107"/>
      <c r="AS737" s="107"/>
      <c r="AT737" s="107"/>
      <c r="AU737" s="107"/>
      <c r="AV737" s="107"/>
      <c r="AW737" s="107"/>
      <c r="AX737" s="107"/>
      <c r="AY737" s="107"/>
      <c r="AZ737" s="107"/>
      <c r="BA737" s="275"/>
      <c r="BB737" s="107"/>
      <c r="BC737" s="115"/>
      <c r="BD737" s="107"/>
      <c r="BE737" s="107"/>
      <c r="BF737" s="107"/>
      <c r="BG737" s="107"/>
      <c r="BH737" s="107"/>
      <c r="BI737" s="107"/>
      <c r="BJ737" s="107"/>
      <c r="BK737" s="107"/>
      <c r="BL737" s="121"/>
      <c r="BM737" s="193"/>
      <c r="BN737" s="116"/>
      <c r="BO737" s="116"/>
      <c r="BP737" s="116"/>
      <c r="BQ737" s="116"/>
      <c r="BR737" s="116"/>
      <c r="BS737" s="118"/>
      <c r="BT737" s="107"/>
      <c r="BU737" s="107"/>
      <c r="BV737" s="107"/>
      <c r="BW737" s="107"/>
      <c r="BX737" s="107"/>
      <c r="BY737" s="107"/>
      <c r="BZ737" s="107"/>
      <c r="CA737" s="107"/>
      <c r="CB737" s="117"/>
      <c r="CC737" s="117"/>
      <c r="CD737" s="117"/>
      <c r="CE737" s="112"/>
      <c r="CF737" s="117"/>
      <c r="CG737" s="112"/>
      <c r="CH737" s="112"/>
      <c r="CI737" s="112"/>
      <c r="CJ737" s="112"/>
      <c r="CK737" s="112"/>
      <c r="CL737" s="112"/>
      <c r="CM737" s="112"/>
      <c r="CN737" s="112"/>
      <c r="CO737" s="112"/>
      <c r="CP737" s="112"/>
      <c r="CQ737" s="112"/>
      <c r="CR737" s="112"/>
    </row>
    <row r="738" spans="1:96" ht="30.75" customHeight="1">
      <c r="A738" s="107" t="s">
        <v>2349</v>
      </c>
      <c r="B738" s="281"/>
      <c r="C738" s="455"/>
      <c r="D738" s="131"/>
      <c r="E738" s="123"/>
      <c r="F738" s="123"/>
      <c r="G738" s="123"/>
      <c r="H738" s="123"/>
      <c r="I738" s="123"/>
      <c r="J738" s="123"/>
      <c r="K738" s="123"/>
      <c r="L738" s="123"/>
      <c r="M738" s="123"/>
      <c r="N738" s="123"/>
      <c r="O738" s="117"/>
      <c r="P738" s="146"/>
      <c r="Q738" s="123"/>
      <c r="R738" s="123"/>
      <c r="S738" s="271"/>
      <c r="T738" s="123"/>
      <c r="U738" s="123"/>
      <c r="V738" s="130"/>
      <c r="W738" s="111"/>
      <c r="X738" s="123"/>
      <c r="Y738" s="123"/>
      <c r="Z738" s="123"/>
      <c r="AA738" s="123"/>
      <c r="AB738" s="123"/>
      <c r="AC738" s="131"/>
      <c r="AD738" s="144"/>
      <c r="AE738" s="107"/>
      <c r="AF738" s="107"/>
      <c r="AG738" s="107"/>
      <c r="AH738" s="123"/>
      <c r="AI738" s="123"/>
      <c r="AJ738" s="123"/>
      <c r="AK738" s="123"/>
      <c r="AL738" s="123"/>
      <c r="AM738" s="123"/>
      <c r="AN738" s="123"/>
      <c r="AO738" s="123"/>
      <c r="AP738" s="123"/>
      <c r="AQ738" s="123"/>
      <c r="AR738" s="123"/>
      <c r="AS738" s="123"/>
      <c r="AT738" s="123"/>
      <c r="AU738" s="123"/>
      <c r="AV738" s="123"/>
      <c r="AW738" s="123"/>
      <c r="AX738" s="123"/>
      <c r="AY738" s="123"/>
      <c r="AZ738" s="107"/>
      <c r="BA738" s="275"/>
      <c r="BB738" s="107"/>
      <c r="BC738" s="133"/>
      <c r="BD738" s="123"/>
      <c r="BE738" s="123"/>
      <c r="BF738" s="123"/>
      <c r="BG738" s="123"/>
      <c r="BH738" s="123"/>
      <c r="BI738" s="123"/>
      <c r="BJ738" s="123"/>
      <c r="BK738" s="123"/>
      <c r="BL738" s="121"/>
      <c r="BM738" s="193"/>
      <c r="BN738" s="134"/>
      <c r="BO738" s="134"/>
      <c r="BP738" s="134"/>
      <c r="BQ738" s="134"/>
      <c r="BR738" s="134"/>
      <c r="BS738" s="145"/>
      <c r="BT738" s="123"/>
      <c r="BU738" s="123"/>
      <c r="BV738" s="123"/>
      <c r="BW738" s="123"/>
      <c r="BX738" s="123"/>
      <c r="BY738" s="123"/>
      <c r="BZ738" s="123"/>
      <c r="CA738" s="123"/>
      <c r="CB738" s="128"/>
      <c r="CC738" s="128"/>
      <c r="CD738" s="128"/>
      <c r="CE738" s="135"/>
      <c r="CF738" s="128"/>
      <c r="CG738" s="135"/>
      <c r="CH738" s="135"/>
      <c r="CI738" s="135"/>
      <c r="CJ738" s="135"/>
      <c r="CK738" s="135"/>
      <c r="CL738" s="135"/>
      <c r="CM738" s="135"/>
      <c r="CN738" s="135"/>
      <c r="CO738" s="135"/>
      <c r="CP738" s="135"/>
      <c r="CQ738" s="135"/>
      <c r="CR738" s="135"/>
    </row>
    <row r="739" spans="1:96" ht="30.75" customHeight="1">
      <c r="A739" s="107" t="s">
        <v>2350</v>
      </c>
      <c r="B739" s="281"/>
      <c r="C739" s="456"/>
      <c r="D739" s="123"/>
      <c r="E739" s="441"/>
      <c r="F739" s="441"/>
      <c r="G739" s="441"/>
      <c r="H739" s="107"/>
      <c r="I739" s="107"/>
      <c r="J739" s="441"/>
      <c r="K739" s="441"/>
      <c r="L739" s="441"/>
      <c r="M739" s="441"/>
      <c r="N739" s="441"/>
      <c r="O739" s="117"/>
      <c r="P739" s="447"/>
      <c r="Q739" s="123"/>
      <c r="R739" s="441"/>
      <c r="S739" s="271"/>
      <c r="T739" s="123"/>
      <c r="U739" s="441"/>
      <c r="V739" s="449"/>
      <c r="W739" s="111"/>
      <c r="X739" s="123"/>
      <c r="Y739" s="441"/>
      <c r="Z739" s="441"/>
      <c r="AA739" s="441"/>
      <c r="AB739" s="441"/>
      <c r="AC739" s="448"/>
      <c r="AD739" s="450"/>
      <c r="AE739" s="441"/>
      <c r="AF739" s="441"/>
      <c r="AG739" s="441"/>
      <c r="AH739" s="441"/>
      <c r="AI739" s="441"/>
      <c r="AJ739" s="441"/>
      <c r="AK739" s="441"/>
      <c r="AL739" s="441"/>
      <c r="AM739" s="441"/>
      <c r="AN739" s="441"/>
      <c r="AO739" s="441"/>
      <c r="AP739" s="441"/>
      <c r="AQ739" s="441"/>
      <c r="AR739" s="441"/>
      <c r="AS739" s="441"/>
      <c r="AT739" s="441"/>
      <c r="AU739" s="441"/>
      <c r="AV739" s="441"/>
      <c r="AW739" s="441"/>
      <c r="AX739" s="441"/>
      <c r="AY739" s="441"/>
      <c r="AZ739" s="107"/>
      <c r="BA739" s="275"/>
      <c r="BB739" s="107"/>
      <c r="BC739" s="451"/>
      <c r="BD739" s="441"/>
      <c r="BE739" s="441"/>
      <c r="BF739" s="441"/>
      <c r="BG739" s="441"/>
      <c r="BH739" s="441"/>
      <c r="BI739" s="441"/>
      <c r="BJ739" s="441"/>
      <c r="BK739" s="441"/>
      <c r="BL739" s="121"/>
      <c r="BM739" s="193"/>
      <c r="BN739" s="452"/>
      <c r="BO739" s="452"/>
      <c r="BP739" s="452"/>
      <c r="BQ739" s="452"/>
      <c r="BR739" s="452"/>
      <c r="BS739" s="453"/>
      <c r="BT739" s="441"/>
      <c r="BU739" s="441"/>
      <c r="BV739" s="441"/>
      <c r="BW739" s="441"/>
      <c r="BX739" s="441"/>
      <c r="BY739" s="441"/>
      <c r="BZ739" s="441"/>
      <c r="CA739" s="441"/>
      <c r="CB739" s="446"/>
      <c r="CC739" s="446"/>
      <c r="CD739" s="446"/>
      <c r="CE739" s="454"/>
      <c r="CF739" s="446"/>
      <c r="CG739" s="454"/>
      <c r="CH739" s="454"/>
      <c r="CI739" s="454"/>
      <c r="CJ739" s="454"/>
      <c r="CK739" s="454"/>
      <c r="CL739" s="454"/>
      <c r="CM739" s="454"/>
      <c r="CN739" s="454"/>
      <c r="CO739" s="454"/>
      <c r="CP739" s="454"/>
      <c r="CQ739" s="454"/>
      <c r="CR739" s="454"/>
    </row>
    <row r="740" spans="1:96" ht="30.75" customHeight="1">
      <c r="A740" s="107" t="s">
        <v>2351</v>
      </c>
      <c r="B740" s="281"/>
      <c r="C740" s="455"/>
      <c r="D740" s="123"/>
      <c r="E740" s="123"/>
      <c r="F740" s="123"/>
      <c r="G740" s="123"/>
      <c r="H740" s="123"/>
      <c r="I740" s="123"/>
      <c r="J740" s="123"/>
      <c r="K740" s="123"/>
      <c r="L740" s="123"/>
      <c r="M740" s="123"/>
      <c r="N740" s="123"/>
      <c r="O740" s="117"/>
      <c r="P740" s="146"/>
      <c r="Q740" s="123"/>
      <c r="R740" s="123"/>
      <c r="S740" s="271"/>
      <c r="T740" s="123"/>
      <c r="U740" s="123"/>
      <c r="V740" s="130"/>
      <c r="W740" s="111"/>
      <c r="X740" s="123"/>
      <c r="Y740" s="123"/>
      <c r="Z740" s="123"/>
      <c r="AA740" s="123"/>
      <c r="AB740" s="123"/>
      <c r="AC740" s="131"/>
      <c r="AD740" s="144"/>
      <c r="AE740" s="123"/>
      <c r="AF740" s="123"/>
      <c r="AG740" s="123"/>
      <c r="AH740" s="123"/>
      <c r="AI740" s="123"/>
      <c r="AJ740" s="123"/>
      <c r="AK740" s="123"/>
      <c r="AL740" s="123"/>
      <c r="AM740" s="123"/>
      <c r="AN740" s="123"/>
      <c r="AO740" s="123"/>
      <c r="AP740" s="123"/>
      <c r="AQ740" s="123"/>
      <c r="AR740" s="123"/>
      <c r="AS740" s="123"/>
      <c r="AT740" s="123"/>
      <c r="AU740" s="123"/>
      <c r="AV740" s="123"/>
      <c r="AW740" s="123"/>
      <c r="AX740" s="123"/>
      <c r="AY740" s="123"/>
      <c r="AZ740" s="107"/>
      <c r="BA740" s="275"/>
      <c r="BB740" s="107"/>
      <c r="BC740" s="133"/>
      <c r="BD740" s="123"/>
      <c r="BE740" s="123"/>
      <c r="BF740" s="123"/>
      <c r="BG740" s="123"/>
      <c r="BH740" s="123"/>
      <c r="BI740" s="123"/>
      <c r="BJ740" s="123"/>
      <c r="BK740" s="123"/>
      <c r="BL740" s="121"/>
      <c r="BM740" s="193"/>
      <c r="BN740" s="134"/>
      <c r="BO740" s="134"/>
      <c r="BP740" s="134"/>
      <c r="BQ740" s="134"/>
      <c r="BR740" s="134"/>
      <c r="BS740" s="145"/>
      <c r="BT740" s="123"/>
      <c r="BU740" s="123"/>
      <c r="BV740" s="123"/>
      <c r="BW740" s="123"/>
      <c r="BX740" s="123"/>
      <c r="BY740" s="123"/>
      <c r="BZ740" s="123"/>
      <c r="CA740" s="123"/>
      <c r="CB740" s="128"/>
      <c r="CC740" s="128"/>
      <c r="CD740" s="128"/>
      <c r="CE740" s="135"/>
      <c r="CF740" s="128"/>
      <c r="CG740" s="135"/>
      <c r="CH740" s="135"/>
      <c r="CI740" s="135"/>
      <c r="CJ740" s="135"/>
      <c r="CK740" s="135"/>
      <c r="CL740" s="135"/>
      <c r="CM740" s="135"/>
      <c r="CN740" s="135"/>
      <c r="CO740" s="135"/>
      <c r="CP740" s="135"/>
      <c r="CQ740" s="135"/>
      <c r="CR740" s="135"/>
    </row>
    <row r="741" spans="1:96" ht="30.75" customHeight="1">
      <c r="A741" s="107" t="s">
        <v>2352</v>
      </c>
      <c r="B741" s="281"/>
      <c r="C741" s="455"/>
      <c r="D741" s="123"/>
      <c r="E741" s="123"/>
      <c r="F741" s="123"/>
      <c r="G741" s="123"/>
      <c r="H741" s="123"/>
      <c r="I741" s="123"/>
      <c r="J741" s="123"/>
      <c r="K741" s="123"/>
      <c r="L741" s="123"/>
      <c r="M741" s="123"/>
      <c r="N741" s="123"/>
      <c r="O741" s="117"/>
      <c r="P741" s="146"/>
      <c r="Q741" s="123"/>
      <c r="R741" s="123"/>
      <c r="S741" s="271"/>
      <c r="T741" s="123"/>
      <c r="U741" s="123"/>
      <c r="V741" s="130"/>
      <c r="W741" s="111"/>
      <c r="X741" s="123"/>
      <c r="Y741" s="123"/>
      <c r="Z741" s="123"/>
      <c r="AA741" s="123"/>
      <c r="AB741" s="123"/>
      <c r="AC741" s="131"/>
      <c r="AD741" s="144"/>
      <c r="AE741" s="123"/>
      <c r="AF741" s="123"/>
      <c r="AG741" s="123"/>
      <c r="AH741" s="123"/>
      <c r="AI741" s="123"/>
      <c r="AJ741" s="123"/>
      <c r="AK741" s="123"/>
      <c r="AL741" s="123"/>
      <c r="AM741" s="123"/>
      <c r="AN741" s="123"/>
      <c r="AO741" s="123"/>
      <c r="AP741" s="123"/>
      <c r="AQ741" s="123"/>
      <c r="AR741" s="123"/>
      <c r="AS741" s="123"/>
      <c r="AT741" s="123"/>
      <c r="AU741" s="123"/>
      <c r="AV741" s="123"/>
      <c r="AW741" s="123"/>
      <c r="AX741" s="123"/>
      <c r="AY741" s="123"/>
      <c r="AZ741" s="107"/>
      <c r="BA741" s="275"/>
      <c r="BB741" s="107"/>
      <c r="BC741" s="133"/>
      <c r="BD741" s="123"/>
      <c r="BE741" s="123"/>
      <c r="BF741" s="123"/>
      <c r="BG741" s="123"/>
      <c r="BH741" s="123"/>
      <c r="BI741" s="123"/>
      <c r="BJ741" s="123"/>
      <c r="BK741" s="123"/>
      <c r="BL741" s="121"/>
      <c r="BM741" s="193"/>
      <c r="BN741" s="134"/>
      <c r="BO741" s="134"/>
      <c r="BP741" s="134"/>
      <c r="BQ741" s="134"/>
      <c r="BR741" s="134"/>
      <c r="BS741" s="145"/>
      <c r="BT741" s="123"/>
      <c r="BU741" s="123"/>
      <c r="BV741" s="123"/>
      <c r="BW741" s="123"/>
      <c r="BX741" s="123"/>
      <c r="BY741" s="123"/>
      <c r="BZ741" s="123"/>
      <c r="CA741" s="123"/>
      <c r="CB741" s="128"/>
      <c r="CC741" s="128"/>
      <c r="CD741" s="128"/>
      <c r="CE741" s="135"/>
      <c r="CF741" s="128"/>
      <c r="CG741" s="135"/>
      <c r="CH741" s="135"/>
      <c r="CI741" s="135"/>
      <c r="CJ741" s="135"/>
      <c r="CK741" s="135"/>
      <c r="CL741" s="135"/>
      <c r="CM741" s="135"/>
      <c r="CN741" s="135"/>
      <c r="CO741" s="135"/>
      <c r="CP741" s="135"/>
      <c r="CQ741" s="135"/>
      <c r="CR741" s="135"/>
    </row>
    <row r="742" spans="1:96" ht="30.75" customHeight="1">
      <c r="A742" s="107" t="s">
        <v>2353</v>
      </c>
      <c r="B742" s="281"/>
      <c r="C742" s="455"/>
      <c r="D742" s="123"/>
      <c r="E742" s="458"/>
      <c r="F742" s="458"/>
      <c r="G742" s="458"/>
      <c r="H742" s="458"/>
      <c r="I742" s="458"/>
      <c r="J742" s="458"/>
      <c r="K742" s="458"/>
      <c r="L742" s="458"/>
      <c r="M742" s="458"/>
      <c r="N742" s="458"/>
      <c r="O742" s="117"/>
      <c r="P742" s="460"/>
      <c r="Q742" s="123"/>
      <c r="R742" s="458"/>
      <c r="S742" s="271"/>
      <c r="T742" s="123"/>
      <c r="U742" s="458"/>
      <c r="V742" s="462"/>
      <c r="W742" s="111"/>
      <c r="X742" s="123"/>
      <c r="Y742" s="458"/>
      <c r="Z742" s="458"/>
      <c r="AA742" s="458"/>
      <c r="AB742" s="458"/>
      <c r="AC742" s="461"/>
      <c r="AD742" s="144"/>
      <c r="AE742" s="123"/>
      <c r="AF742" s="123"/>
      <c r="AG742" s="123"/>
      <c r="AH742" s="458"/>
      <c r="AI742" s="458"/>
      <c r="AJ742" s="458"/>
      <c r="AK742" s="458"/>
      <c r="AL742" s="458"/>
      <c r="AM742" s="458"/>
      <c r="AN742" s="458"/>
      <c r="AO742" s="458"/>
      <c r="AP742" s="458"/>
      <c r="AQ742" s="458"/>
      <c r="AR742" s="458"/>
      <c r="AS742" s="458"/>
      <c r="AT742" s="458"/>
      <c r="AU742" s="458"/>
      <c r="AV742" s="458"/>
      <c r="AW742" s="458"/>
      <c r="AX742" s="458"/>
      <c r="AY742" s="458"/>
      <c r="AZ742" s="107"/>
      <c r="BA742" s="275"/>
      <c r="BB742" s="107"/>
      <c r="BC742" s="463"/>
      <c r="BD742" s="458"/>
      <c r="BE742" s="458"/>
      <c r="BF742" s="458"/>
      <c r="BG742" s="458"/>
      <c r="BH742" s="458"/>
      <c r="BI742" s="458"/>
      <c r="BJ742" s="458"/>
      <c r="BK742" s="458"/>
      <c r="BL742" s="121"/>
      <c r="BM742" s="193"/>
      <c r="BN742" s="464"/>
      <c r="BO742" s="464"/>
      <c r="BP742" s="464"/>
      <c r="BQ742" s="464"/>
      <c r="BR742" s="464"/>
      <c r="BS742" s="465"/>
      <c r="BT742" s="458"/>
      <c r="BU742" s="458"/>
      <c r="BV742" s="458"/>
      <c r="BW742" s="458"/>
      <c r="BX742" s="458"/>
      <c r="BY742" s="458"/>
      <c r="BZ742" s="458"/>
      <c r="CA742" s="458"/>
      <c r="CB742" s="459"/>
      <c r="CC742" s="459"/>
      <c r="CD742" s="459"/>
      <c r="CE742" s="466"/>
      <c r="CF742" s="459"/>
      <c r="CG742" s="466"/>
      <c r="CH742" s="466"/>
      <c r="CI742" s="466"/>
      <c r="CJ742" s="466"/>
      <c r="CK742" s="466"/>
      <c r="CL742" s="466"/>
      <c r="CM742" s="466"/>
      <c r="CN742" s="466"/>
      <c r="CO742" s="466"/>
      <c r="CP742" s="466"/>
      <c r="CQ742" s="466"/>
      <c r="CR742" s="466"/>
    </row>
    <row r="743" spans="1:96" ht="30.75" customHeight="1">
      <c r="A743" s="107" t="s">
        <v>2354</v>
      </c>
      <c r="B743" s="281"/>
      <c r="C743" s="458"/>
      <c r="D743" s="123"/>
      <c r="E743" s="458"/>
      <c r="F743" s="458"/>
      <c r="G743" s="458"/>
      <c r="H743" s="503"/>
      <c r="I743" s="469"/>
      <c r="J743" s="505"/>
      <c r="K743" s="458"/>
      <c r="L743" s="458"/>
      <c r="M743" s="458"/>
      <c r="N743" s="458"/>
      <c r="O743" s="117"/>
      <c r="P743" s="460"/>
      <c r="Q743" s="123"/>
      <c r="R743" s="271"/>
      <c r="S743" s="271"/>
      <c r="T743" s="123"/>
      <c r="U743" s="458"/>
      <c r="V743" s="462"/>
      <c r="W743" s="111"/>
      <c r="X743" s="123"/>
      <c r="Y743" s="458"/>
      <c r="Z743" s="458"/>
      <c r="AA743" s="458"/>
      <c r="AB743" s="458"/>
      <c r="AC743" s="461"/>
      <c r="AD743" s="468"/>
      <c r="AE743" s="123"/>
      <c r="AF743" s="123"/>
      <c r="AG743" s="123"/>
      <c r="AH743" s="123"/>
      <c r="AI743" s="458"/>
      <c r="AJ743" s="458"/>
      <c r="AK743" s="458"/>
      <c r="AL743" s="458"/>
      <c r="AM743" s="458"/>
      <c r="AN743" s="458"/>
      <c r="AO743" s="458"/>
      <c r="AP743" s="458"/>
      <c r="AQ743" s="458"/>
      <c r="AR743" s="458"/>
      <c r="AS743" s="458"/>
      <c r="AT743" s="458"/>
      <c r="AU743" s="458"/>
      <c r="AV743" s="458"/>
      <c r="AW743" s="458"/>
      <c r="AX743" s="458"/>
      <c r="AY743" s="458"/>
      <c r="AZ743" s="107"/>
      <c r="BA743" s="275"/>
      <c r="BB743" s="107"/>
      <c r="BC743" s="463"/>
      <c r="BD743" s="458"/>
      <c r="BE743" s="458"/>
      <c r="BF743" s="458"/>
      <c r="BG743" s="458"/>
      <c r="BH743" s="458"/>
      <c r="BI743" s="458"/>
      <c r="BJ743" s="458"/>
      <c r="BK743" s="458"/>
      <c r="BL743" s="121"/>
      <c r="BM743" s="193"/>
      <c r="BN743" s="464"/>
      <c r="BO743" s="464"/>
      <c r="BP743" s="464"/>
      <c r="BQ743" s="464"/>
      <c r="BR743" s="464"/>
      <c r="BS743" s="465"/>
      <c r="BT743" s="458"/>
      <c r="BU743" s="458"/>
      <c r="BV743" s="458"/>
      <c r="BW743" s="458"/>
      <c r="BX743" s="458"/>
      <c r="BY743" s="458"/>
      <c r="BZ743" s="458"/>
      <c r="CA743" s="458"/>
      <c r="CB743" s="459"/>
      <c r="CC743" s="459"/>
      <c r="CD743" s="459"/>
      <c r="CE743" s="466"/>
      <c r="CF743" s="459"/>
      <c r="CG743" s="466"/>
      <c r="CH743" s="466"/>
      <c r="CI743" s="466"/>
      <c r="CJ743" s="466"/>
      <c r="CK743" s="466"/>
      <c r="CL743" s="466"/>
      <c r="CM743" s="466"/>
      <c r="CN743" s="466"/>
      <c r="CO743" s="466"/>
      <c r="CP743" s="466"/>
      <c r="CQ743" s="466"/>
      <c r="CR743" s="466"/>
    </row>
    <row r="744" spans="1:96" ht="30.75" customHeight="1">
      <c r="A744" s="107" t="s">
        <v>2355</v>
      </c>
      <c r="B744" s="281"/>
      <c r="C744" s="458"/>
      <c r="D744" s="123"/>
      <c r="E744" s="458"/>
      <c r="F744" s="458"/>
      <c r="G744" s="458"/>
      <c r="H744" s="503"/>
      <c r="I744" s="469"/>
      <c r="J744" s="505"/>
      <c r="K744" s="458"/>
      <c r="L744" s="458"/>
      <c r="M744" s="458"/>
      <c r="N744" s="458"/>
      <c r="O744" s="117"/>
      <c r="P744" s="460"/>
      <c r="Q744" s="123"/>
      <c r="R744" s="271"/>
      <c r="S744" s="271"/>
      <c r="T744" s="123"/>
      <c r="U744" s="458"/>
      <c r="V744" s="462"/>
      <c r="W744" s="111"/>
      <c r="X744" s="123"/>
      <c r="Y744" s="458"/>
      <c r="Z744" s="458"/>
      <c r="AA744" s="458"/>
      <c r="AB744" s="458"/>
      <c r="AC744" s="461"/>
      <c r="AD744" s="468"/>
      <c r="AE744" s="123"/>
      <c r="AF744" s="123"/>
      <c r="AG744" s="123"/>
      <c r="AH744" s="123"/>
      <c r="AI744" s="458"/>
      <c r="AJ744" s="458"/>
      <c r="AK744" s="458"/>
      <c r="AL744" s="458"/>
      <c r="AM744" s="458"/>
      <c r="AN744" s="458"/>
      <c r="AO744" s="458"/>
      <c r="AP744" s="458"/>
      <c r="AQ744" s="458"/>
      <c r="AR744" s="458"/>
      <c r="AS744" s="458"/>
      <c r="AT744" s="458"/>
      <c r="AU744" s="458"/>
      <c r="AV744" s="458"/>
      <c r="AW744" s="458"/>
      <c r="AX744" s="458"/>
      <c r="AY744" s="458"/>
      <c r="AZ744" s="107"/>
      <c r="BA744" s="275"/>
      <c r="BB744" s="107"/>
      <c r="BC744" s="463"/>
      <c r="BD744" s="458"/>
      <c r="BE744" s="458"/>
      <c r="BF744" s="458"/>
      <c r="BG744" s="458"/>
      <c r="BH744" s="458"/>
      <c r="BI744" s="458"/>
      <c r="BJ744" s="458"/>
      <c r="BK744" s="458"/>
      <c r="BL744" s="121"/>
      <c r="BM744" s="193"/>
      <c r="BN744" s="464"/>
      <c r="BO744" s="464"/>
      <c r="BP744" s="464"/>
      <c r="BQ744" s="464"/>
      <c r="BR744" s="464"/>
      <c r="BS744" s="465"/>
      <c r="BT744" s="458"/>
      <c r="BU744" s="458"/>
      <c r="BV744" s="458"/>
      <c r="BW744" s="458"/>
      <c r="BX744" s="458"/>
      <c r="BY744" s="458"/>
      <c r="BZ744" s="458"/>
      <c r="CA744" s="458"/>
      <c r="CB744" s="459"/>
      <c r="CC744" s="459"/>
      <c r="CD744" s="459"/>
      <c r="CE744" s="466"/>
      <c r="CF744" s="459"/>
      <c r="CG744" s="466"/>
      <c r="CH744" s="466"/>
      <c r="CI744" s="466"/>
      <c r="CJ744" s="466"/>
      <c r="CK744" s="466"/>
      <c r="CL744" s="466"/>
      <c r="CM744" s="466"/>
      <c r="CN744" s="466"/>
      <c r="CO744" s="466"/>
      <c r="CP744" s="466"/>
      <c r="CQ744" s="466"/>
      <c r="CR744" s="466"/>
    </row>
    <row r="745" spans="1:96" ht="30.75" customHeight="1">
      <c r="A745" s="107" t="s">
        <v>2356</v>
      </c>
      <c r="B745" s="281"/>
      <c r="C745" s="458"/>
      <c r="D745" s="123"/>
      <c r="E745" s="458"/>
      <c r="F745" s="458"/>
      <c r="G745" s="458"/>
      <c r="H745" s="503"/>
      <c r="I745" s="469"/>
      <c r="J745" s="505"/>
      <c r="K745" s="458"/>
      <c r="L745" s="458"/>
      <c r="M745" s="458"/>
      <c r="N745" s="458"/>
      <c r="O745" s="117"/>
      <c r="P745" s="460"/>
      <c r="Q745" s="123"/>
      <c r="R745" s="271"/>
      <c r="S745" s="271"/>
      <c r="T745" s="123"/>
      <c r="U745" s="458"/>
      <c r="V745" s="462"/>
      <c r="W745" s="111"/>
      <c r="X745" s="123"/>
      <c r="Y745" s="458"/>
      <c r="Z745" s="458"/>
      <c r="AA745" s="458"/>
      <c r="AB745" s="458"/>
      <c r="AC745" s="461"/>
      <c r="AD745" s="468"/>
      <c r="AE745" s="123"/>
      <c r="AF745" s="123"/>
      <c r="AG745" s="123"/>
      <c r="AH745" s="458"/>
      <c r="AI745" s="458"/>
      <c r="AJ745" s="458"/>
      <c r="AK745" s="458"/>
      <c r="AL745" s="458"/>
      <c r="AM745" s="458"/>
      <c r="AN745" s="458"/>
      <c r="AO745" s="458"/>
      <c r="AP745" s="458"/>
      <c r="AQ745" s="458"/>
      <c r="AR745" s="458"/>
      <c r="AS745" s="458"/>
      <c r="AT745" s="458"/>
      <c r="AU745" s="458"/>
      <c r="AV745" s="458"/>
      <c r="AW745" s="458"/>
      <c r="AX745" s="458"/>
      <c r="AY745" s="458"/>
      <c r="AZ745" s="107"/>
      <c r="BA745" s="275"/>
      <c r="BB745" s="107"/>
      <c r="BC745" s="463"/>
      <c r="BD745" s="458"/>
      <c r="BE745" s="458"/>
      <c r="BF745" s="458"/>
      <c r="BG745" s="458"/>
      <c r="BH745" s="458"/>
      <c r="BI745" s="458"/>
      <c r="BJ745" s="458"/>
      <c r="BK745" s="458"/>
      <c r="BL745" s="121"/>
      <c r="BM745" s="193"/>
      <c r="BN745" s="464"/>
      <c r="BO745" s="464"/>
      <c r="BP745" s="464"/>
      <c r="BQ745" s="464"/>
      <c r="BR745" s="464"/>
      <c r="BS745" s="465"/>
      <c r="BT745" s="458"/>
      <c r="BU745" s="458"/>
      <c r="BV745" s="458"/>
      <c r="BW745" s="458"/>
      <c r="BX745" s="458"/>
      <c r="BY745" s="458"/>
      <c r="BZ745" s="458"/>
      <c r="CA745" s="458"/>
      <c r="CB745" s="459"/>
      <c r="CC745" s="459"/>
      <c r="CD745" s="459"/>
      <c r="CE745" s="466"/>
      <c r="CF745" s="459"/>
      <c r="CG745" s="466"/>
      <c r="CH745" s="466"/>
      <c r="CI745" s="466"/>
      <c r="CJ745" s="466"/>
      <c r="CK745" s="466"/>
      <c r="CL745" s="466"/>
      <c r="CM745" s="466"/>
      <c r="CN745" s="466"/>
      <c r="CO745" s="466"/>
      <c r="CP745" s="466"/>
      <c r="CQ745" s="466"/>
      <c r="CR745" s="466"/>
    </row>
    <row r="746" spans="1:96" ht="30.75" customHeight="1">
      <c r="A746" s="107" t="s">
        <v>2357</v>
      </c>
      <c r="B746" s="281"/>
      <c r="C746" s="455"/>
      <c r="D746" s="123"/>
      <c r="E746" s="123"/>
      <c r="F746" s="123"/>
      <c r="G746" s="123"/>
      <c r="H746" s="503"/>
      <c r="I746" s="469"/>
      <c r="J746" s="506"/>
      <c r="K746" s="123"/>
      <c r="L746" s="123"/>
      <c r="M746" s="123"/>
      <c r="N746" s="123"/>
      <c r="O746" s="117"/>
      <c r="P746" s="146"/>
      <c r="Q746" s="123"/>
      <c r="R746" s="123"/>
      <c r="S746" s="271"/>
      <c r="T746" s="123"/>
      <c r="U746" s="123"/>
      <c r="V746" s="130"/>
      <c r="W746" s="111"/>
      <c r="X746" s="123"/>
      <c r="Y746" s="123"/>
      <c r="Z746" s="123"/>
      <c r="AA746" s="123"/>
      <c r="AB746" s="123"/>
      <c r="AC746" s="131"/>
      <c r="AD746" s="144"/>
      <c r="AE746" s="123"/>
      <c r="AF746" s="123"/>
      <c r="AG746" s="123"/>
      <c r="AH746" s="123"/>
      <c r="AI746" s="123"/>
      <c r="AJ746" s="123"/>
      <c r="AK746" s="123"/>
      <c r="AL746" s="123"/>
      <c r="AM746" s="123"/>
      <c r="AN746" s="123"/>
      <c r="AO746" s="123"/>
      <c r="AP746" s="123"/>
      <c r="AQ746" s="123"/>
      <c r="AR746" s="123"/>
      <c r="AS746" s="123"/>
      <c r="AT746" s="123"/>
      <c r="AU746" s="123"/>
      <c r="AV746" s="123"/>
      <c r="AW746" s="123"/>
      <c r="AX746" s="123"/>
      <c r="AY746" s="123"/>
      <c r="AZ746" s="107"/>
      <c r="BA746" s="275"/>
      <c r="BB746" s="107"/>
      <c r="BC746" s="133"/>
      <c r="BD746" s="123"/>
      <c r="BE746" s="123"/>
      <c r="BF746" s="123"/>
      <c r="BG746" s="123"/>
      <c r="BH746" s="123"/>
      <c r="BI746" s="123"/>
      <c r="BJ746" s="123"/>
      <c r="BK746" s="123"/>
      <c r="BL746" s="121"/>
      <c r="BM746" s="193"/>
      <c r="BN746" s="134"/>
      <c r="BO746" s="134"/>
      <c r="BP746" s="134"/>
      <c r="BQ746" s="134"/>
      <c r="BR746" s="134"/>
      <c r="BS746" s="145"/>
      <c r="BT746" s="123"/>
      <c r="BU746" s="123"/>
      <c r="BV746" s="123"/>
      <c r="BW746" s="123"/>
      <c r="BX746" s="123"/>
      <c r="BY746" s="123"/>
      <c r="BZ746" s="123"/>
      <c r="CA746" s="123"/>
      <c r="CB746" s="128"/>
      <c r="CC746" s="128"/>
      <c r="CD746" s="128"/>
      <c r="CE746" s="135"/>
      <c r="CF746" s="128"/>
      <c r="CG746" s="135"/>
      <c r="CH746" s="135"/>
      <c r="CI746" s="135"/>
      <c r="CJ746" s="135"/>
      <c r="CK746" s="135"/>
      <c r="CL746" s="135"/>
      <c r="CM746" s="135"/>
      <c r="CN746" s="135"/>
      <c r="CO746" s="135"/>
      <c r="CP746" s="135"/>
      <c r="CQ746" s="135"/>
      <c r="CR746" s="135"/>
    </row>
    <row r="747" spans="1:96" ht="30.75" customHeight="1">
      <c r="A747" s="107" t="s">
        <v>2358</v>
      </c>
      <c r="B747" s="281"/>
      <c r="C747" s="123"/>
      <c r="D747" s="123"/>
      <c r="E747" s="123"/>
      <c r="F747" s="123"/>
      <c r="G747" s="123"/>
      <c r="H747" s="503"/>
      <c r="I747" s="469"/>
      <c r="J747" s="506"/>
      <c r="K747" s="123"/>
      <c r="L747" s="123"/>
      <c r="M747" s="123"/>
      <c r="N747" s="123"/>
      <c r="O747" s="117"/>
      <c r="P747" s="146"/>
      <c r="Q747" s="123"/>
      <c r="R747" s="123"/>
      <c r="S747" s="271"/>
      <c r="T747" s="123"/>
      <c r="U747" s="123"/>
      <c r="V747" s="130"/>
      <c r="W747" s="111"/>
      <c r="X747" s="123"/>
      <c r="Y747" s="123"/>
      <c r="Z747" s="123"/>
      <c r="AA747" s="123"/>
      <c r="AB747" s="123"/>
      <c r="AC747" s="131"/>
      <c r="AD747" s="144"/>
      <c r="AE747" s="123"/>
      <c r="AF747" s="123"/>
      <c r="AG747" s="123"/>
      <c r="AH747" s="123"/>
      <c r="AI747" s="123"/>
      <c r="AJ747" s="123"/>
      <c r="AK747" s="123"/>
      <c r="AL747" s="123"/>
      <c r="AM747" s="123"/>
      <c r="AN747" s="123"/>
      <c r="AO747" s="123"/>
      <c r="AP747" s="123"/>
      <c r="AQ747" s="123"/>
      <c r="AR747" s="123"/>
      <c r="AS747" s="123"/>
      <c r="AT747" s="123"/>
      <c r="AU747" s="123"/>
      <c r="AV747" s="123"/>
      <c r="AW747" s="123"/>
      <c r="AX747" s="123"/>
      <c r="AY747" s="123"/>
      <c r="AZ747" s="107"/>
      <c r="BA747" s="275"/>
      <c r="BB747" s="107"/>
      <c r="BC747" s="133"/>
      <c r="BD747" s="123"/>
      <c r="BE747" s="123"/>
      <c r="BF747" s="123"/>
      <c r="BG747" s="123"/>
      <c r="BH747" s="123"/>
      <c r="BI747" s="123"/>
      <c r="BJ747" s="123"/>
      <c r="BK747" s="123"/>
      <c r="BL747" s="121"/>
      <c r="BM747" s="193"/>
      <c r="BN747" s="134"/>
      <c r="BO747" s="134"/>
      <c r="BP747" s="134"/>
      <c r="BQ747" s="134"/>
      <c r="BR747" s="134"/>
      <c r="BS747" s="145"/>
      <c r="BT747" s="123"/>
      <c r="BU747" s="123"/>
      <c r="BV747" s="123"/>
      <c r="BW747" s="123"/>
      <c r="BX747" s="123"/>
      <c r="BY747" s="123"/>
      <c r="BZ747" s="123"/>
      <c r="CA747" s="123"/>
      <c r="CB747" s="128"/>
      <c r="CC747" s="128"/>
      <c r="CD747" s="128"/>
      <c r="CE747" s="135"/>
      <c r="CF747" s="128"/>
      <c r="CG747" s="135"/>
      <c r="CH747" s="135"/>
      <c r="CI747" s="135"/>
      <c r="CJ747" s="135"/>
      <c r="CK747" s="135"/>
      <c r="CL747" s="135"/>
      <c r="CM747" s="135"/>
      <c r="CN747" s="135"/>
      <c r="CO747" s="135"/>
      <c r="CP747" s="135"/>
      <c r="CQ747" s="135"/>
      <c r="CR747" s="135"/>
    </row>
    <row r="748" spans="1:96" ht="30.75" customHeight="1">
      <c r="A748" s="107" t="s">
        <v>2359</v>
      </c>
      <c r="B748" s="281"/>
      <c r="C748" s="474"/>
      <c r="D748" s="123"/>
      <c r="E748" s="474"/>
      <c r="F748" s="474"/>
      <c r="G748" s="474"/>
      <c r="H748" s="504"/>
      <c r="I748" s="469"/>
      <c r="J748" s="507"/>
      <c r="K748" s="474"/>
      <c r="L748" s="474"/>
      <c r="M748" s="474"/>
      <c r="N748" s="474"/>
      <c r="O748" s="117"/>
      <c r="P748" s="480"/>
      <c r="Q748" s="123"/>
      <c r="R748" s="474"/>
      <c r="S748" s="271"/>
      <c r="T748" s="123"/>
      <c r="U748" s="474"/>
      <c r="V748" s="482"/>
      <c r="W748" s="111"/>
      <c r="X748" s="123"/>
      <c r="Y748" s="474"/>
      <c r="Z748" s="474"/>
      <c r="AA748" s="474"/>
      <c r="AB748" s="474"/>
      <c r="AC748" s="481"/>
      <c r="AD748" s="483"/>
      <c r="AE748" s="474"/>
      <c r="AF748" s="474"/>
      <c r="AG748" s="474"/>
      <c r="AH748" s="474"/>
      <c r="AI748" s="474"/>
      <c r="AJ748" s="474"/>
      <c r="AK748" s="474"/>
      <c r="AL748" s="474"/>
      <c r="AM748" s="474"/>
      <c r="AN748" s="474"/>
      <c r="AO748" s="474"/>
      <c r="AP748" s="474"/>
      <c r="AQ748" s="474"/>
      <c r="AR748" s="474"/>
      <c r="AS748" s="474"/>
      <c r="AT748" s="474"/>
      <c r="AU748" s="474"/>
      <c r="AV748" s="474"/>
      <c r="AW748" s="474"/>
      <c r="AX748" s="474"/>
      <c r="AY748" s="474"/>
      <c r="AZ748" s="107"/>
      <c r="BA748" s="275"/>
      <c r="BB748" s="107"/>
      <c r="BC748" s="484"/>
      <c r="BD748" s="474"/>
      <c r="BE748" s="474"/>
      <c r="BF748" s="474"/>
      <c r="BG748" s="474"/>
      <c r="BH748" s="474"/>
      <c r="BI748" s="474"/>
      <c r="BJ748" s="474"/>
      <c r="BK748" s="474"/>
      <c r="BL748" s="485"/>
      <c r="BM748" s="485"/>
      <c r="BN748" s="485"/>
      <c r="BO748" s="485"/>
      <c r="BP748" s="485"/>
      <c r="BQ748" s="485"/>
      <c r="BR748" s="485"/>
      <c r="BS748" s="486"/>
      <c r="BT748" s="474"/>
      <c r="BU748" s="474"/>
      <c r="BV748" s="474"/>
      <c r="BW748" s="474"/>
      <c r="BX748" s="474"/>
      <c r="BY748" s="474"/>
      <c r="BZ748" s="474"/>
      <c r="CA748" s="474"/>
      <c r="CB748" s="479"/>
      <c r="CC748" s="479"/>
      <c r="CD748" s="479"/>
      <c r="CE748" s="487"/>
      <c r="CF748" s="479"/>
      <c r="CG748" s="487"/>
      <c r="CH748" s="487"/>
      <c r="CI748" s="487"/>
      <c r="CJ748" s="487"/>
      <c r="CK748" s="487"/>
      <c r="CL748" s="487"/>
      <c r="CM748" s="487"/>
      <c r="CN748" s="487"/>
      <c r="CO748" s="487"/>
      <c r="CP748" s="487"/>
      <c r="CQ748" s="487"/>
      <c r="CR748" s="487"/>
    </row>
    <row r="749" spans="1:96" ht="30.75" customHeight="1">
      <c r="A749" s="107" t="s">
        <v>2360</v>
      </c>
      <c r="B749" s="281"/>
      <c r="C749" s="123"/>
      <c r="D749" s="123"/>
      <c r="E749" s="123"/>
      <c r="F749" s="123"/>
      <c r="G749" s="123"/>
      <c r="H749" s="503"/>
      <c r="I749" s="469"/>
      <c r="J749" s="506"/>
      <c r="K749" s="123"/>
      <c r="L749" s="123"/>
      <c r="M749" s="123"/>
      <c r="N749" s="123"/>
      <c r="O749" s="117"/>
      <c r="P749" s="146"/>
      <c r="Q749" s="123"/>
      <c r="R749" s="123"/>
      <c r="S749" s="271"/>
      <c r="T749" s="123"/>
      <c r="U749" s="123"/>
      <c r="V749" s="130"/>
      <c r="W749" s="111"/>
      <c r="X749" s="123"/>
      <c r="Y749" s="123"/>
      <c r="Z749" s="123"/>
      <c r="AA749" s="123"/>
      <c r="AB749" s="123"/>
      <c r="AC749" s="131"/>
      <c r="AD749" s="144"/>
      <c r="AE749" s="123"/>
      <c r="AF749" s="123"/>
      <c r="AG749" s="123"/>
      <c r="AH749" s="123"/>
      <c r="AI749" s="123"/>
      <c r="AJ749" s="123"/>
      <c r="AK749" s="123"/>
      <c r="AL749" s="123"/>
      <c r="AM749" s="123"/>
      <c r="AN749" s="123"/>
      <c r="AO749" s="123"/>
      <c r="AP749" s="123"/>
      <c r="AQ749" s="123"/>
      <c r="AR749" s="123"/>
      <c r="AS749" s="123"/>
      <c r="AT749" s="123"/>
      <c r="AU749" s="123"/>
      <c r="AV749" s="123"/>
      <c r="AW749" s="123"/>
      <c r="AX749" s="123"/>
      <c r="AY749" s="123"/>
      <c r="AZ749" s="107"/>
      <c r="BA749" s="275"/>
      <c r="BB749" s="107"/>
      <c r="BC749" s="133"/>
      <c r="BD749" s="123"/>
      <c r="BE749" s="123"/>
      <c r="BF749" s="123"/>
      <c r="BG749" s="123"/>
      <c r="BH749" s="123"/>
      <c r="BI749" s="123"/>
      <c r="BJ749" s="123"/>
      <c r="BK749" s="123"/>
      <c r="BL749" s="121"/>
      <c r="BM749" s="193"/>
      <c r="BN749" s="134"/>
      <c r="BO749" s="134"/>
      <c r="BP749" s="134"/>
      <c r="BQ749" s="134"/>
      <c r="BR749" s="134"/>
      <c r="BS749" s="145"/>
      <c r="BT749" s="123"/>
      <c r="BU749" s="123"/>
      <c r="BV749" s="123"/>
      <c r="BW749" s="123"/>
      <c r="BX749" s="123"/>
      <c r="BY749" s="123"/>
      <c r="BZ749" s="123"/>
      <c r="CA749" s="123"/>
      <c r="CB749" s="128"/>
      <c r="CC749" s="128"/>
      <c r="CD749" s="128"/>
      <c r="CE749" s="135"/>
      <c r="CF749" s="128"/>
      <c r="CG749" s="135"/>
      <c r="CH749" s="135"/>
      <c r="CI749" s="135"/>
      <c r="CJ749" s="135"/>
      <c r="CK749" s="135"/>
      <c r="CL749" s="135"/>
      <c r="CM749" s="135"/>
      <c r="CN749" s="135"/>
      <c r="CO749" s="135"/>
      <c r="CP749" s="135"/>
      <c r="CQ749" s="135"/>
      <c r="CR749" s="135"/>
    </row>
    <row r="750" spans="1:96" ht="30.75" customHeight="1">
      <c r="A750" s="107" t="s">
        <v>2361</v>
      </c>
      <c r="B750" s="281"/>
      <c r="C750" s="123"/>
      <c r="D750" s="123"/>
      <c r="E750" s="123"/>
      <c r="F750" s="123"/>
      <c r="G750" s="123"/>
      <c r="H750" s="503"/>
      <c r="I750" s="469"/>
      <c r="J750" s="506"/>
      <c r="K750" s="123"/>
      <c r="L750" s="123"/>
      <c r="M750" s="123"/>
      <c r="N750" s="123"/>
      <c r="O750" s="117"/>
      <c r="P750" s="146"/>
      <c r="Q750" s="123"/>
      <c r="R750" s="123"/>
      <c r="S750" s="271"/>
      <c r="T750" s="123"/>
      <c r="U750" s="123"/>
      <c r="V750" s="130"/>
      <c r="W750" s="111"/>
      <c r="X750" s="123"/>
      <c r="Y750" s="123"/>
      <c r="Z750" s="490"/>
      <c r="AA750" s="123"/>
      <c r="AB750" s="123"/>
      <c r="AC750" s="131"/>
      <c r="AD750" s="144"/>
      <c r="AE750" s="123"/>
      <c r="AF750" s="123"/>
      <c r="AG750" s="123"/>
      <c r="AH750" s="123"/>
      <c r="AI750" s="123"/>
      <c r="AJ750" s="123"/>
      <c r="AK750" s="123"/>
      <c r="AL750" s="123"/>
      <c r="AM750" s="123"/>
      <c r="AN750" s="123"/>
      <c r="AO750" s="123"/>
      <c r="AP750" s="123"/>
      <c r="AQ750" s="123"/>
      <c r="AR750" s="123"/>
      <c r="AS750" s="123"/>
      <c r="AT750" s="123"/>
      <c r="AU750" s="123"/>
      <c r="AV750" s="123"/>
      <c r="AW750" s="123"/>
      <c r="AX750" s="123"/>
      <c r="AY750" s="123"/>
      <c r="AZ750" s="107"/>
      <c r="BA750" s="275"/>
      <c r="BB750" s="107"/>
      <c r="BC750" s="133"/>
      <c r="BD750" s="123"/>
      <c r="BE750" s="123"/>
      <c r="BF750" s="123"/>
      <c r="BG750" s="123"/>
      <c r="BH750" s="123"/>
      <c r="BI750" s="123"/>
      <c r="BJ750" s="123"/>
      <c r="BK750" s="123"/>
      <c r="BL750" s="121"/>
      <c r="BM750" s="193"/>
      <c r="BN750" s="134"/>
      <c r="BO750" s="134"/>
      <c r="BP750" s="134"/>
      <c r="BQ750" s="134"/>
      <c r="BR750" s="134"/>
      <c r="BS750" s="145"/>
      <c r="BT750" s="123"/>
      <c r="BU750" s="123"/>
      <c r="BV750" s="123"/>
      <c r="BW750" s="123"/>
      <c r="BX750" s="123"/>
      <c r="BY750" s="123"/>
      <c r="BZ750" s="123"/>
      <c r="CA750" s="123"/>
      <c r="CB750" s="128"/>
      <c r="CC750" s="128"/>
      <c r="CD750" s="128"/>
      <c r="CE750" s="135"/>
      <c r="CF750" s="128"/>
      <c r="CG750" s="135"/>
      <c r="CH750" s="135"/>
      <c r="CI750" s="135"/>
      <c r="CJ750" s="135"/>
      <c r="CK750" s="135"/>
      <c r="CL750" s="135"/>
      <c r="CM750" s="135"/>
      <c r="CN750" s="135"/>
      <c r="CO750" s="135"/>
      <c r="CP750" s="135"/>
      <c r="CQ750" s="135"/>
      <c r="CR750" s="135"/>
    </row>
    <row r="751" spans="1:96" ht="30.75" customHeight="1">
      <c r="A751" s="107" t="s">
        <v>2362</v>
      </c>
      <c r="B751" s="281"/>
      <c r="C751" s="123"/>
      <c r="D751" s="123"/>
      <c r="E751" s="123"/>
      <c r="F751" s="123"/>
      <c r="G751" s="123"/>
      <c r="H751" s="503"/>
      <c r="I751" s="469"/>
      <c r="J751" s="506"/>
      <c r="K751" s="123"/>
      <c r="L751" s="123"/>
      <c r="M751" s="123"/>
      <c r="N751" s="123"/>
      <c r="O751" s="117"/>
      <c r="P751" s="146"/>
      <c r="Q751" s="123"/>
      <c r="R751" s="123"/>
      <c r="S751" s="271"/>
      <c r="T751" s="123"/>
      <c r="U751" s="123"/>
      <c r="V751" s="130"/>
      <c r="W751" s="111"/>
      <c r="X751" s="123"/>
      <c r="Y751" s="123"/>
      <c r="Z751" s="123"/>
      <c r="AA751" s="123"/>
      <c r="AB751" s="123"/>
      <c r="AC751" s="131"/>
      <c r="AD751" s="144"/>
      <c r="AE751" s="123"/>
      <c r="AF751" s="123"/>
      <c r="AG751" s="123"/>
      <c r="AH751" s="123"/>
      <c r="AI751" s="123"/>
      <c r="AJ751" s="123"/>
      <c r="AK751" s="123"/>
      <c r="AL751" s="123"/>
      <c r="AM751" s="123"/>
      <c r="AN751" s="123"/>
      <c r="AO751" s="123"/>
      <c r="AP751" s="123"/>
      <c r="AQ751" s="123"/>
      <c r="AR751" s="123"/>
      <c r="AS751" s="123"/>
      <c r="AT751" s="123"/>
      <c r="AU751" s="123"/>
      <c r="AV751" s="123"/>
      <c r="AW751" s="123"/>
      <c r="AX751" s="123"/>
      <c r="AY751" s="123"/>
      <c r="AZ751" s="107"/>
      <c r="BA751" s="275"/>
      <c r="BB751" s="107"/>
      <c r="BC751" s="133"/>
      <c r="BD751" s="123"/>
      <c r="BE751" s="123"/>
      <c r="BF751" s="123"/>
      <c r="BG751" s="123"/>
      <c r="BH751" s="123"/>
      <c r="BI751" s="123"/>
      <c r="BJ751" s="123"/>
      <c r="BK751" s="123"/>
      <c r="BL751" s="121"/>
      <c r="BM751" s="193"/>
      <c r="BN751" s="134"/>
      <c r="BO751" s="134"/>
      <c r="BP751" s="134"/>
      <c r="BQ751" s="134"/>
      <c r="BR751" s="134"/>
      <c r="BS751" s="145"/>
      <c r="BT751" s="123"/>
      <c r="BU751" s="123"/>
      <c r="BV751" s="123"/>
      <c r="BW751" s="123"/>
      <c r="BX751" s="123"/>
      <c r="BY751" s="123"/>
      <c r="BZ751" s="123"/>
      <c r="CA751" s="123"/>
      <c r="CB751" s="128"/>
      <c r="CC751" s="128"/>
      <c r="CD751" s="128"/>
      <c r="CE751" s="135"/>
      <c r="CF751" s="128"/>
      <c r="CG751" s="135"/>
      <c r="CH751" s="135"/>
      <c r="CI751" s="135"/>
      <c r="CJ751" s="135"/>
      <c r="CK751" s="135"/>
      <c r="CL751" s="135"/>
      <c r="CM751" s="135"/>
      <c r="CN751" s="135"/>
      <c r="CO751" s="135"/>
      <c r="CP751" s="135"/>
      <c r="CQ751" s="135"/>
      <c r="CR751" s="135"/>
    </row>
    <row r="752" spans="1:96" ht="30.5" customHeight="1">
      <c r="A752" s="107" t="s">
        <v>2363</v>
      </c>
      <c r="B752" s="281"/>
      <c r="C752" s="107"/>
      <c r="D752" s="123"/>
      <c r="E752" s="469"/>
      <c r="F752" s="469"/>
      <c r="G752" s="469"/>
      <c r="H752" s="469"/>
      <c r="I752" s="488"/>
      <c r="J752" s="469"/>
      <c r="K752" s="469"/>
      <c r="L752" s="469"/>
      <c r="M752" s="469"/>
      <c r="N752" s="469"/>
      <c r="O752" s="117"/>
      <c r="P752" s="471"/>
      <c r="Q752" s="123"/>
      <c r="R752" s="469"/>
      <c r="S752" s="271"/>
      <c r="T752" s="107"/>
      <c r="U752" s="469"/>
      <c r="V752" s="482"/>
      <c r="W752" s="111"/>
      <c r="X752" s="123"/>
      <c r="Y752" s="469"/>
      <c r="Z752" s="469"/>
      <c r="AA752" s="469"/>
      <c r="AB752" s="469"/>
      <c r="AC752" s="472"/>
      <c r="AD752" s="473"/>
      <c r="AE752" s="469"/>
      <c r="AF752" s="469"/>
      <c r="AG752" s="469"/>
      <c r="AH752" s="469"/>
      <c r="AI752" s="469"/>
      <c r="AJ752" s="469"/>
      <c r="AK752" s="469"/>
      <c r="AL752" s="469"/>
      <c r="AM752" s="474"/>
      <c r="AN752" s="469"/>
      <c r="AO752" s="469"/>
      <c r="AP752" s="469"/>
      <c r="AQ752" s="469"/>
      <c r="AR752" s="469"/>
      <c r="AS752" s="469"/>
      <c r="AT752" s="469"/>
      <c r="AU752" s="469"/>
      <c r="AV752" s="469"/>
      <c r="AW752" s="469"/>
      <c r="AX752" s="469"/>
      <c r="AY752" s="469"/>
      <c r="AZ752" s="107"/>
      <c r="BA752" s="275"/>
      <c r="BB752" s="107"/>
      <c r="BC752" s="475"/>
      <c r="BD752" s="469"/>
      <c r="BE752" s="469"/>
      <c r="BF752" s="469"/>
      <c r="BG752" s="469"/>
      <c r="BH752" s="469"/>
      <c r="BI752" s="469"/>
      <c r="BJ752" s="469"/>
      <c r="BK752" s="469"/>
      <c r="BL752" s="476"/>
      <c r="BM752" s="476"/>
      <c r="BN752" s="476"/>
      <c r="BO752" s="476"/>
      <c r="BP752" s="476"/>
      <c r="BQ752" s="476"/>
      <c r="BR752" s="476"/>
      <c r="BS752" s="477"/>
      <c r="BT752" s="469"/>
      <c r="BU752" s="469"/>
      <c r="BV752" s="469"/>
      <c r="BW752" s="469"/>
      <c r="BX752" s="469"/>
      <c r="BY752" s="469"/>
      <c r="BZ752" s="469"/>
      <c r="CA752" s="469"/>
      <c r="CB752" s="470"/>
      <c r="CC752" s="470"/>
      <c r="CD752" s="470"/>
      <c r="CE752" s="478"/>
      <c r="CF752" s="470"/>
      <c r="CG752" s="478"/>
      <c r="CH752" s="478"/>
      <c r="CI752" s="478"/>
      <c r="CJ752" s="478"/>
      <c r="CK752" s="478"/>
      <c r="CL752" s="478"/>
      <c r="CM752" s="478"/>
      <c r="CN752" s="478"/>
      <c r="CO752" s="478"/>
      <c r="CP752" s="478"/>
      <c r="CQ752" s="478"/>
      <c r="CR752" s="478"/>
    </row>
    <row r="753" spans="1:96" ht="30.75" customHeight="1">
      <c r="A753" s="107" t="s">
        <v>2364</v>
      </c>
      <c r="B753" s="281"/>
      <c r="C753" s="107"/>
      <c r="D753" s="123"/>
      <c r="E753" s="469"/>
      <c r="F753" s="469"/>
      <c r="G753" s="469"/>
      <c r="H753" s="469"/>
      <c r="I753" s="469"/>
      <c r="J753" s="469"/>
      <c r="K753" s="469"/>
      <c r="L753" s="469"/>
      <c r="M753" s="469"/>
      <c r="N753" s="469"/>
      <c r="O753" s="117"/>
      <c r="P753" s="471"/>
      <c r="Q753" s="123"/>
      <c r="R753" s="469"/>
      <c r="S753" s="271"/>
      <c r="T753" s="107"/>
      <c r="U753" s="469"/>
      <c r="V753" s="482"/>
      <c r="W753" s="111"/>
      <c r="X753" s="123"/>
      <c r="Y753" s="469"/>
      <c r="Z753" s="469"/>
      <c r="AA753" s="469"/>
      <c r="AB753" s="469"/>
      <c r="AC753" s="472"/>
      <c r="AD753" s="473"/>
      <c r="AE753" s="469"/>
      <c r="AF753" s="469"/>
      <c r="AG753" s="469"/>
      <c r="AH753" s="469"/>
      <c r="AI753" s="469"/>
      <c r="AJ753" s="469"/>
      <c r="AK753" s="469"/>
      <c r="AL753" s="469"/>
      <c r="AM753" s="474"/>
      <c r="AN753" s="469"/>
      <c r="AO753" s="469"/>
      <c r="AP753" s="469"/>
      <c r="AQ753" s="469"/>
      <c r="AR753" s="469"/>
      <c r="AS753" s="469"/>
      <c r="AT753" s="469"/>
      <c r="AU753" s="469"/>
      <c r="AV753" s="469"/>
      <c r="AW753" s="469"/>
      <c r="AX753" s="469"/>
      <c r="AY753" s="469"/>
      <c r="AZ753" s="107"/>
      <c r="BA753" s="275"/>
      <c r="BB753" s="107"/>
      <c r="BC753" s="475"/>
      <c r="BD753" s="469"/>
      <c r="BE753" s="469"/>
      <c r="BF753" s="469"/>
      <c r="BG753" s="469"/>
      <c r="BH753" s="469"/>
      <c r="BI753" s="469"/>
      <c r="BJ753" s="469"/>
      <c r="BK753" s="469"/>
      <c r="BL753" s="476"/>
      <c r="BM753" s="476"/>
      <c r="BN753" s="476"/>
      <c r="BO753" s="476"/>
      <c r="BP753" s="476"/>
      <c r="BQ753" s="476"/>
      <c r="BR753" s="476"/>
      <c r="BS753" s="477"/>
      <c r="BT753" s="469"/>
      <c r="BU753" s="469"/>
      <c r="BV753" s="469"/>
      <c r="BW753" s="469"/>
      <c r="BX753" s="469"/>
      <c r="BY753" s="469"/>
      <c r="BZ753" s="469"/>
      <c r="CA753" s="469"/>
      <c r="CB753" s="470"/>
      <c r="CC753" s="470"/>
      <c r="CD753" s="470"/>
      <c r="CE753" s="478"/>
      <c r="CF753" s="470"/>
      <c r="CG753" s="478"/>
      <c r="CH753" s="478"/>
      <c r="CI753" s="478"/>
      <c r="CJ753" s="478"/>
      <c r="CK753" s="478"/>
      <c r="CL753" s="478"/>
      <c r="CM753" s="478"/>
      <c r="CN753" s="478"/>
      <c r="CO753" s="478"/>
      <c r="CP753" s="478"/>
      <c r="CQ753" s="478"/>
      <c r="CR753" s="478"/>
    </row>
    <row r="754" spans="1:96" ht="30.75" customHeight="1">
      <c r="A754" s="107" t="s">
        <v>2365</v>
      </c>
      <c r="B754" s="281"/>
      <c r="C754" s="107"/>
      <c r="D754" s="123"/>
      <c r="E754" s="469"/>
      <c r="F754" s="469"/>
      <c r="G754" s="469"/>
      <c r="H754" s="469"/>
      <c r="I754" s="469"/>
      <c r="J754" s="469"/>
      <c r="K754" s="469"/>
      <c r="L754" s="469"/>
      <c r="M754" s="469"/>
      <c r="N754" s="469"/>
      <c r="O754" s="117"/>
      <c r="P754" s="471"/>
      <c r="Q754" s="123"/>
      <c r="R754" s="469"/>
      <c r="S754" s="271"/>
      <c r="T754" s="107"/>
      <c r="U754" s="469"/>
      <c r="V754" s="482"/>
      <c r="W754" s="111"/>
      <c r="X754" s="123"/>
      <c r="Y754" s="469"/>
      <c r="Z754" s="469"/>
      <c r="AA754" s="469"/>
      <c r="AB754" s="469"/>
      <c r="AC754" s="472"/>
      <c r="AD754" s="473"/>
      <c r="AE754" s="469"/>
      <c r="AF754" s="469"/>
      <c r="AG754" s="469"/>
      <c r="AH754" s="469"/>
      <c r="AI754" s="469"/>
      <c r="AJ754" s="469"/>
      <c r="AK754" s="469"/>
      <c r="AL754" s="469"/>
      <c r="AM754" s="474"/>
      <c r="AN754" s="469"/>
      <c r="AO754" s="469"/>
      <c r="AP754" s="469"/>
      <c r="AQ754" s="469"/>
      <c r="AR754" s="469"/>
      <c r="AS754" s="469"/>
      <c r="AT754" s="469"/>
      <c r="AU754" s="469"/>
      <c r="AV754" s="469"/>
      <c r="AW754" s="469"/>
      <c r="AX754" s="469"/>
      <c r="AY754" s="469"/>
      <c r="AZ754" s="107"/>
      <c r="BA754" s="275"/>
      <c r="BB754" s="107"/>
      <c r="BC754" s="475"/>
      <c r="BD754" s="469"/>
      <c r="BE754" s="469"/>
      <c r="BF754" s="469"/>
      <c r="BG754" s="469"/>
      <c r="BH754" s="469"/>
      <c r="BI754" s="469"/>
      <c r="BJ754" s="469"/>
      <c r="BK754" s="469"/>
      <c r="BL754" s="476"/>
      <c r="BM754" s="476"/>
      <c r="BN754" s="476"/>
      <c r="BO754" s="476"/>
      <c r="BP754" s="476"/>
      <c r="BQ754" s="476"/>
      <c r="BR754" s="476"/>
      <c r="BS754" s="477"/>
      <c r="BT754" s="469"/>
      <c r="BU754" s="469"/>
      <c r="BV754" s="469"/>
      <c r="BW754" s="469"/>
      <c r="BX754" s="469"/>
      <c r="BY754" s="469"/>
      <c r="BZ754" s="469"/>
      <c r="CA754" s="469"/>
      <c r="CB754" s="470"/>
      <c r="CC754" s="470"/>
      <c r="CD754" s="470"/>
      <c r="CE754" s="478"/>
      <c r="CF754" s="470"/>
      <c r="CG754" s="478"/>
      <c r="CH754" s="478"/>
      <c r="CI754" s="478"/>
      <c r="CJ754" s="478"/>
      <c r="CK754" s="478"/>
      <c r="CL754" s="478"/>
      <c r="CM754" s="478"/>
      <c r="CN754" s="478"/>
      <c r="CO754" s="478"/>
      <c r="CP754" s="478"/>
      <c r="CQ754" s="478"/>
      <c r="CR754" s="478"/>
    </row>
    <row r="755" spans="1:96" ht="30.75" customHeight="1">
      <c r="A755" s="107" t="s">
        <v>2366</v>
      </c>
      <c r="B755" s="281"/>
      <c r="C755" s="107"/>
      <c r="D755" s="123"/>
      <c r="E755" s="469"/>
      <c r="F755" s="469"/>
      <c r="G755" s="469"/>
      <c r="H755" s="469"/>
      <c r="I755" s="469"/>
      <c r="J755" s="469"/>
      <c r="K755" s="469"/>
      <c r="L755" s="469"/>
      <c r="M755" s="469"/>
      <c r="N755" s="469"/>
      <c r="O755" s="117"/>
      <c r="P755" s="471"/>
      <c r="Q755" s="123"/>
      <c r="R755" s="469"/>
      <c r="S755" s="271"/>
      <c r="T755" s="107"/>
      <c r="U755" s="469"/>
      <c r="V755" s="482"/>
      <c r="W755" s="111"/>
      <c r="X755" s="123"/>
      <c r="Y755" s="469"/>
      <c r="Z755" s="469"/>
      <c r="AA755" s="469"/>
      <c r="AB755" s="469"/>
      <c r="AC755" s="472"/>
      <c r="AD755" s="473"/>
      <c r="AE755" s="469"/>
      <c r="AF755" s="469"/>
      <c r="AG755" s="469"/>
      <c r="AH755" s="469"/>
      <c r="AI755" s="469"/>
      <c r="AJ755" s="469"/>
      <c r="AK755" s="469"/>
      <c r="AL755" s="469"/>
      <c r="AM755" s="474"/>
      <c r="AN755" s="469"/>
      <c r="AO755" s="469"/>
      <c r="AP755" s="469"/>
      <c r="AQ755" s="469"/>
      <c r="AR755" s="469"/>
      <c r="AS755" s="469"/>
      <c r="AT755" s="469"/>
      <c r="AU755" s="469"/>
      <c r="AV755" s="469"/>
      <c r="AW755" s="469"/>
      <c r="AX755" s="469"/>
      <c r="AY755" s="469"/>
      <c r="AZ755" s="107"/>
      <c r="BA755" s="275"/>
      <c r="BB755" s="107"/>
      <c r="BC755" s="475"/>
      <c r="BD755" s="469"/>
      <c r="BE755" s="469"/>
      <c r="BF755" s="469"/>
      <c r="BG755" s="469"/>
      <c r="BH755" s="469"/>
      <c r="BI755" s="469"/>
      <c r="BJ755" s="469"/>
      <c r="BK755" s="469"/>
      <c r="BL755" s="476"/>
      <c r="BM755" s="476"/>
      <c r="BN755" s="476"/>
      <c r="BO755" s="476"/>
      <c r="BP755" s="476"/>
      <c r="BQ755" s="476"/>
      <c r="BR755" s="476"/>
      <c r="BS755" s="477"/>
      <c r="BT755" s="469"/>
      <c r="BU755" s="469"/>
      <c r="BV755" s="469"/>
      <c r="BW755" s="469"/>
      <c r="BX755" s="469"/>
      <c r="BY755" s="469"/>
      <c r="BZ755" s="469"/>
      <c r="CA755" s="469"/>
      <c r="CB755" s="470"/>
      <c r="CC755" s="470"/>
      <c r="CD755" s="470"/>
      <c r="CE755" s="478"/>
      <c r="CF755" s="470"/>
      <c r="CG755" s="478"/>
      <c r="CH755" s="478"/>
      <c r="CI755" s="478"/>
      <c r="CJ755" s="478"/>
      <c r="CK755" s="478"/>
      <c r="CL755" s="478"/>
      <c r="CM755" s="478"/>
      <c r="CN755" s="478"/>
      <c r="CO755" s="478"/>
      <c r="CP755" s="478"/>
      <c r="CQ755" s="478"/>
      <c r="CR755" s="478"/>
    </row>
    <row r="756" spans="1:96" ht="30.75" customHeight="1">
      <c r="A756" s="107" t="s">
        <v>2367</v>
      </c>
      <c r="B756" s="281"/>
      <c r="C756" s="107"/>
      <c r="D756" s="123"/>
      <c r="E756" s="469"/>
      <c r="F756" s="469"/>
      <c r="G756" s="469"/>
      <c r="H756" s="469"/>
      <c r="I756" s="177"/>
      <c r="J756" s="469"/>
      <c r="K756" s="469"/>
      <c r="L756" s="469"/>
      <c r="M756" s="469"/>
      <c r="N756" s="469"/>
      <c r="O756" s="117"/>
      <c r="P756" s="471"/>
      <c r="Q756" s="123"/>
      <c r="R756" s="469"/>
      <c r="S756" s="271"/>
      <c r="T756" s="107"/>
      <c r="U756" s="469"/>
      <c r="V756" s="482"/>
      <c r="W756" s="111"/>
      <c r="X756" s="123"/>
      <c r="Y756" s="469"/>
      <c r="Z756" s="469"/>
      <c r="AA756" s="469"/>
      <c r="AB756" s="469"/>
      <c r="AC756" s="472"/>
      <c r="AD756" s="473"/>
      <c r="AE756" s="469"/>
      <c r="AF756" s="469"/>
      <c r="AG756" s="469"/>
      <c r="AH756" s="469"/>
      <c r="AI756" s="469"/>
      <c r="AJ756" s="469"/>
      <c r="AK756" s="469"/>
      <c r="AL756" s="469"/>
      <c r="AM756" s="474"/>
      <c r="AN756" s="469"/>
      <c r="AO756" s="469"/>
      <c r="AP756" s="469"/>
      <c r="AQ756" s="469"/>
      <c r="AR756" s="469"/>
      <c r="AS756" s="469"/>
      <c r="AT756" s="469"/>
      <c r="AU756" s="469"/>
      <c r="AV756" s="469"/>
      <c r="AW756" s="469"/>
      <c r="AX756" s="469"/>
      <c r="AY756" s="469"/>
      <c r="AZ756" s="107"/>
      <c r="BA756" s="275"/>
      <c r="BB756" s="107"/>
      <c r="BC756" s="475"/>
      <c r="BD756" s="469"/>
      <c r="BE756" s="469"/>
      <c r="BF756" s="469"/>
      <c r="BG756" s="469"/>
      <c r="BH756" s="469"/>
      <c r="BI756" s="469"/>
      <c r="BJ756" s="469"/>
      <c r="BK756" s="469"/>
      <c r="BL756" s="476"/>
      <c r="BM756" s="476"/>
      <c r="BN756" s="476"/>
      <c r="BO756" s="476"/>
      <c r="BP756" s="476"/>
      <c r="BQ756" s="476"/>
      <c r="BR756" s="476"/>
      <c r="BS756" s="477"/>
      <c r="BT756" s="469"/>
      <c r="BU756" s="469"/>
      <c r="BV756" s="469"/>
      <c r="BW756" s="469"/>
      <c r="BX756" s="469"/>
      <c r="BY756" s="469"/>
      <c r="BZ756" s="469"/>
      <c r="CA756" s="469"/>
      <c r="CB756" s="470"/>
      <c r="CC756" s="470"/>
      <c r="CD756" s="470"/>
      <c r="CE756" s="478"/>
      <c r="CF756" s="470"/>
      <c r="CG756" s="478"/>
      <c r="CH756" s="478"/>
      <c r="CI756" s="478"/>
      <c r="CJ756" s="478"/>
      <c r="CK756" s="478"/>
      <c r="CL756" s="478"/>
      <c r="CM756" s="478"/>
      <c r="CN756" s="478"/>
      <c r="CO756" s="478"/>
      <c r="CP756" s="478"/>
      <c r="CQ756" s="478"/>
      <c r="CR756" s="478"/>
    </row>
    <row r="757" spans="1:96" ht="30.75" customHeight="1">
      <c r="A757" s="107" t="s">
        <v>2368</v>
      </c>
      <c r="B757" s="281"/>
      <c r="C757" s="107"/>
      <c r="D757" s="123"/>
      <c r="E757" s="469"/>
      <c r="F757" s="469"/>
      <c r="G757" s="469"/>
      <c r="H757" s="107"/>
      <c r="I757" s="489"/>
      <c r="J757" s="469"/>
      <c r="K757" s="469"/>
      <c r="L757" s="469"/>
      <c r="M757" s="469"/>
      <c r="N757" s="469"/>
      <c r="O757" s="117"/>
      <c r="P757" s="471"/>
      <c r="Q757" s="123"/>
      <c r="R757" s="469"/>
      <c r="S757" s="271"/>
      <c r="T757" s="107"/>
      <c r="U757" s="469"/>
      <c r="V757" s="488"/>
      <c r="W757" s="111"/>
      <c r="X757" s="123"/>
      <c r="Y757" s="469"/>
      <c r="Z757" s="469"/>
      <c r="AA757" s="469"/>
      <c r="AB757" s="469"/>
      <c r="AC757" s="472"/>
      <c r="AD757" s="473"/>
      <c r="AE757" s="107"/>
      <c r="AF757" s="107"/>
      <c r="AG757" s="107"/>
      <c r="AH757" s="107"/>
      <c r="AI757" s="469"/>
      <c r="AJ757" s="469"/>
      <c r="AK757" s="469"/>
      <c r="AL757" s="469"/>
      <c r="AM757" s="474"/>
      <c r="AN757" s="469"/>
      <c r="AO757" s="469"/>
      <c r="AP757" s="469"/>
      <c r="AQ757" s="469"/>
      <c r="AR757" s="469"/>
      <c r="AS757" s="469"/>
      <c r="AT757" s="469"/>
      <c r="AU757" s="469"/>
      <c r="AV757" s="469"/>
      <c r="AW757" s="469"/>
      <c r="AX757" s="469"/>
      <c r="AY757" s="469"/>
      <c r="AZ757" s="107"/>
      <c r="BA757" s="275"/>
      <c r="BB757" s="107"/>
      <c r="BC757" s="475"/>
      <c r="BD757" s="469"/>
      <c r="BE757" s="469"/>
      <c r="BF757" s="469"/>
      <c r="BG757" s="469"/>
      <c r="BH757" s="469"/>
      <c r="BI757" s="469"/>
      <c r="BJ757" s="469"/>
      <c r="BK757" s="469"/>
      <c r="BL757" s="476"/>
      <c r="BM757" s="476"/>
      <c r="BN757" s="476"/>
      <c r="BO757" s="476"/>
      <c r="BP757" s="476"/>
      <c r="BQ757" s="476"/>
      <c r="BR757" s="476"/>
      <c r="BS757" s="477"/>
      <c r="BT757" s="469"/>
      <c r="BU757" s="469"/>
      <c r="BV757" s="469"/>
      <c r="BW757" s="469"/>
      <c r="BX757" s="469"/>
      <c r="BY757" s="469"/>
      <c r="BZ757" s="469"/>
      <c r="CA757" s="469"/>
      <c r="CB757" s="470"/>
      <c r="CC757" s="470"/>
      <c r="CD757" s="470"/>
      <c r="CE757" s="478"/>
      <c r="CF757" s="470"/>
      <c r="CG757" s="478"/>
      <c r="CH757" s="478"/>
      <c r="CI757" s="478"/>
      <c r="CJ757" s="478"/>
      <c r="CK757" s="478"/>
      <c r="CL757" s="478"/>
      <c r="CM757" s="478"/>
      <c r="CN757" s="478"/>
      <c r="CO757" s="478"/>
      <c r="CP757" s="478"/>
      <c r="CQ757" s="478"/>
      <c r="CR757" s="478"/>
    </row>
    <row r="758" spans="1:96" ht="30.75" customHeight="1">
      <c r="A758" s="107" t="s">
        <v>2369</v>
      </c>
      <c r="B758" s="281"/>
      <c r="C758" s="107"/>
      <c r="D758" s="107"/>
      <c r="E758" s="107"/>
      <c r="F758" s="107"/>
      <c r="G758" s="107"/>
      <c r="H758" s="107"/>
      <c r="I758" s="138"/>
      <c r="J758" s="107"/>
      <c r="K758" s="107"/>
      <c r="L758" s="107"/>
      <c r="M758" s="107"/>
      <c r="N758" s="107"/>
      <c r="O758" s="117"/>
      <c r="P758" s="113"/>
      <c r="Q758" s="123"/>
      <c r="R758" s="107"/>
      <c r="S758" s="114"/>
      <c r="T758" s="107"/>
      <c r="U758" s="107"/>
      <c r="V758" s="106"/>
      <c r="W758" s="111"/>
      <c r="X758" s="123"/>
      <c r="Y758" s="107"/>
      <c r="Z758" s="107"/>
      <c r="AA758" s="107"/>
      <c r="AB758" s="107"/>
      <c r="AC758" s="114"/>
      <c r="AD758" s="111"/>
      <c r="AE758" s="107"/>
      <c r="AF758" s="107"/>
      <c r="AG758" s="107"/>
      <c r="AH758" s="107"/>
      <c r="AI758" s="107"/>
      <c r="AJ758" s="107"/>
      <c r="AK758" s="107"/>
      <c r="AL758" s="107"/>
      <c r="AM758" s="123"/>
      <c r="AN758" s="107"/>
      <c r="AO758" s="107"/>
      <c r="AP758" s="107"/>
      <c r="AQ758" s="107"/>
      <c r="AR758" s="107"/>
      <c r="AS758" s="107"/>
      <c r="AT758" s="107"/>
      <c r="AU758" s="107"/>
      <c r="AV758" s="107"/>
      <c r="AW758" s="107"/>
      <c r="AX758" s="107"/>
      <c r="AY758" s="107"/>
      <c r="AZ758" s="107"/>
      <c r="BA758" s="275"/>
      <c r="BB758" s="107"/>
      <c r="BC758" s="115"/>
      <c r="BD758" s="107"/>
      <c r="BE758" s="107"/>
      <c r="BF758" s="107"/>
      <c r="BG758" s="107"/>
      <c r="BH758" s="107"/>
      <c r="BI758" s="107"/>
      <c r="BJ758" s="107"/>
      <c r="BK758" s="107"/>
      <c r="BL758" s="116"/>
      <c r="BM758" s="116"/>
      <c r="BN758" s="116"/>
      <c r="BO758" s="116"/>
      <c r="BP758" s="116"/>
      <c r="BQ758" s="116"/>
      <c r="BR758" s="116"/>
      <c r="BS758" s="118"/>
      <c r="BT758" s="107"/>
      <c r="BU758" s="107"/>
      <c r="BV758" s="107"/>
      <c r="BW758" s="107"/>
      <c r="BX758" s="107"/>
      <c r="BY758" s="107"/>
      <c r="BZ758" s="107"/>
      <c r="CA758" s="107"/>
      <c r="CB758" s="117"/>
      <c r="CC758" s="117"/>
      <c r="CD758" s="117"/>
      <c r="CE758" s="112"/>
      <c r="CF758" s="117"/>
      <c r="CG758" s="112"/>
      <c r="CH758" s="112"/>
      <c r="CI758" s="112"/>
      <c r="CJ758" s="112"/>
      <c r="CK758" s="112"/>
      <c r="CL758" s="112"/>
      <c r="CM758" s="112"/>
      <c r="CN758" s="112"/>
      <c r="CO758" s="112"/>
      <c r="CP758" s="112"/>
      <c r="CQ758" s="112"/>
      <c r="CR758" s="112"/>
    </row>
    <row r="759" spans="1:96" ht="30.75" customHeight="1">
      <c r="A759" s="107" t="s">
        <v>2370</v>
      </c>
      <c r="B759" s="281"/>
      <c r="C759" s="107"/>
      <c r="D759" s="107"/>
      <c r="E759" s="107"/>
      <c r="F759" s="107"/>
      <c r="G759" s="107"/>
      <c r="H759" s="107"/>
      <c r="I759" s="138"/>
      <c r="J759" s="107"/>
      <c r="K759" s="107"/>
      <c r="L759" s="107"/>
      <c r="M759" s="107"/>
      <c r="N759" s="107"/>
      <c r="O759" s="117"/>
      <c r="P759" s="113"/>
      <c r="Q759" s="123"/>
      <c r="R759" s="107"/>
      <c r="S759" s="114"/>
      <c r="T759" s="107"/>
      <c r="U759" s="107"/>
      <c r="V759" s="106"/>
      <c r="W759" s="111"/>
      <c r="X759" s="123"/>
      <c r="Y759" s="107"/>
      <c r="Z759" s="107"/>
      <c r="AA759" s="107"/>
      <c r="AB759" s="107"/>
      <c r="AC759" s="114"/>
      <c r="AD759" s="111"/>
      <c r="AE759" s="107"/>
      <c r="AF759" s="107"/>
      <c r="AG759" s="107"/>
      <c r="AH759" s="107"/>
      <c r="AI759" s="107"/>
      <c r="AJ759" s="107"/>
      <c r="AK759" s="107"/>
      <c r="AL759" s="107"/>
      <c r="AM759" s="123"/>
      <c r="AN759" s="107"/>
      <c r="AO759" s="107"/>
      <c r="AP759" s="107"/>
      <c r="AQ759" s="107"/>
      <c r="AR759" s="107"/>
      <c r="AS759" s="107"/>
      <c r="AT759" s="107"/>
      <c r="AU759" s="107"/>
      <c r="AV759" s="107"/>
      <c r="AW759" s="107"/>
      <c r="AX759" s="107"/>
      <c r="AY759" s="107"/>
      <c r="AZ759" s="107"/>
      <c r="BA759" s="275"/>
      <c r="BB759" s="107"/>
      <c r="BC759" s="115"/>
      <c r="BD759" s="107"/>
      <c r="BE759" s="107"/>
      <c r="BF759" s="107"/>
      <c r="BG759" s="107"/>
      <c r="BH759" s="107"/>
      <c r="BI759" s="107"/>
      <c r="BJ759" s="107"/>
      <c r="BK759" s="107"/>
      <c r="BL759" s="116"/>
      <c r="BM759" s="116"/>
      <c r="BN759" s="116"/>
      <c r="BO759" s="116"/>
      <c r="BP759" s="116"/>
      <c r="BQ759" s="116"/>
      <c r="BR759" s="116"/>
      <c r="BS759" s="118"/>
      <c r="BT759" s="107"/>
      <c r="BU759" s="107"/>
      <c r="BV759" s="107"/>
      <c r="BW759" s="107"/>
      <c r="BX759" s="107"/>
      <c r="BY759" s="107"/>
      <c r="BZ759" s="107"/>
      <c r="CA759" s="107"/>
      <c r="CB759" s="117"/>
      <c r="CC759" s="117"/>
      <c r="CD759" s="117"/>
      <c r="CE759" s="112"/>
      <c r="CF759" s="117"/>
      <c r="CG759" s="112"/>
      <c r="CH759" s="112"/>
      <c r="CI759" s="112"/>
      <c r="CJ759" s="112"/>
      <c r="CK759" s="112"/>
      <c r="CL759" s="112"/>
      <c r="CM759" s="112"/>
      <c r="CN759" s="112"/>
      <c r="CO759" s="112"/>
      <c r="CP759" s="112"/>
      <c r="CQ759" s="112"/>
      <c r="CR759" s="112"/>
    </row>
    <row r="760" spans="1:96" ht="30.75" customHeight="1">
      <c r="A760" s="107" t="s">
        <v>2371</v>
      </c>
      <c r="B760" s="281"/>
      <c r="C760" s="107"/>
      <c r="D760" s="107"/>
      <c r="E760" s="490"/>
      <c r="F760" s="490"/>
      <c r="G760" s="490"/>
      <c r="H760" s="490"/>
      <c r="I760" s="491"/>
      <c r="J760" s="490"/>
      <c r="K760" s="490"/>
      <c r="L760" s="490"/>
      <c r="M760" s="490"/>
      <c r="N760" s="490"/>
      <c r="O760" s="117"/>
      <c r="P760" s="493"/>
      <c r="Q760" s="123"/>
      <c r="R760" s="490"/>
      <c r="S760" s="494"/>
      <c r="T760" s="107"/>
      <c r="U760" s="490"/>
      <c r="V760" s="495"/>
      <c r="W760" s="111"/>
      <c r="X760" s="123"/>
      <c r="Y760" s="490"/>
      <c r="Z760" s="490"/>
      <c r="AA760" s="490"/>
      <c r="AB760" s="490"/>
      <c r="AC760" s="494"/>
      <c r="AD760" s="496"/>
      <c r="AE760" s="490"/>
      <c r="AF760" s="490"/>
      <c r="AG760" s="490"/>
      <c r="AH760" s="490"/>
      <c r="AI760" s="490"/>
      <c r="AJ760" s="490"/>
      <c r="AK760" s="490"/>
      <c r="AL760" s="490"/>
      <c r="AM760" s="497"/>
      <c r="AN760" s="490"/>
      <c r="AO760" s="490"/>
      <c r="AP760" s="490"/>
      <c r="AQ760" s="490"/>
      <c r="AR760" s="490"/>
      <c r="AS760" s="490"/>
      <c r="AT760" s="490"/>
      <c r="AU760" s="490"/>
      <c r="AV760" s="490"/>
      <c r="AW760" s="490"/>
      <c r="AX760" s="490"/>
      <c r="AY760" s="490"/>
      <c r="AZ760" s="490"/>
      <c r="BA760" s="275"/>
      <c r="BB760" s="107"/>
      <c r="BC760" s="498"/>
      <c r="BD760" s="490"/>
      <c r="BE760" s="490"/>
      <c r="BF760" s="490"/>
      <c r="BG760" s="490"/>
      <c r="BH760" s="490"/>
      <c r="BI760" s="490"/>
      <c r="BJ760" s="490"/>
      <c r="BK760" s="490"/>
      <c r="BL760" s="499"/>
      <c r="BM760" s="499"/>
      <c r="BN760" s="499"/>
      <c r="BO760" s="499"/>
      <c r="BP760" s="499"/>
      <c r="BQ760" s="499"/>
      <c r="BR760" s="499"/>
      <c r="BS760" s="500"/>
      <c r="BT760" s="490"/>
      <c r="BU760" s="490"/>
      <c r="BV760" s="490"/>
      <c r="BW760" s="490"/>
      <c r="BX760" s="490"/>
      <c r="BY760" s="490"/>
      <c r="BZ760" s="490"/>
      <c r="CA760" s="490"/>
      <c r="CB760" s="492"/>
      <c r="CC760" s="492"/>
      <c r="CD760" s="492"/>
      <c r="CE760" s="501"/>
      <c r="CF760" s="492"/>
      <c r="CG760" s="501"/>
      <c r="CH760" s="501"/>
      <c r="CI760" s="501"/>
      <c r="CJ760" s="501"/>
      <c r="CK760" s="501"/>
      <c r="CL760" s="501"/>
      <c r="CM760" s="501"/>
      <c r="CN760" s="501"/>
      <c r="CO760" s="501"/>
      <c r="CP760" s="501"/>
      <c r="CQ760" s="501"/>
      <c r="CR760" s="501"/>
    </row>
    <row r="761" spans="1:96" ht="30.75" customHeight="1">
      <c r="A761" s="107" t="s">
        <v>2372</v>
      </c>
      <c r="B761" s="281"/>
      <c r="C761" s="490"/>
      <c r="D761" s="107"/>
      <c r="E761" s="490"/>
      <c r="F761" s="490"/>
      <c r="G761" s="491"/>
      <c r="H761" s="491"/>
      <c r="I761" s="491"/>
      <c r="J761" s="490"/>
      <c r="K761" s="490"/>
      <c r="L761" s="490"/>
      <c r="M761" s="490"/>
      <c r="N761" s="490"/>
      <c r="O761" s="117"/>
      <c r="P761" s="493"/>
      <c r="Q761" s="123"/>
      <c r="R761" s="490"/>
      <c r="S761" s="494"/>
      <c r="T761" s="107"/>
      <c r="U761" s="490"/>
      <c r="V761" s="495"/>
      <c r="W761" s="111"/>
      <c r="X761" s="107"/>
      <c r="Y761" s="490"/>
      <c r="Z761" s="490"/>
      <c r="AA761" s="490"/>
      <c r="AB761" s="490"/>
      <c r="AC761" s="494"/>
      <c r="AD761" s="496"/>
      <c r="AE761" s="107"/>
      <c r="AF761" s="107"/>
      <c r="AG761" s="107"/>
      <c r="AH761" s="107"/>
      <c r="AI761" s="490"/>
      <c r="AJ761" s="490"/>
      <c r="AK761" s="490"/>
      <c r="AL761" s="490"/>
      <c r="AM761" s="497"/>
      <c r="AN761" s="490"/>
      <c r="AO761" s="490"/>
      <c r="AP761" s="490"/>
      <c r="AQ761" s="490"/>
      <c r="AR761" s="490"/>
      <c r="AS761" s="490"/>
      <c r="AT761" s="490"/>
      <c r="AU761" s="490"/>
      <c r="AV761" s="490"/>
      <c r="AW761" s="490"/>
      <c r="AX761" s="490"/>
      <c r="AY761" s="490"/>
      <c r="AZ761" s="107"/>
      <c r="BA761" s="275"/>
      <c r="BB761" s="107"/>
      <c r="BC761" s="498"/>
      <c r="BD761" s="490"/>
      <c r="BE761" s="490"/>
      <c r="BF761" s="490"/>
      <c r="BG761" s="490"/>
      <c r="BH761" s="490"/>
      <c r="BI761" s="490"/>
      <c r="BJ761" s="490"/>
      <c r="BK761" s="490"/>
      <c r="BL761" s="499"/>
      <c r="BM761" s="499"/>
      <c r="BN761" s="499"/>
      <c r="BO761" s="499"/>
      <c r="BP761" s="499"/>
      <c r="BQ761" s="499"/>
      <c r="BR761" s="499"/>
      <c r="BS761" s="500"/>
      <c r="BT761" s="490"/>
      <c r="BU761" s="490"/>
      <c r="BV761" s="490"/>
      <c r="BW761" s="490"/>
      <c r="BX761" s="490"/>
      <c r="BY761" s="490"/>
      <c r="BZ761" s="490"/>
      <c r="CA761" s="490"/>
      <c r="CB761" s="492"/>
      <c r="CC761" s="492"/>
      <c r="CD761" s="492"/>
      <c r="CE761" s="501"/>
      <c r="CF761" s="492"/>
      <c r="CG761" s="501"/>
      <c r="CH761" s="501"/>
      <c r="CI761" s="501"/>
      <c r="CJ761" s="501"/>
      <c r="CK761" s="501"/>
      <c r="CL761" s="501"/>
      <c r="CM761" s="501"/>
      <c r="CN761" s="501"/>
      <c r="CO761" s="501"/>
      <c r="CP761" s="501"/>
      <c r="CQ761" s="501"/>
      <c r="CR761" s="501"/>
    </row>
    <row r="762" spans="1:96" ht="30.75" customHeight="1">
      <c r="A762" s="107" t="s">
        <v>2373</v>
      </c>
      <c r="B762" s="281"/>
      <c r="C762" s="490"/>
      <c r="D762" s="107"/>
      <c r="E762" s="490"/>
      <c r="F762" s="490"/>
      <c r="G762" s="491"/>
      <c r="H762" s="491"/>
      <c r="I762" s="491"/>
      <c r="J762" s="490"/>
      <c r="K762" s="490"/>
      <c r="L762" s="490"/>
      <c r="M762" s="490"/>
      <c r="N762" s="490"/>
      <c r="O762" s="492"/>
      <c r="P762" s="493"/>
      <c r="Q762" s="107"/>
      <c r="R762" s="490"/>
      <c r="S762" s="494"/>
      <c r="T762" s="107"/>
      <c r="U762" s="490"/>
      <c r="V762" s="495"/>
      <c r="W762" s="111"/>
      <c r="X762" s="490"/>
      <c r="Y762" s="490"/>
      <c r="Z762" s="490"/>
      <c r="AA762" s="490"/>
      <c r="AB762" s="490"/>
      <c r="AC762" s="494"/>
      <c r="AD762" s="496"/>
      <c r="AE762" s="107"/>
      <c r="AF762" s="490"/>
      <c r="AG762" s="490"/>
      <c r="AH762" s="490"/>
      <c r="AI762" s="490"/>
      <c r="AJ762" s="490"/>
      <c r="AK762" s="490"/>
      <c r="AL762" s="490"/>
      <c r="AM762" s="497"/>
      <c r="AN762" s="490"/>
      <c r="AO762" s="490"/>
      <c r="AP762" s="490"/>
      <c r="AQ762" s="490"/>
      <c r="AR762" s="490"/>
      <c r="AS762" s="490"/>
      <c r="AT762" s="490"/>
      <c r="AU762" s="490"/>
      <c r="AV762" s="490"/>
      <c r="AW762" s="490"/>
      <c r="AX762" s="490"/>
      <c r="AY762" s="490"/>
      <c r="AZ762" s="107"/>
      <c r="BA762" s="275"/>
      <c r="BB762" s="107"/>
      <c r="BC762" s="498"/>
      <c r="BD762" s="490"/>
      <c r="BE762" s="490"/>
      <c r="BF762" s="490"/>
      <c r="BG762" s="490"/>
      <c r="BH762" s="490"/>
      <c r="BI762" s="490"/>
      <c r="BJ762" s="107"/>
      <c r="BK762" s="490"/>
      <c r="BL762" s="499"/>
      <c r="BM762" s="499"/>
      <c r="BN762" s="499"/>
      <c r="BO762" s="499"/>
      <c r="BP762" s="499"/>
      <c r="BQ762" s="499"/>
      <c r="BR762" s="499"/>
      <c r="BS762" s="500"/>
      <c r="BT762" s="490"/>
      <c r="BU762" s="490"/>
      <c r="BV762" s="490"/>
      <c r="BW762" s="490"/>
      <c r="BX762" s="490"/>
      <c r="BY762" s="490"/>
      <c r="BZ762" s="490"/>
      <c r="CA762" s="490"/>
      <c r="CB762" s="492"/>
      <c r="CC762" s="492"/>
      <c r="CD762" s="492"/>
      <c r="CE762" s="501"/>
      <c r="CF762" s="492"/>
      <c r="CG762" s="501"/>
      <c r="CH762" s="501"/>
      <c r="CI762" s="501"/>
      <c r="CJ762" s="501"/>
      <c r="CK762" s="501"/>
      <c r="CL762" s="501"/>
      <c r="CM762" s="501"/>
      <c r="CN762" s="501"/>
      <c r="CO762" s="501"/>
      <c r="CP762" s="501"/>
      <c r="CQ762" s="501"/>
      <c r="CR762" s="501"/>
    </row>
    <row r="763" spans="1:96" ht="30.75" customHeight="1">
      <c r="A763" s="107" t="s">
        <v>2378</v>
      </c>
      <c r="B763" s="281"/>
      <c r="C763" s="123"/>
      <c r="D763" s="123"/>
      <c r="E763" s="123"/>
      <c r="F763" s="497"/>
      <c r="G763" s="497"/>
      <c r="H763" s="267"/>
      <c r="I763" s="497"/>
      <c r="J763" s="497"/>
      <c r="K763" s="497"/>
      <c r="L763" s="497"/>
      <c r="M763" s="497"/>
      <c r="N763" s="497"/>
      <c r="O763" s="508"/>
      <c r="P763" s="509"/>
      <c r="Q763" s="123"/>
      <c r="R763" s="497"/>
      <c r="S763" s="510"/>
      <c r="T763" s="497"/>
      <c r="U763" s="497"/>
      <c r="V763" s="511"/>
      <c r="W763" s="111"/>
      <c r="X763" s="497"/>
      <c r="Y763" s="497"/>
      <c r="Z763" s="497"/>
      <c r="AA763" s="497"/>
      <c r="AB763" s="497"/>
      <c r="AC763" s="510"/>
      <c r="AD763" s="512"/>
      <c r="AE763" s="497"/>
      <c r="AF763" s="497"/>
      <c r="AG763" s="497"/>
      <c r="AH763" s="497"/>
      <c r="AI763" s="497"/>
      <c r="AJ763" s="497"/>
      <c r="AK763" s="497"/>
      <c r="AL763" s="497"/>
      <c r="AM763" s="497"/>
      <c r="AN763" s="497"/>
      <c r="AO763" s="497"/>
      <c r="AP763" s="497"/>
      <c r="AQ763" s="497"/>
      <c r="AR763" s="497"/>
      <c r="AS763" s="497"/>
      <c r="AT763" s="497"/>
      <c r="AU763" s="497"/>
      <c r="AV763" s="497"/>
      <c r="AW763" s="497"/>
      <c r="AX763" s="497"/>
      <c r="AY763" s="497"/>
      <c r="AZ763" s="497"/>
      <c r="BA763" s="275"/>
      <c r="BB763" s="107"/>
      <c r="BC763" s="513"/>
      <c r="BD763" s="497"/>
      <c r="BE763" s="497"/>
      <c r="BF763" s="497"/>
      <c r="BG763" s="497"/>
      <c r="BH763" s="497"/>
      <c r="BI763" s="497"/>
      <c r="BJ763" s="497"/>
      <c r="BK763" s="497"/>
      <c r="BL763" s="514"/>
      <c r="BM763" s="514"/>
      <c r="BN763" s="514"/>
      <c r="BO763" s="514"/>
      <c r="BP763" s="514"/>
      <c r="BQ763" s="514"/>
      <c r="BR763" s="514"/>
      <c r="BS763" s="515"/>
      <c r="BT763" s="497"/>
      <c r="BU763" s="497"/>
      <c r="BV763" s="497"/>
      <c r="BW763" s="497"/>
      <c r="BX763" s="497"/>
      <c r="BY763" s="497"/>
      <c r="BZ763" s="497"/>
      <c r="CA763" s="497"/>
      <c r="CB763" s="508"/>
      <c r="CC763" s="508"/>
      <c r="CD763" s="508"/>
      <c r="CE763" s="516"/>
      <c r="CF763" s="508"/>
      <c r="CG763" s="516"/>
      <c r="CH763" s="516"/>
      <c r="CI763" s="516"/>
      <c r="CJ763" s="516"/>
      <c r="CK763" s="516"/>
      <c r="CL763" s="516"/>
      <c r="CM763" s="516"/>
      <c r="CN763" s="516"/>
      <c r="CO763" s="516"/>
      <c r="CP763" s="516"/>
      <c r="CQ763" s="516"/>
      <c r="CR763" s="516"/>
    </row>
    <row r="764" spans="1:96" ht="30.75" customHeight="1">
      <c r="A764" s="107" t="s">
        <v>2379</v>
      </c>
      <c r="B764" s="281"/>
      <c r="C764" s="107"/>
      <c r="D764" s="107"/>
      <c r="E764" s="490"/>
      <c r="F764" s="490"/>
      <c r="G764" s="490"/>
      <c r="H764" s="491"/>
      <c r="I764" s="490"/>
      <c r="J764" s="490"/>
      <c r="K764" s="490"/>
      <c r="L764" s="490"/>
      <c r="M764" s="490"/>
      <c r="N764" s="490"/>
      <c r="O764" s="117"/>
      <c r="P764" s="493"/>
      <c r="Q764" s="107"/>
      <c r="R764" s="490"/>
      <c r="S764" s="494"/>
      <c r="T764" s="107"/>
      <c r="U764" s="490"/>
      <c r="V764" s="495"/>
      <c r="W764" s="111"/>
      <c r="X764" s="490"/>
      <c r="Y764" s="490"/>
      <c r="Z764" s="490"/>
      <c r="AA764" s="490"/>
      <c r="AB764" s="490"/>
      <c r="AC764" s="494"/>
      <c r="AD764" s="496"/>
      <c r="AE764" s="107"/>
      <c r="AF764" s="107"/>
      <c r="AG764" s="107"/>
      <c r="AH764" s="490"/>
      <c r="AI764" s="490"/>
      <c r="AJ764" s="490"/>
      <c r="AK764" s="490"/>
      <c r="AL764" s="490"/>
      <c r="AM764" s="497"/>
      <c r="AN764" s="490"/>
      <c r="AO764" s="490"/>
      <c r="AP764" s="490"/>
      <c r="AQ764" s="490"/>
      <c r="AR764" s="490"/>
      <c r="AS764" s="490"/>
      <c r="AT764" s="490"/>
      <c r="AU764" s="490"/>
      <c r="AV764" s="490"/>
      <c r="AW764" s="490"/>
      <c r="AX764" s="490"/>
      <c r="AY764" s="490"/>
      <c r="AZ764" s="490"/>
      <c r="BA764" s="275"/>
      <c r="BB764" s="275"/>
      <c r="BC764" s="498"/>
      <c r="BD764" s="490"/>
      <c r="BE764" s="490"/>
      <c r="BF764" s="490"/>
      <c r="BG764" s="490"/>
      <c r="BH764" s="490"/>
      <c r="BI764" s="490"/>
      <c r="BJ764" s="490"/>
      <c r="BK764" s="490"/>
      <c r="BL764" s="499"/>
      <c r="BM764" s="499"/>
      <c r="BN764" s="499"/>
      <c r="BO764" s="499"/>
      <c r="BP764" s="499"/>
      <c r="BQ764" s="499"/>
      <c r="BR764" s="499"/>
      <c r="BS764" s="500"/>
      <c r="BT764" s="490"/>
      <c r="BU764" s="490"/>
      <c r="BV764" s="490"/>
      <c r="BW764" s="490"/>
      <c r="BX764" s="490"/>
      <c r="BY764" s="490"/>
      <c r="BZ764" s="490"/>
      <c r="CA764" s="490"/>
      <c r="CB764" s="492"/>
      <c r="CC764" s="492"/>
      <c r="CD764" s="492"/>
      <c r="CE764" s="501"/>
      <c r="CF764" s="492"/>
      <c r="CG764" s="501"/>
      <c r="CH764" s="501"/>
      <c r="CI764" s="501"/>
      <c r="CJ764" s="501"/>
      <c r="CK764" s="501"/>
      <c r="CL764" s="501"/>
      <c r="CM764" s="501"/>
      <c r="CN764" s="501"/>
      <c r="CO764" s="501"/>
      <c r="CP764" s="501"/>
      <c r="CQ764" s="501"/>
      <c r="CR764" s="501"/>
    </row>
    <row r="765" spans="1:96" ht="30.75" customHeight="1">
      <c r="A765" s="107" t="s">
        <v>2380</v>
      </c>
      <c r="B765" s="281"/>
      <c r="C765" s="107"/>
      <c r="D765" s="490"/>
      <c r="E765" s="490"/>
      <c r="F765" s="490"/>
      <c r="G765" s="490"/>
      <c r="H765" s="107"/>
      <c r="I765" s="490"/>
      <c r="J765" s="490"/>
      <c r="K765" s="490"/>
      <c r="L765" s="490"/>
      <c r="M765" s="490"/>
      <c r="N765" s="490"/>
      <c r="O765" s="117"/>
      <c r="P765" s="493"/>
      <c r="Q765" s="107"/>
      <c r="R765" s="490"/>
      <c r="S765" s="494"/>
      <c r="T765" s="107"/>
      <c r="U765" s="490"/>
      <c r="V765" s="495"/>
      <c r="W765" s="494"/>
      <c r="X765" s="490"/>
      <c r="Y765" s="490"/>
      <c r="Z765" s="490"/>
      <c r="AA765" s="490"/>
      <c r="AB765" s="490"/>
      <c r="AC765" s="494"/>
      <c r="AD765" s="496"/>
      <c r="AE765" s="490"/>
      <c r="AF765" s="490"/>
      <c r="AG765" s="107"/>
      <c r="AH765" s="107"/>
      <c r="AI765" s="490"/>
      <c r="AJ765" s="490"/>
      <c r="AK765" s="490"/>
      <c r="AL765" s="490"/>
      <c r="AM765" s="490"/>
      <c r="AN765" s="490"/>
      <c r="AO765" s="490"/>
      <c r="AP765" s="490"/>
      <c r="AQ765" s="490"/>
      <c r="AR765" s="490"/>
      <c r="AS765" s="490"/>
      <c r="AT765" s="490"/>
      <c r="AU765" s="490"/>
      <c r="AV765" s="490"/>
      <c r="AW765" s="490"/>
      <c r="AX765" s="490"/>
      <c r="AY765" s="490"/>
      <c r="AZ765" s="490"/>
      <c r="BA765" s="275"/>
      <c r="BB765" s="275"/>
      <c r="BC765" s="498"/>
      <c r="BD765" s="490"/>
      <c r="BE765" s="490"/>
      <c r="BF765" s="490"/>
      <c r="BG765" s="490"/>
      <c r="BH765" s="490"/>
      <c r="BI765" s="490"/>
      <c r="BJ765" s="490"/>
      <c r="BK765" s="490"/>
      <c r="BL765" s="499"/>
      <c r="BM765" s="499"/>
      <c r="BN765" s="499"/>
      <c r="BO765" s="499"/>
      <c r="BP765" s="499"/>
      <c r="BQ765" s="499"/>
      <c r="BR765" s="499"/>
      <c r="BS765" s="500"/>
      <c r="BT765" s="490"/>
      <c r="BU765" s="490"/>
      <c r="BV765" s="490"/>
      <c r="BW765" s="490"/>
      <c r="BX765" s="490"/>
      <c r="BY765" s="490"/>
      <c r="BZ765" s="490"/>
      <c r="CA765" s="490"/>
      <c r="CB765" s="492"/>
      <c r="CC765" s="492"/>
      <c r="CD765" s="492"/>
      <c r="CE765" s="501"/>
      <c r="CF765" s="492"/>
      <c r="CG765" s="501"/>
      <c r="CH765" s="501"/>
      <c r="CI765" s="501"/>
      <c r="CJ765" s="501"/>
      <c r="CK765" s="501"/>
      <c r="CL765" s="501"/>
      <c r="CM765" s="501"/>
      <c r="CN765" s="501"/>
      <c r="CO765" s="501"/>
      <c r="CP765" s="501"/>
      <c r="CQ765" s="501"/>
      <c r="CR765" s="501"/>
    </row>
    <row r="766" spans="1:96" ht="30.75" customHeight="1">
      <c r="A766" s="107" t="s">
        <v>2381</v>
      </c>
      <c r="B766" s="281"/>
      <c r="C766" s="107"/>
      <c r="D766" s="490"/>
      <c r="E766" s="490"/>
      <c r="F766" s="490"/>
      <c r="G766" s="490"/>
      <c r="H766" s="107"/>
      <c r="I766" s="490"/>
      <c r="J766" s="490"/>
      <c r="K766" s="490"/>
      <c r="L766" s="490"/>
      <c r="M766" s="490"/>
      <c r="N766" s="490"/>
      <c r="O766" s="117"/>
      <c r="P766" s="493"/>
      <c r="Q766" s="107"/>
      <c r="R766" s="490"/>
      <c r="S766" s="494"/>
      <c r="T766" s="107"/>
      <c r="U766" s="490"/>
      <c r="V766" s="490"/>
      <c r="W766" s="494"/>
      <c r="X766" s="490"/>
      <c r="Y766" s="490"/>
      <c r="Z766" s="490"/>
      <c r="AA766" s="490"/>
      <c r="AB766" s="490"/>
      <c r="AC766" s="494"/>
      <c r="AD766" s="496"/>
      <c r="AE766" s="490"/>
      <c r="AF766" s="107"/>
      <c r="AG766" s="107"/>
      <c r="AH766" s="107"/>
      <c r="AI766" s="490"/>
      <c r="AJ766" s="490"/>
      <c r="AK766" s="490"/>
      <c r="AL766" s="490"/>
      <c r="AM766" s="490"/>
      <c r="AN766" s="490"/>
      <c r="AO766" s="490"/>
      <c r="AP766" s="490"/>
      <c r="AQ766" s="490"/>
      <c r="AR766" s="490"/>
      <c r="AS766" s="490"/>
      <c r="AT766" s="490"/>
      <c r="AU766" s="490"/>
      <c r="AV766" s="490"/>
      <c r="AW766" s="490"/>
      <c r="AX766" s="490"/>
      <c r="AY766" s="490"/>
      <c r="AZ766" s="490"/>
      <c r="BA766" s="275"/>
      <c r="BB766" s="275"/>
      <c r="BC766" s="498"/>
      <c r="BD766" s="490"/>
      <c r="BE766" s="490"/>
      <c r="BF766" s="490"/>
      <c r="BG766" s="490"/>
      <c r="BH766" s="490"/>
      <c r="BI766" s="490"/>
      <c r="BJ766" s="490"/>
      <c r="BK766" s="490"/>
      <c r="BL766" s="499"/>
      <c r="BM766" s="499"/>
      <c r="BN766" s="499"/>
      <c r="BO766" s="499"/>
      <c r="BP766" s="499"/>
      <c r="BQ766" s="499"/>
      <c r="BR766" s="499"/>
      <c r="BS766" s="500"/>
      <c r="BT766" s="490"/>
      <c r="BU766" s="490"/>
      <c r="BV766" s="490"/>
      <c r="BW766" s="490"/>
      <c r="BX766" s="490"/>
      <c r="BY766" s="490"/>
      <c r="BZ766" s="490"/>
      <c r="CA766" s="490"/>
      <c r="CB766" s="492"/>
      <c r="CC766" s="492"/>
      <c r="CD766" s="492"/>
      <c r="CE766" s="501"/>
      <c r="CF766" s="492"/>
      <c r="CG766" s="501"/>
      <c r="CH766" s="501"/>
      <c r="CI766" s="501"/>
      <c r="CJ766" s="501"/>
      <c r="CK766" s="501"/>
      <c r="CL766" s="501"/>
      <c r="CM766" s="501"/>
      <c r="CN766" s="501"/>
      <c r="CO766" s="501"/>
      <c r="CP766" s="501"/>
      <c r="CQ766" s="501"/>
      <c r="CR766" s="501"/>
    </row>
    <row r="767" spans="1:96" ht="30.75" customHeight="1">
      <c r="A767" s="107" t="s">
        <v>2382</v>
      </c>
      <c r="B767" s="281"/>
      <c r="C767" s="107"/>
      <c r="D767" s="490"/>
      <c r="E767" s="490"/>
      <c r="F767" s="490"/>
      <c r="G767" s="490"/>
      <c r="H767" s="107"/>
      <c r="I767" s="490"/>
      <c r="J767" s="490"/>
      <c r="K767" s="490"/>
      <c r="L767" s="490"/>
      <c r="M767" s="490"/>
      <c r="N767" s="490"/>
      <c r="O767" s="117"/>
      <c r="P767" s="493"/>
      <c r="Q767" s="107"/>
      <c r="R767" s="490"/>
      <c r="S767" s="494"/>
      <c r="T767" s="107"/>
      <c r="U767" s="490"/>
      <c r="V767" s="490"/>
      <c r="W767" s="494"/>
      <c r="X767" s="490"/>
      <c r="Y767" s="490"/>
      <c r="Z767" s="490"/>
      <c r="AA767" s="490"/>
      <c r="AB767" s="490"/>
      <c r="AC767" s="494"/>
      <c r="AD767" s="496"/>
      <c r="AE767" s="490"/>
      <c r="AF767" s="107"/>
      <c r="AG767" s="107"/>
      <c r="AH767" s="107"/>
      <c r="AI767" s="490"/>
      <c r="AJ767" s="490"/>
      <c r="AK767" s="490"/>
      <c r="AL767" s="490"/>
      <c r="AM767" s="490"/>
      <c r="AN767" s="490"/>
      <c r="AO767" s="490"/>
      <c r="AP767" s="490"/>
      <c r="AQ767" s="490"/>
      <c r="AR767" s="490"/>
      <c r="AS767" s="490"/>
      <c r="AT767" s="490"/>
      <c r="AU767" s="490"/>
      <c r="AV767" s="490"/>
      <c r="AW767" s="490"/>
      <c r="AX767" s="490"/>
      <c r="AY767" s="490"/>
      <c r="AZ767" s="490"/>
      <c r="BA767" s="275"/>
      <c r="BB767" s="275"/>
      <c r="BC767" s="498"/>
      <c r="BD767" s="490"/>
      <c r="BE767" s="490"/>
      <c r="BF767" s="490"/>
      <c r="BG767" s="490"/>
      <c r="BH767" s="490"/>
      <c r="BI767" s="490"/>
      <c r="BJ767" s="490"/>
      <c r="BK767" s="490"/>
      <c r="BL767" s="499"/>
      <c r="BM767" s="499"/>
      <c r="BN767" s="499"/>
      <c r="BO767" s="499"/>
      <c r="BP767" s="499"/>
      <c r="BQ767" s="499"/>
      <c r="BR767" s="499"/>
      <c r="BS767" s="500"/>
      <c r="BT767" s="490"/>
      <c r="BU767" s="490"/>
      <c r="BV767" s="490"/>
      <c r="BW767" s="490"/>
      <c r="BX767" s="490"/>
      <c r="BY767" s="490"/>
      <c r="BZ767" s="490"/>
      <c r="CA767" s="490"/>
      <c r="CB767" s="492"/>
      <c r="CC767" s="492"/>
      <c r="CD767" s="492"/>
      <c r="CE767" s="501"/>
      <c r="CF767" s="492"/>
      <c r="CG767" s="501"/>
      <c r="CH767" s="501"/>
      <c r="CI767" s="501"/>
      <c r="CJ767" s="501"/>
      <c r="CK767" s="501"/>
      <c r="CL767" s="501"/>
      <c r="CM767" s="501"/>
      <c r="CN767" s="501"/>
      <c r="CO767" s="501"/>
      <c r="CP767" s="501"/>
      <c r="CQ767" s="501"/>
      <c r="CR767" s="501"/>
    </row>
    <row r="768" spans="1:96" ht="30.75" customHeight="1">
      <c r="A768" s="107" t="s">
        <v>2383</v>
      </c>
      <c r="B768" s="281"/>
      <c r="C768" s="123"/>
      <c r="D768" s="497"/>
      <c r="E768" s="497"/>
      <c r="F768" s="497"/>
      <c r="G768" s="497"/>
      <c r="H768" s="107"/>
      <c r="I768" s="497"/>
      <c r="J768" s="497"/>
      <c r="K768" s="497"/>
      <c r="L768" s="497"/>
      <c r="M768" s="497"/>
      <c r="N768" s="497"/>
      <c r="O768" s="117"/>
      <c r="P768" s="493"/>
      <c r="Q768" s="107"/>
      <c r="R768" s="497"/>
      <c r="S768" s="494"/>
      <c r="T768" s="107"/>
      <c r="U768" s="497"/>
      <c r="V768" s="497"/>
      <c r="W768" s="510"/>
      <c r="X768" s="490"/>
      <c r="Y768" s="497"/>
      <c r="Z768" s="497"/>
      <c r="AA768" s="497"/>
      <c r="AB768" s="497"/>
      <c r="AC768" s="510"/>
      <c r="AD768" s="512"/>
      <c r="AE768" s="490"/>
      <c r="AF768" s="107"/>
      <c r="AG768" s="107"/>
      <c r="AH768" s="107"/>
      <c r="AI768" s="497"/>
      <c r="AJ768" s="497"/>
      <c r="AK768" s="497"/>
      <c r="AL768" s="497"/>
      <c r="AM768" s="497"/>
      <c r="AN768" s="497"/>
      <c r="AO768" s="497"/>
      <c r="AP768" s="497"/>
      <c r="AQ768" s="497"/>
      <c r="AR768" s="497"/>
      <c r="AS768" s="497"/>
      <c r="AT768" s="497"/>
      <c r="AU768" s="497"/>
      <c r="AV768" s="497"/>
      <c r="AW768" s="497"/>
      <c r="AX768" s="497"/>
      <c r="AY768" s="497"/>
      <c r="AZ768" s="490"/>
      <c r="BA768" s="275"/>
      <c r="BB768" s="275"/>
      <c r="BC768" s="513"/>
      <c r="BD768" s="497"/>
      <c r="BE768" s="497"/>
      <c r="BF768" s="497"/>
      <c r="BG768" s="497"/>
      <c r="BH768" s="497"/>
      <c r="BI768" s="497"/>
      <c r="BJ768" s="497"/>
      <c r="BK768" s="497"/>
      <c r="BL768" s="514"/>
      <c r="BM768" s="514"/>
      <c r="BN768" s="514"/>
      <c r="BO768" s="514"/>
      <c r="BP768" s="514"/>
      <c r="BQ768" s="514"/>
      <c r="BR768" s="514"/>
      <c r="BS768" s="515"/>
      <c r="BT768" s="497"/>
      <c r="BU768" s="497"/>
      <c r="BV768" s="497"/>
      <c r="BW768" s="497"/>
      <c r="BX768" s="497"/>
      <c r="BY768" s="497"/>
      <c r="BZ768" s="497"/>
      <c r="CA768" s="497"/>
      <c r="CB768" s="508"/>
      <c r="CC768" s="508"/>
      <c r="CD768" s="508"/>
      <c r="CE768" s="516"/>
      <c r="CF768" s="508"/>
      <c r="CG768" s="516"/>
      <c r="CH768" s="516"/>
      <c r="CI768" s="516"/>
      <c r="CJ768" s="516"/>
      <c r="CK768" s="516"/>
      <c r="CL768" s="516"/>
      <c r="CM768" s="516"/>
      <c r="CN768" s="516"/>
      <c r="CO768" s="516"/>
      <c r="CP768" s="516"/>
      <c r="CQ768" s="516"/>
      <c r="CR768" s="516"/>
    </row>
    <row r="769" spans="1:96" ht="30.75" customHeight="1">
      <c r="A769" s="107" t="s">
        <v>2384</v>
      </c>
      <c r="B769" s="281"/>
      <c r="C769" s="107"/>
      <c r="D769" s="490"/>
      <c r="E769" s="490"/>
      <c r="F769" s="490"/>
      <c r="G769" s="490"/>
      <c r="H769" s="490"/>
      <c r="I769" s="490"/>
      <c r="J769" s="490"/>
      <c r="K769" s="490"/>
      <c r="L769" s="490"/>
      <c r="M769" s="490"/>
      <c r="N769" s="490"/>
      <c r="O769" s="117"/>
      <c r="P769" s="493"/>
      <c r="Q769" s="107"/>
      <c r="R769" s="490"/>
      <c r="S769" s="494"/>
      <c r="T769" s="107"/>
      <c r="U769" s="490"/>
      <c r="V769" s="495"/>
      <c r="W769" s="494"/>
      <c r="X769" s="490"/>
      <c r="Y769" s="490"/>
      <c r="Z769" s="490"/>
      <c r="AA769" s="490"/>
      <c r="AB769" s="490"/>
      <c r="AC769" s="494"/>
      <c r="AD769" s="496"/>
      <c r="AE769" s="490"/>
      <c r="AF769" s="107"/>
      <c r="AG769" s="107"/>
      <c r="AH769" s="107"/>
      <c r="AI769" s="490"/>
      <c r="AJ769" s="490"/>
      <c r="AK769" s="490"/>
      <c r="AL769" s="490"/>
      <c r="AM769" s="490"/>
      <c r="AN769" s="490"/>
      <c r="AO769" s="490"/>
      <c r="AP769" s="490"/>
      <c r="AQ769" s="490"/>
      <c r="AR769" s="490"/>
      <c r="AS769" s="490"/>
      <c r="AT769" s="490"/>
      <c r="AU769" s="490"/>
      <c r="AV769" s="490"/>
      <c r="AW769" s="490"/>
      <c r="AX769" s="490"/>
      <c r="AY769" s="490"/>
      <c r="AZ769" s="490"/>
      <c r="BA769" s="275"/>
      <c r="BB769" s="275"/>
      <c r="BC769" s="498"/>
      <c r="BD769" s="490"/>
      <c r="BE769" s="490"/>
      <c r="BF769" s="490"/>
      <c r="BG769" s="490"/>
      <c r="BH769" s="490"/>
      <c r="BI769" s="490"/>
      <c r="BJ769" s="490"/>
      <c r="BK769" s="490"/>
      <c r="BL769" s="499"/>
      <c r="BM769" s="499"/>
      <c r="BN769" s="499"/>
      <c r="BO769" s="499"/>
      <c r="BP769" s="499"/>
      <c r="BQ769" s="499"/>
      <c r="BR769" s="499"/>
      <c r="BS769" s="500"/>
      <c r="BT769" s="490"/>
      <c r="BU769" s="490"/>
      <c r="BV769" s="490"/>
      <c r="BW769" s="490"/>
      <c r="BX769" s="490"/>
      <c r="BY769" s="490"/>
      <c r="BZ769" s="490"/>
      <c r="CA769" s="490"/>
      <c r="CB769" s="492"/>
      <c r="CC769" s="492"/>
      <c r="CD769" s="492"/>
      <c r="CE769" s="501"/>
      <c r="CF769" s="492"/>
      <c r="CG769" s="501"/>
      <c r="CH769" s="501"/>
      <c r="CI769" s="501"/>
      <c r="CJ769" s="501"/>
      <c r="CK769" s="501"/>
      <c r="CL769" s="501"/>
      <c r="CM769" s="501"/>
      <c r="CN769" s="501"/>
      <c r="CO769" s="501"/>
      <c r="CP769" s="501"/>
      <c r="CQ769" s="501"/>
      <c r="CR769" s="501"/>
    </row>
    <row r="770" spans="1:96" ht="30.75" customHeight="1">
      <c r="A770" s="107" t="s">
        <v>2385</v>
      </c>
      <c r="B770" s="281"/>
      <c r="C770" s="123"/>
      <c r="D770" s="490"/>
      <c r="E770" s="490"/>
      <c r="F770" s="490"/>
      <c r="G770" s="490"/>
      <c r="H770" s="490"/>
      <c r="I770" s="490"/>
      <c r="J770" s="490"/>
      <c r="K770" s="490"/>
      <c r="L770" s="490"/>
      <c r="M770" s="490"/>
      <c r="N770" s="490"/>
      <c r="O770" s="117"/>
      <c r="P770" s="493"/>
      <c r="Q770" s="107"/>
      <c r="R770" s="490"/>
      <c r="S770" s="494"/>
      <c r="T770" s="107"/>
      <c r="U770" s="490"/>
      <c r="V770" s="490"/>
      <c r="W770" s="494"/>
      <c r="X770" s="490"/>
      <c r="Y770" s="490"/>
      <c r="Z770" s="490"/>
      <c r="AA770" s="490"/>
      <c r="AB770" s="490"/>
      <c r="AC770" s="494"/>
      <c r="AD770" s="496"/>
      <c r="AE770" s="490"/>
      <c r="AF770" s="107"/>
      <c r="AG770" s="107"/>
      <c r="AH770" s="490"/>
      <c r="AI770" s="490"/>
      <c r="AJ770" s="490"/>
      <c r="AK770" s="490"/>
      <c r="AL770" s="490"/>
      <c r="AM770" s="490"/>
      <c r="AN770" s="490"/>
      <c r="AO770" s="490"/>
      <c r="AP770" s="490"/>
      <c r="AQ770" s="490"/>
      <c r="AR770" s="490"/>
      <c r="AS770" s="490"/>
      <c r="AT770" s="490"/>
      <c r="AU770" s="490"/>
      <c r="AV770" s="490"/>
      <c r="AW770" s="490"/>
      <c r="AX770" s="490"/>
      <c r="AY770" s="490"/>
      <c r="AZ770" s="490"/>
      <c r="BA770" s="275"/>
      <c r="BB770" s="275"/>
      <c r="BC770" s="498"/>
      <c r="BD770" s="490"/>
      <c r="BE770" s="490"/>
      <c r="BF770" s="490"/>
      <c r="BG770" s="490"/>
      <c r="BH770" s="490"/>
      <c r="BI770" s="490"/>
      <c r="BJ770" s="490"/>
      <c r="BK770" s="490"/>
      <c r="BL770" s="499"/>
      <c r="BM770" s="499"/>
      <c r="BN770" s="499"/>
      <c r="BO770" s="499"/>
      <c r="BP770" s="499"/>
      <c r="BQ770" s="499"/>
      <c r="BR770" s="499"/>
      <c r="BS770" s="500"/>
      <c r="BT770" s="490"/>
      <c r="BU770" s="490"/>
      <c r="BV770" s="490"/>
      <c r="BW770" s="490"/>
      <c r="BX770" s="490"/>
      <c r="BY770" s="490"/>
      <c r="BZ770" s="490"/>
      <c r="CA770" s="490"/>
      <c r="CB770" s="492"/>
      <c r="CC770" s="492"/>
      <c r="CD770" s="492"/>
      <c r="CE770" s="501"/>
      <c r="CF770" s="492"/>
      <c r="CG770" s="501"/>
      <c r="CH770" s="501"/>
      <c r="CI770" s="501"/>
      <c r="CJ770" s="501"/>
      <c r="CK770" s="501"/>
      <c r="CL770" s="501"/>
      <c r="CM770" s="501"/>
      <c r="CN770" s="501"/>
      <c r="CO770" s="501"/>
      <c r="CP770" s="501"/>
      <c r="CQ770" s="501"/>
      <c r="CR770" s="501"/>
    </row>
    <row r="771" spans="1:96" ht="30.75" customHeight="1">
      <c r="A771" s="107" t="s">
        <v>2386</v>
      </c>
      <c r="B771" s="281"/>
      <c r="C771" s="107"/>
      <c r="D771" s="497"/>
      <c r="E771" s="497"/>
      <c r="F771" s="497"/>
      <c r="G771" s="497"/>
      <c r="H771" s="497"/>
      <c r="I771" s="497"/>
      <c r="J771" s="497"/>
      <c r="K771" s="497"/>
      <c r="L771" s="497"/>
      <c r="M771" s="497"/>
      <c r="N771" s="497"/>
      <c r="O771" s="117"/>
      <c r="P771" s="493"/>
      <c r="Q771" s="107"/>
      <c r="R771" s="497"/>
      <c r="S771" s="494"/>
      <c r="T771" s="107"/>
      <c r="U771" s="497"/>
      <c r="V771" s="497"/>
      <c r="W771" s="494"/>
      <c r="X771" s="490"/>
      <c r="Y771" s="497"/>
      <c r="Z771" s="497"/>
      <c r="AA771" s="497"/>
      <c r="AB771" s="497"/>
      <c r="AC771" s="510"/>
      <c r="AD771" s="512"/>
      <c r="AE771" s="107"/>
      <c r="AF771" s="107"/>
      <c r="AG771" s="107"/>
      <c r="AH771" s="107"/>
      <c r="AI771" s="497"/>
      <c r="AJ771" s="497"/>
      <c r="AK771" s="497"/>
      <c r="AL771" s="497"/>
      <c r="AM771" s="497"/>
      <c r="AN771" s="497"/>
      <c r="AO771" s="497"/>
      <c r="AP771" s="497"/>
      <c r="AQ771" s="497"/>
      <c r="AR771" s="497"/>
      <c r="AS771" s="497"/>
      <c r="AT771" s="497"/>
      <c r="AU771" s="497"/>
      <c r="AV771" s="497"/>
      <c r="AW771" s="497"/>
      <c r="AX771" s="497"/>
      <c r="AY771" s="497"/>
      <c r="AZ771" s="490"/>
      <c r="BA771" s="275"/>
      <c r="BB771" s="275"/>
      <c r="BC771" s="513"/>
      <c r="BD771" s="497"/>
      <c r="BE771" s="497"/>
      <c r="BF771" s="497"/>
      <c r="BG771" s="497"/>
      <c r="BH771" s="497"/>
      <c r="BI771" s="497"/>
      <c r="BJ771" s="497"/>
      <c r="BK771" s="497"/>
      <c r="BL771" s="514"/>
      <c r="BM771" s="514"/>
      <c r="BN771" s="514"/>
      <c r="BO771" s="514"/>
      <c r="BP771" s="514"/>
      <c r="BQ771" s="514"/>
      <c r="BR771" s="514"/>
      <c r="BS771" s="515"/>
      <c r="BT771" s="497"/>
      <c r="BU771" s="497"/>
      <c r="BV771" s="497"/>
      <c r="BW771" s="497"/>
      <c r="BX771" s="497"/>
      <c r="BY771" s="497"/>
      <c r="BZ771" s="497"/>
      <c r="CA771" s="497"/>
      <c r="CB771" s="508"/>
      <c r="CC771" s="508"/>
      <c r="CD771" s="508"/>
      <c r="CE771" s="516"/>
      <c r="CF771" s="508"/>
      <c r="CG771" s="516"/>
      <c r="CH771" s="516"/>
      <c r="CI771" s="516"/>
      <c r="CJ771" s="516"/>
      <c r="CK771" s="516"/>
      <c r="CL771" s="516"/>
      <c r="CM771" s="516"/>
      <c r="CN771" s="516"/>
      <c r="CO771" s="516"/>
      <c r="CP771" s="516"/>
      <c r="CQ771" s="516"/>
      <c r="CR771" s="516"/>
    </row>
    <row r="772" spans="1:96" ht="30.75" customHeight="1">
      <c r="A772" s="107" t="s">
        <v>2387</v>
      </c>
      <c r="B772" s="281"/>
      <c r="C772" s="123"/>
      <c r="D772" s="490"/>
      <c r="E772" s="490"/>
      <c r="F772" s="490"/>
      <c r="G772" s="490"/>
      <c r="H772" s="490"/>
      <c r="I772" s="490"/>
      <c r="J772" s="490"/>
      <c r="K772" s="490"/>
      <c r="L772" s="490"/>
      <c r="M772" s="490"/>
      <c r="N772" s="490"/>
      <c r="O772" s="117"/>
      <c r="P772" s="493"/>
      <c r="Q772" s="107"/>
      <c r="R772" s="490"/>
      <c r="S772" s="494"/>
      <c r="T772" s="107"/>
      <c r="U772" s="490"/>
      <c r="V772" s="495"/>
      <c r="W772" s="494"/>
      <c r="X772" s="490"/>
      <c r="Y772" s="490"/>
      <c r="Z772" s="490"/>
      <c r="AA772" s="490"/>
      <c r="AB772" s="490"/>
      <c r="AC772" s="494"/>
      <c r="AD772" s="496"/>
      <c r="AE772" s="490"/>
      <c r="AF772" s="107"/>
      <c r="AG772" s="107"/>
      <c r="AH772" s="490"/>
      <c r="AI772" s="490"/>
      <c r="AJ772" s="490"/>
      <c r="AK772" s="490"/>
      <c r="AL772" s="490"/>
      <c r="AM772" s="490"/>
      <c r="AN772" s="490"/>
      <c r="AO772" s="490"/>
      <c r="AP772" s="490"/>
      <c r="AQ772" s="490"/>
      <c r="AR772" s="490"/>
      <c r="AS772" s="490"/>
      <c r="AT772" s="490"/>
      <c r="AU772" s="490"/>
      <c r="AV772" s="490"/>
      <c r="AW772" s="490"/>
      <c r="AX772" s="490"/>
      <c r="AY772" s="490"/>
      <c r="AZ772" s="490"/>
      <c r="BA772" s="275"/>
      <c r="BB772" s="275"/>
      <c r="BC772" s="498"/>
      <c r="BD772" s="490"/>
      <c r="BE772" s="490"/>
      <c r="BF772" s="490"/>
      <c r="BG772" s="490"/>
      <c r="BH772" s="490"/>
      <c r="BI772" s="490"/>
      <c r="BJ772" s="490"/>
      <c r="BK772" s="490"/>
      <c r="BL772" s="499"/>
      <c r="BM772" s="499"/>
      <c r="BN772" s="499"/>
      <c r="BO772" s="499"/>
      <c r="BP772" s="499"/>
      <c r="BQ772" s="499"/>
      <c r="BR772" s="499"/>
      <c r="BS772" s="500"/>
      <c r="BT772" s="490"/>
      <c r="BU772" s="490"/>
      <c r="BV772" s="490"/>
      <c r="BW772" s="490"/>
      <c r="BX772" s="490"/>
      <c r="BY772" s="490"/>
      <c r="BZ772" s="490"/>
      <c r="CA772" s="490"/>
      <c r="CB772" s="492"/>
      <c r="CC772" s="492"/>
      <c r="CD772" s="492"/>
      <c r="CE772" s="501"/>
      <c r="CF772" s="492"/>
      <c r="CG772" s="501"/>
      <c r="CH772" s="501"/>
      <c r="CI772" s="501"/>
      <c r="CJ772" s="501"/>
      <c r="CK772" s="501"/>
      <c r="CL772" s="501"/>
      <c r="CM772" s="501"/>
      <c r="CN772" s="501"/>
      <c r="CO772" s="501"/>
      <c r="CP772" s="501"/>
      <c r="CQ772" s="501"/>
      <c r="CR772" s="501"/>
    </row>
    <row r="773" spans="1:96" ht="30.75" customHeight="1">
      <c r="A773" s="107" t="s">
        <v>2388</v>
      </c>
      <c r="B773" s="281"/>
      <c r="C773" s="107"/>
      <c r="D773" s="490"/>
      <c r="E773" s="490"/>
      <c r="F773" s="490"/>
      <c r="G773" s="490"/>
      <c r="H773" s="490"/>
      <c r="I773" s="490"/>
      <c r="J773" s="490"/>
      <c r="K773" s="490"/>
      <c r="L773" s="490"/>
      <c r="M773" s="490"/>
      <c r="N773" s="490"/>
      <c r="O773" s="117"/>
      <c r="P773" s="493"/>
      <c r="Q773" s="107"/>
      <c r="R773" s="490"/>
      <c r="S773" s="494"/>
      <c r="T773" s="107"/>
      <c r="U773" s="490"/>
      <c r="V773" s="490"/>
      <c r="W773" s="494"/>
      <c r="X773" s="490"/>
      <c r="Y773" s="490"/>
      <c r="Z773" s="490"/>
      <c r="AA773" s="490"/>
      <c r="AB773" s="490"/>
      <c r="AC773" s="494"/>
      <c r="AD773" s="496"/>
      <c r="AE773" s="490"/>
      <c r="AF773" s="107"/>
      <c r="AG773" s="107"/>
      <c r="AH773" s="490"/>
      <c r="AI773" s="490"/>
      <c r="AJ773" s="490"/>
      <c r="AK773" s="490"/>
      <c r="AL773" s="490"/>
      <c r="AM773" s="490"/>
      <c r="AN773" s="490"/>
      <c r="AO773" s="490"/>
      <c r="AP773" s="490"/>
      <c r="AQ773" s="490"/>
      <c r="AR773" s="490"/>
      <c r="AS773" s="490"/>
      <c r="AT773" s="490"/>
      <c r="AU773" s="490"/>
      <c r="AV773" s="490"/>
      <c r="AW773" s="490"/>
      <c r="AX773" s="490"/>
      <c r="AY773" s="490"/>
      <c r="AZ773" s="490"/>
      <c r="BA773" s="275"/>
      <c r="BB773" s="275"/>
      <c r="BC773" s="498"/>
      <c r="BD773" s="490"/>
      <c r="BE773" s="490"/>
      <c r="BF773" s="490"/>
      <c r="BG773" s="490"/>
      <c r="BH773" s="490"/>
      <c r="BI773" s="490"/>
      <c r="BJ773" s="490"/>
      <c r="BK773" s="490"/>
      <c r="BL773" s="499"/>
      <c r="BM773" s="499"/>
      <c r="BN773" s="499"/>
      <c r="BO773" s="499"/>
      <c r="BP773" s="499"/>
      <c r="BQ773" s="499"/>
      <c r="BR773" s="499"/>
      <c r="BS773" s="500"/>
      <c r="BT773" s="490"/>
      <c r="BU773" s="490"/>
      <c r="BV773" s="490"/>
      <c r="BW773" s="490"/>
      <c r="BX773" s="490"/>
      <c r="BY773" s="490"/>
      <c r="BZ773" s="490"/>
      <c r="CA773" s="490"/>
      <c r="CB773" s="492"/>
      <c r="CC773" s="492"/>
      <c r="CD773" s="492"/>
      <c r="CE773" s="501"/>
      <c r="CF773" s="492"/>
      <c r="CG773" s="501"/>
      <c r="CH773" s="501"/>
      <c r="CI773" s="501"/>
      <c r="CJ773" s="501"/>
      <c r="CK773" s="501"/>
      <c r="CL773" s="501"/>
      <c r="CM773" s="501"/>
      <c r="CN773" s="501"/>
      <c r="CO773" s="501"/>
      <c r="CP773" s="501"/>
      <c r="CQ773" s="501"/>
      <c r="CR773" s="501"/>
    </row>
    <row r="774" spans="1:96" ht="30.75" customHeight="1">
      <c r="A774" s="107" t="s">
        <v>2389</v>
      </c>
      <c r="B774" s="281"/>
      <c r="C774" s="123"/>
      <c r="D774" s="490"/>
      <c r="E774" s="490"/>
      <c r="F774" s="490"/>
      <c r="G774" s="490"/>
      <c r="H774" s="490"/>
      <c r="I774" s="490"/>
      <c r="J774" s="490"/>
      <c r="K774" s="490"/>
      <c r="L774" s="490"/>
      <c r="M774" s="490"/>
      <c r="N774" s="490"/>
      <c r="O774" s="117"/>
      <c r="P774" s="493"/>
      <c r="Q774" s="107"/>
      <c r="R774" s="490"/>
      <c r="S774" s="494"/>
      <c r="T774" s="107"/>
      <c r="U774" s="490"/>
      <c r="V774" s="490"/>
      <c r="W774" s="494"/>
      <c r="X774" s="490"/>
      <c r="Y774" s="490"/>
      <c r="Z774" s="490"/>
      <c r="AA774" s="490"/>
      <c r="AB774" s="490"/>
      <c r="AC774" s="494"/>
      <c r="AD774" s="496"/>
      <c r="AE774" s="490"/>
      <c r="AF774" s="107"/>
      <c r="AG774" s="107"/>
      <c r="AH774" s="490"/>
      <c r="AI774" s="490"/>
      <c r="AJ774" s="490"/>
      <c r="AK774" s="490"/>
      <c r="AL774" s="490"/>
      <c r="AM774" s="490"/>
      <c r="AN774" s="490"/>
      <c r="AO774" s="490"/>
      <c r="AP774" s="490"/>
      <c r="AQ774" s="490"/>
      <c r="AR774" s="490"/>
      <c r="AS774" s="490"/>
      <c r="AT774" s="490"/>
      <c r="AU774" s="490"/>
      <c r="AV774" s="490"/>
      <c r="AW774" s="490"/>
      <c r="AX774" s="490"/>
      <c r="AY774" s="490"/>
      <c r="AZ774" s="490"/>
      <c r="BA774" s="275"/>
      <c r="BB774" s="275"/>
      <c r="BC774" s="498"/>
      <c r="BD774" s="490"/>
      <c r="BE774" s="490"/>
      <c r="BF774" s="490"/>
      <c r="BG774" s="490"/>
      <c r="BH774" s="490"/>
      <c r="BI774" s="490"/>
      <c r="BJ774" s="490"/>
      <c r="BK774" s="490"/>
      <c r="BL774" s="499"/>
      <c r="BM774" s="499"/>
      <c r="BN774" s="499"/>
      <c r="BO774" s="499"/>
      <c r="BP774" s="499"/>
      <c r="BQ774" s="499"/>
      <c r="BR774" s="499"/>
      <c r="BS774" s="500"/>
      <c r="BT774" s="490"/>
      <c r="BU774" s="490"/>
      <c r="BV774" s="490"/>
      <c r="BW774" s="490"/>
      <c r="BX774" s="490"/>
      <c r="BY774" s="490"/>
      <c r="BZ774" s="490"/>
      <c r="CA774" s="490"/>
      <c r="CB774" s="492"/>
      <c r="CC774" s="492"/>
      <c r="CD774" s="492"/>
      <c r="CE774" s="501"/>
      <c r="CF774" s="492"/>
      <c r="CG774" s="501"/>
      <c r="CH774" s="501"/>
      <c r="CI774" s="501"/>
      <c r="CJ774" s="501"/>
      <c r="CK774" s="501"/>
      <c r="CL774" s="501"/>
      <c r="CM774" s="501"/>
      <c r="CN774" s="501"/>
      <c r="CO774" s="501"/>
      <c r="CP774" s="501"/>
      <c r="CQ774" s="501"/>
      <c r="CR774" s="501"/>
    </row>
    <row r="775" spans="1:96" ht="30.75" customHeight="1">
      <c r="A775" s="107" t="s">
        <v>2390</v>
      </c>
      <c r="B775" s="281"/>
      <c r="C775" s="107"/>
      <c r="D775" s="490"/>
      <c r="E775" s="490"/>
      <c r="F775" s="490"/>
      <c r="G775" s="490"/>
      <c r="H775" s="490"/>
      <c r="I775" s="490"/>
      <c r="J775" s="490"/>
      <c r="K775" s="490"/>
      <c r="L775" s="490"/>
      <c r="M775" s="490"/>
      <c r="N775" s="490"/>
      <c r="O775" s="117"/>
      <c r="P775" s="493"/>
      <c r="Q775" s="107"/>
      <c r="R775" s="490"/>
      <c r="S775" s="494"/>
      <c r="T775" s="107"/>
      <c r="U775" s="490"/>
      <c r="V775" s="490"/>
      <c r="W775" s="494"/>
      <c r="X775" s="490"/>
      <c r="Y775" s="490"/>
      <c r="Z775" s="490"/>
      <c r="AA775" s="490"/>
      <c r="AB775" s="490"/>
      <c r="AC775" s="494"/>
      <c r="AD775" s="496"/>
      <c r="AE775" s="490"/>
      <c r="AF775" s="107"/>
      <c r="AG775" s="107"/>
      <c r="AH775" s="490"/>
      <c r="AI775" s="490"/>
      <c r="AJ775" s="490"/>
      <c r="AK775" s="490"/>
      <c r="AL775" s="490"/>
      <c r="AM775" s="490"/>
      <c r="AN775" s="490"/>
      <c r="AO775" s="490"/>
      <c r="AP775" s="490"/>
      <c r="AQ775" s="490"/>
      <c r="AR775" s="490"/>
      <c r="AS775" s="490"/>
      <c r="AT775" s="490"/>
      <c r="AU775" s="490"/>
      <c r="AV775" s="490"/>
      <c r="AW775" s="490"/>
      <c r="AX775" s="490"/>
      <c r="AY775" s="490"/>
      <c r="AZ775" s="490"/>
      <c r="BA775" s="275"/>
      <c r="BB775" s="275"/>
      <c r="BC775" s="498"/>
      <c r="BD775" s="490"/>
      <c r="BE775" s="490"/>
      <c r="BF775" s="490"/>
      <c r="BG775" s="490"/>
      <c r="BH775" s="490"/>
      <c r="BI775" s="490"/>
      <c r="BJ775" s="490"/>
      <c r="BK775" s="490"/>
      <c r="BL775" s="499"/>
      <c r="BM775" s="499"/>
      <c r="BN775" s="499"/>
      <c r="BO775" s="499"/>
      <c r="BP775" s="499"/>
      <c r="BQ775" s="499"/>
      <c r="BR775" s="499"/>
      <c r="BS775" s="500"/>
      <c r="BT775" s="490"/>
      <c r="BU775" s="490"/>
      <c r="BV775" s="490"/>
      <c r="BW775" s="490"/>
      <c r="BX775" s="490"/>
      <c r="BY775" s="490"/>
      <c r="BZ775" s="490"/>
      <c r="CA775" s="490"/>
      <c r="CB775" s="492"/>
      <c r="CC775" s="492"/>
      <c r="CD775" s="492"/>
      <c r="CE775" s="501"/>
      <c r="CF775" s="492"/>
      <c r="CG775" s="501"/>
      <c r="CH775" s="501"/>
      <c r="CI775" s="501"/>
      <c r="CJ775" s="501"/>
      <c r="CK775" s="501"/>
      <c r="CL775" s="501"/>
      <c r="CM775" s="501"/>
      <c r="CN775" s="501"/>
      <c r="CO775" s="501"/>
      <c r="CP775" s="501"/>
      <c r="CQ775" s="501"/>
      <c r="CR775" s="501"/>
    </row>
    <row r="776" spans="1:96" ht="30.75" customHeight="1">
      <c r="A776" s="107" t="s">
        <v>2391</v>
      </c>
      <c r="B776" s="281"/>
      <c r="C776" s="123"/>
      <c r="D776" s="490"/>
      <c r="E776" s="490"/>
      <c r="F776" s="490"/>
      <c r="G776" s="490"/>
      <c r="H776" s="490"/>
      <c r="I776" s="490"/>
      <c r="J776" s="490"/>
      <c r="K776" s="490"/>
      <c r="L776" s="490"/>
      <c r="M776" s="490"/>
      <c r="N776" s="490"/>
      <c r="O776" s="117"/>
      <c r="P776" s="493"/>
      <c r="Q776" s="107"/>
      <c r="R776" s="490"/>
      <c r="S776" s="494"/>
      <c r="T776" s="107"/>
      <c r="U776" s="490"/>
      <c r="V776" s="490"/>
      <c r="W776" s="494"/>
      <c r="X776" s="490"/>
      <c r="Y776" s="490"/>
      <c r="Z776" s="490"/>
      <c r="AA776" s="490"/>
      <c r="AB776" s="490"/>
      <c r="AC776" s="494"/>
      <c r="AD776" s="496"/>
      <c r="AE776" s="490"/>
      <c r="AF776" s="107"/>
      <c r="AG776" s="107"/>
      <c r="AH776" s="490"/>
      <c r="AI776" s="490"/>
      <c r="AJ776" s="490"/>
      <c r="AK776" s="490"/>
      <c r="AL776" s="490"/>
      <c r="AM776" s="490"/>
      <c r="AN776" s="490"/>
      <c r="AO776" s="490"/>
      <c r="AP776" s="490"/>
      <c r="AQ776" s="490"/>
      <c r="AR776" s="490"/>
      <c r="AS776" s="490"/>
      <c r="AT776" s="490"/>
      <c r="AU776" s="490"/>
      <c r="AV776" s="490"/>
      <c r="AW776" s="490"/>
      <c r="AX776" s="490"/>
      <c r="AY776" s="490"/>
      <c r="AZ776" s="490"/>
      <c r="BA776" s="275"/>
      <c r="BB776" s="275"/>
      <c r="BC776" s="498"/>
      <c r="BD776" s="490"/>
      <c r="BE776" s="490"/>
      <c r="BF776" s="490"/>
      <c r="BG776" s="490"/>
      <c r="BH776" s="490"/>
      <c r="BI776" s="490"/>
      <c r="BJ776" s="490"/>
      <c r="BK776" s="490"/>
      <c r="BL776" s="499"/>
      <c r="BM776" s="499"/>
      <c r="BN776" s="499"/>
      <c r="BO776" s="499"/>
      <c r="BP776" s="499"/>
      <c r="BQ776" s="499"/>
      <c r="BR776" s="499"/>
      <c r="BS776" s="500"/>
      <c r="BT776" s="490"/>
      <c r="BU776" s="490"/>
      <c r="BV776" s="490"/>
      <c r="BW776" s="490"/>
      <c r="BX776" s="490"/>
      <c r="BY776" s="490"/>
      <c r="BZ776" s="490"/>
      <c r="CA776" s="490"/>
      <c r="CB776" s="492"/>
      <c r="CC776" s="492"/>
      <c r="CD776" s="492"/>
      <c r="CE776" s="501"/>
      <c r="CF776" s="492"/>
      <c r="CG776" s="501"/>
      <c r="CH776" s="501"/>
      <c r="CI776" s="501"/>
      <c r="CJ776" s="501"/>
      <c r="CK776" s="501"/>
      <c r="CL776" s="501"/>
      <c r="CM776" s="501"/>
      <c r="CN776" s="501"/>
      <c r="CO776" s="501"/>
      <c r="CP776" s="501"/>
      <c r="CQ776" s="501"/>
      <c r="CR776" s="501"/>
    </row>
    <row r="777" spans="1:96" ht="30.75" customHeight="1">
      <c r="A777" s="107" t="s">
        <v>2392</v>
      </c>
      <c r="B777" s="281"/>
      <c r="C777" s="107"/>
      <c r="D777" s="490"/>
      <c r="E777" s="490"/>
      <c r="F777" s="490"/>
      <c r="G777" s="490"/>
      <c r="H777" s="490"/>
      <c r="I777" s="490"/>
      <c r="J777" s="490"/>
      <c r="K777" s="490"/>
      <c r="L777" s="490"/>
      <c r="M777" s="490"/>
      <c r="N777" s="490"/>
      <c r="O777" s="117"/>
      <c r="P777" s="493"/>
      <c r="Q777" s="107"/>
      <c r="R777" s="490"/>
      <c r="S777" s="494"/>
      <c r="T777" s="107"/>
      <c r="U777" s="490"/>
      <c r="V777" s="490"/>
      <c r="W777" s="494"/>
      <c r="X777" s="490"/>
      <c r="Y777" s="490"/>
      <c r="Z777" s="490"/>
      <c r="AA777" s="490"/>
      <c r="AB777" s="490"/>
      <c r="AC777" s="494"/>
      <c r="AD777" s="496"/>
      <c r="AE777" s="490"/>
      <c r="AF777" s="107"/>
      <c r="AG777" s="107"/>
      <c r="AH777" s="490"/>
      <c r="AI777" s="490"/>
      <c r="AJ777" s="490"/>
      <c r="AK777" s="490"/>
      <c r="AL777" s="490"/>
      <c r="AM777" s="490"/>
      <c r="AN777" s="490"/>
      <c r="AO777" s="490"/>
      <c r="AP777" s="490"/>
      <c r="AQ777" s="490"/>
      <c r="AR777" s="490"/>
      <c r="AS777" s="490"/>
      <c r="AT777" s="490"/>
      <c r="AU777" s="490"/>
      <c r="AV777" s="490"/>
      <c r="AW777" s="490"/>
      <c r="AX777" s="490"/>
      <c r="AY777" s="490"/>
      <c r="AZ777" s="490"/>
      <c r="BA777" s="275"/>
      <c r="BB777" s="275"/>
      <c r="BC777" s="498"/>
      <c r="BD777" s="490"/>
      <c r="BE777" s="490"/>
      <c r="BF777" s="490"/>
      <c r="BG777" s="490"/>
      <c r="BH777" s="490"/>
      <c r="BI777" s="490"/>
      <c r="BJ777" s="490"/>
      <c r="BK777" s="490"/>
      <c r="BL777" s="499"/>
      <c r="BM777" s="499"/>
      <c r="BN777" s="499"/>
      <c r="BO777" s="499"/>
      <c r="BP777" s="499"/>
      <c r="BQ777" s="499"/>
      <c r="BR777" s="499"/>
      <c r="BS777" s="500"/>
      <c r="BT777" s="490"/>
      <c r="BU777" s="490"/>
      <c r="BV777" s="490"/>
      <c r="BW777" s="490"/>
      <c r="BX777" s="490"/>
      <c r="BY777" s="490"/>
      <c r="BZ777" s="490"/>
      <c r="CA777" s="490"/>
      <c r="CB777" s="492"/>
      <c r="CC777" s="492"/>
      <c r="CD777" s="492"/>
      <c r="CE777" s="501"/>
      <c r="CF777" s="492"/>
      <c r="CG777" s="501"/>
      <c r="CH777" s="501"/>
      <c r="CI777" s="501"/>
      <c r="CJ777" s="501"/>
      <c r="CK777" s="501"/>
      <c r="CL777" s="501"/>
      <c r="CM777" s="501"/>
      <c r="CN777" s="501"/>
      <c r="CO777" s="501"/>
      <c r="CP777" s="501"/>
      <c r="CQ777" s="501"/>
      <c r="CR777" s="501"/>
    </row>
    <row r="778" spans="1:96" ht="30.75" customHeight="1">
      <c r="A778" s="107" t="s">
        <v>2393</v>
      </c>
      <c r="B778" s="281"/>
      <c r="C778" s="123"/>
      <c r="D778" s="497"/>
      <c r="E778" s="497"/>
      <c r="F778" s="497"/>
      <c r="G778" s="497"/>
      <c r="H778" s="497"/>
      <c r="I778" s="497"/>
      <c r="J778" s="497"/>
      <c r="K778" s="497"/>
      <c r="L778" s="497"/>
      <c r="M778" s="497"/>
      <c r="N778" s="497"/>
      <c r="O778" s="117"/>
      <c r="P778" s="493"/>
      <c r="Q778" s="107"/>
      <c r="R778" s="497"/>
      <c r="S778" s="494"/>
      <c r="T778" s="107"/>
      <c r="U778" s="497"/>
      <c r="V778" s="497"/>
      <c r="W778" s="494"/>
      <c r="X778" s="490"/>
      <c r="Y778" s="497"/>
      <c r="Z778" s="497"/>
      <c r="AA778" s="497"/>
      <c r="AB778" s="497"/>
      <c r="AC778" s="510"/>
      <c r="AD778" s="512"/>
      <c r="AE778" s="490"/>
      <c r="AF778" s="107"/>
      <c r="AG778" s="107"/>
      <c r="AH778" s="490"/>
      <c r="AI778" s="497"/>
      <c r="AJ778" s="497"/>
      <c r="AK778" s="497"/>
      <c r="AL778" s="497"/>
      <c r="AM778" s="497"/>
      <c r="AN778" s="497"/>
      <c r="AO778" s="497"/>
      <c r="AP778" s="497"/>
      <c r="AQ778" s="497"/>
      <c r="AR778" s="497"/>
      <c r="AS778" s="497"/>
      <c r="AT778" s="497"/>
      <c r="AU778" s="497"/>
      <c r="AV778" s="497"/>
      <c r="AW778" s="497"/>
      <c r="AX778" s="497"/>
      <c r="AY778" s="497"/>
      <c r="AZ778" s="490"/>
      <c r="BA778" s="275"/>
      <c r="BB778" s="275"/>
      <c r="BC778" s="513"/>
      <c r="BD778" s="497"/>
      <c r="BE778" s="497"/>
      <c r="BF778" s="497"/>
      <c r="BG778" s="497"/>
      <c r="BH778" s="497"/>
      <c r="BI778" s="497"/>
      <c r="BJ778" s="497"/>
      <c r="BK778" s="497"/>
      <c r="BL778" s="514"/>
      <c r="BM778" s="514"/>
      <c r="BN778" s="514"/>
      <c r="BO778" s="514"/>
      <c r="BP778" s="514"/>
      <c r="BQ778" s="514"/>
      <c r="BR778" s="514"/>
      <c r="BS778" s="515"/>
      <c r="BT778" s="497"/>
      <c r="BU778" s="497"/>
      <c r="BV778" s="497"/>
      <c r="BW778" s="497"/>
      <c r="BX778" s="497"/>
      <c r="BY778" s="497"/>
      <c r="BZ778" s="497"/>
      <c r="CA778" s="497"/>
      <c r="CB778" s="508"/>
      <c r="CC778" s="508"/>
      <c r="CD778" s="508"/>
      <c r="CE778" s="516"/>
      <c r="CF778" s="508"/>
      <c r="CG778" s="516"/>
      <c r="CH778" s="516"/>
      <c r="CI778" s="516"/>
      <c r="CJ778" s="516"/>
      <c r="CK778" s="516"/>
      <c r="CL778" s="516"/>
      <c r="CM778" s="516"/>
      <c r="CN778" s="516"/>
      <c r="CO778" s="516"/>
      <c r="CP778" s="516"/>
      <c r="CQ778" s="516"/>
      <c r="CR778" s="516"/>
    </row>
    <row r="779" spans="1:96" ht="30.75" customHeight="1">
      <c r="A779" s="107" t="s">
        <v>2394</v>
      </c>
      <c r="B779" s="281"/>
      <c r="C779" s="497"/>
      <c r="D779" s="123"/>
      <c r="E779" s="497"/>
      <c r="F779" s="497"/>
      <c r="G779" s="517"/>
      <c r="H779" s="517"/>
      <c r="I779" s="517"/>
      <c r="J779" s="497"/>
      <c r="K779" s="497"/>
      <c r="L779" s="497"/>
      <c r="M779" s="497"/>
      <c r="N779" s="497"/>
      <c r="O779" s="508"/>
      <c r="P779" s="509"/>
      <c r="Q779" s="123"/>
      <c r="R779" s="497"/>
      <c r="S779" s="510"/>
      <c r="T779" s="123"/>
      <c r="U779" s="497"/>
      <c r="V779" s="511"/>
      <c r="W779" s="510"/>
      <c r="X779" s="497"/>
      <c r="Y779" s="497"/>
      <c r="Z779" s="497"/>
      <c r="AA779" s="497"/>
      <c r="AB779" s="497"/>
      <c r="AC779" s="510"/>
      <c r="AD779" s="512"/>
      <c r="AE779" s="490"/>
      <c r="AF779" s="490"/>
      <c r="AG779" s="490"/>
      <c r="AH779" s="490"/>
      <c r="AI779" s="497"/>
      <c r="AJ779" s="497"/>
      <c r="AK779" s="497"/>
      <c r="AL779" s="497"/>
      <c r="AM779" s="497"/>
      <c r="AN779" s="497"/>
      <c r="AO779" s="497"/>
      <c r="AP779" s="497"/>
      <c r="AQ779" s="497"/>
      <c r="AR779" s="497"/>
      <c r="AS779" s="497"/>
      <c r="AT779" s="497"/>
      <c r="AU779" s="497"/>
      <c r="AV779" s="497"/>
      <c r="AW779" s="497"/>
      <c r="AX779" s="497"/>
      <c r="AY779" s="497"/>
      <c r="AZ779" s="497"/>
      <c r="BA779" s="275"/>
      <c r="BB779" s="275"/>
      <c r="BC779" s="513"/>
      <c r="BD779" s="497"/>
      <c r="BE779" s="497"/>
      <c r="BF779" s="497"/>
      <c r="BG779" s="497"/>
      <c r="BH779" s="497"/>
      <c r="BI779" s="497"/>
      <c r="BJ779" s="497"/>
      <c r="BK779" s="497"/>
      <c r="BL779" s="514"/>
      <c r="BM779" s="514"/>
      <c r="BN779" s="514"/>
      <c r="BO779" s="514"/>
      <c r="BP779" s="514"/>
      <c r="BQ779" s="514"/>
      <c r="BR779" s="514"/>
      <c r="BS779" s="515"/>
      <c r="BT779" s="497"/>
      <c r="BU779" s="497"/>
      <c r="BV779" s="497"/>
      <c r="BW779" s="497"/>
      <c r="BX779" s="497"/>
      <c r="BY779" s="497"/>
      <c r="BZ779" s="497"/>
      <c r="CA779" s="497"/>
      <c r="CB779" s="508"/>
      <c r="CC779" s="508"/>
      <c r="CD779" s="508"/>
      <c r="CE779" s="516"/>
      <c r="CF779" s="508"/>
      <c r="CG779" s="516"/>
      <c r="CH779" s="516"/>
      <c r="CI779" s="516"/>
      <c r="CJ779" s="516"/>
      <c r="CK779" s="516"/>
      <c r="CL779" s="516"/>
      <c r="CM779" s="516"/>
      <c r="CN779" s="516"/>
      <c r="CO779" s="516"/>
      <c r="CP779" s="516"/>
      <c r="CQ779" s="516"/>
      <c r="CR779" s="516"/>
    </row>
    <row r="780" spans="1:96" ht="30.75" customHeight="1">
      <c r="A780" s="107" t="s">
        <v>2395</v>
      </c>
      <c r="B780" s="281"/>
      <c r="C780" s="497"/>
      <c r="D780" s="123"/>
      <c r="E780" s="123"/>
      <c r="F780" s="497"/>
      <c r="G780" s="497"/>
      <c r="H780" s="497"/>
      <c r="I780" s="497"/>
      <c r="J780" s="497"/>
      <c r="K780" s="497"/>
      <c r="L780" s="497"/>
      <c r="M780" s="497"/>
      <c r="N780" s="497"/>
      <c r="O780" s="508"/>
      <c r="P780" s="509"/>
      <c r="Q780" s="497"/>
      <c r="R780" s="497"/>
      <c r="S780" s="510"/>
      <c r="T780" s="497"/>
      <c r="U780" s="497"/>
      <c r="V780" s="511"/>
      <c r="W780" s="510"/>
      <c r="X780" s="497"/>
      <c r="Y780" s="497"/>
      <c r="Z780" s="497"/>
      <c r="AA780" s="497"/>
      <c r="AB780" s="497"/>
      <c r="AC780" s="510"/>
      <c r="AD780" s="512"/>
      <c r="AE780" s="490"/>
      <c r="AF780" s="490"/>
      <c r="AG780" s="490"/>
      <c r="AH780" s="490"/>
      <c r="AI780" s="497"/>
      <c r="AJ780" s="497"/>
      <c r="AK780" s="497"/>
      <c r="AL780" s="497"/>
      <c r="AM780" s="497"/>
      <c r="AN780" s="497"/>
      <c r="AO780" s="497"/>
      <c r="AP780" s="497"/>
      <c r="AQ780" s="497"/>
      <c r="AR780" s="497"/>
      <c r="AS780" s="497"/>
      <c r="AT780" s="497"/>
      <c r="AU780" s="497"/>
      <c r="AV780" s="497"/>
      <c r="AW780" s="497"/>
      <c r="AX780" s="497"/>
      <c r="AY780" s="497"/>
      <c r="AZ780" s="497"/>
      <c r="BA780" s="123"/>
      <c r="BB780" s="123"/>
      <c r="BC780" s="513"/>
      <c r="BD780" s="497"/>
      <c r="BE780" s="497"/>
      <c r="BF780" s="497"/>
      <c r="BG780" s="497"/>
      <c r="BH780" s="497"/>
      <c r="BI780" s="497"/>
      <c r="BJ780" s="497"/>
      <c r="BK780" s="497"/>
      <c r="BL780" s="514"/>
      <c r="BM780" s="514"/>
      <c r="BN780" s="514"/>
      <c r="BO780" s="514"/>
      <c r="BP780" s="514"/>
      <c r="BQ780" s="514"/>
      <c r="BR780" s="514"/>
      <c r="BS780" s="515"/>
      <c r="BT780" s="497"/>
      <c r="BU780" s="497"/>
      <c r="BV780" s="497"/>
      <c r="BW780" s="497"/>
      <c r="BX780" s="497"/>
      <c r="BY780" s="497"/>
      <c r="BZ780" s="497"/>
      <c r="CA780" s="497"/>
      <c r="CB780" s="508"/>
      <c r="CC780" s="508"/>
      <c r="CD780" s="508"/>
      <c r="CE780" s="516"/>
      <c r="CF780" s="508"/>
      <c r="CG780" s="516"/>
      <c r="CH780" s="516"/>
      <c r="CI780" s="516"/>
      <c r="CJ780" s="516"/>
      <c r="CK780" s="516"/>
      <c r="CL780" s="516"/>
      <c r="CM780" s="516"/>
      <c r="CN780" s="516"/>
      <c r="CO780" s="516"/>
      <c r="CP780" s="516"/>
      <c r="CQ780" s="516"/>
      <c r="CR780" s="516"/>
    </row>
    <row r="781" spans="1:96" ht="30.75" customHeight="1">
      <c r="A781" s="107" t="s">
        <v>2396</v>
      </c>
      <c r="B781" s="281"/>
      <c r="C781" s="490"/>
      <c r="D781" s="123"/>
      <c r="E781" s="490"/>
      <c r="F781" s="490"/>
      <c r="G781" s="490"/>
      <c r="H781" s="490"/>
      <c r="I781" s="490"/>
      <c r="J781" s="490"/>
      <c r="K781" s="490"/>
      <c r="L781" s="490"/>
      <c r="M781" s="490"/>
      <c r="N781" s="490"/>
      <c r="O781" s="492"/>
      <c r="P781" s="493"/>
      <c r="Q781" s="490"/>
      <c r="R781" s="490"/>
      <c r="S781" s="494"/>
      <c r="T781" s="490"/>
      <c r="U781" s="490"/>
      <c r="V781" s="511"/>
      <c r="W781" s="494"/>
      <c r="X781" s="490"/>
      <c r="Y781" s="490"/>
      <c r="Z781" s="490"/>
      <c r="AA781" s="490"/>
      <c r="AB781" s="490"/>
      <c r="AC781" s="494"/>
      <c r="AD781" s="496"/>
      <c r="AE781" s="490"/>
      <c r="AF781" s="490"/>
      <c r="AG781" s="490"/>
      <c r="AH781" s="490"/>
      <c r="AI781" s="490"/>
      <c r="AJ781" s="490"/>
      <c r="AK781" s="490"/>
      <c r="AL781" s="490"/>
      <c r="AM781" s="497"/>
      <c r="AN781" s="490"/>
      <c r="AO781" s="490"/>
      <c r="AP781" s="490"/>
      <c r="AQ781" s="490"/>
      <c r="AR781" s="490"/>
      <c r="AS781" s="490"/>
      <c r="AT781" s="490"/>
      <c r="AU781" s="490"/>
      <c r="AV781" s="490"/>
      <c r="AW781" s="490"/>
      <c r="AX781" s="490"/>
      <c r="AY781" s="490"/>
      <c r="AZ781" s="497"/>
      <c r="BA781" s="123"/>
      <c r="BB781" s="123"/>
      <c r="BC781" s="498"/>
      <c r="BD781" s="490"/>
      <c r="BE781" s="490"/>
      <c r="BF781" s="490"/>
      <c r="BG781" s="490"/>
      <c r="BH781" s="490"/>
      <c r="BI781" s="490"/>
      <c r="BJ781" s="490"/>
      <c r="BK781" s="490"/>
      <c r="BL781" s="499"/>
      <c r="BM781" s="499"/>
      <c r="BN781" s="499"/>
      <c r="BO781" s="499"/>
      <c r="BP781" s="499"/>
      <c r="BQ781" s="499"/>
      <c r="BR781" s="499"/>
      <c r="BS781" s="500"/>
      <c r="BT781" s="490"/>
      <c r="BU781" s="490"/>
      <c r="BV781" s="490"/>
      <c r="BW781" s="490"/>
      <c r="BX781" s="490"/>
      <c r="BY781" s="490"/>
      <c r="BZ781" s="490"/>
      <c r="CA781" s="490"/>
      <c r="CB781" s="492"/>
      <c r="CC781" s="492"/>
      <c r="CD781" s="492"/>
      <c r="CE781" s="501"/>
      <c r="CF781" s="492"/>
      <c r="CG781" s="501"/>
      <c r="CH781" s="501"/>
      <c r="CI781" s="501"/>
      <c r="CJ781" s="501"/>
      <c r="CK781" s="501"/>
      <c r="CL781" s="501"/>
      <c r="CM781" s="501"/>
      <c r="CN781" s="501"/>
      <c r="CO781" s="501"/>
      <c r="CP781" s="501"/>
      <c r="CQ781" s="501"/>
      <c r="CR781" s="501"/>
    </row>
    <row r="782" spans="1:96" ht="30.75" customHeight="1">
      <c r="A782" s="107" t="s">
        <v>2397</v>
      </c>
      <c r="B782" s="281"/>
      <c r="C782" s="490"/>
      <c r="D782" s="123"/>
      <c r="E782" s="490"/>
      <c r="F782" s="490"/>
      <c r="G782" s="490"/>
      <c r="H782" s="490"/>
      <c r="I782" s="490"/>
      <c r="J782" s="490"/>
      <c r="K782" s="490"/>
      <c r="L782" s="490"/>
      <c r="M782" s="490"/>
      <c r="N782" s="490"/>
      <c r="O782" s="492"/>
      <c r="P782" s="493"/>
      <c r="Q782" s="490"/>
      <c r="R782" s="490"/>
      <c r="S782" s="494"/>
      <c r="T782" s="490"/>
      <c r="U782" s="490"/>
      <c r="V782" s="511"/>
      <c r="W782" s="494"/>
      <c r="X782" s="490"/>
      <c r="Y782" s="490"/>
      <c r="Z782" s="490"/>
      <c r="AA782" s="490"/>
      <c r="AB782" s="490"/>
      <c r="AC782" s="494"/>
      <c r="AD782" s="496"/>
      <c r="AE782" s="490"/>
      <c r="AF782" s="490"/>
      <c r="AG782" s="490"/>
      <c r="AH782" s="490"/>
      <c r="AI782" s="490"/>
      <c r="AJ782" s="490"/>
      <c r="AK782" s="490"/>
      <c r="AL782" s="490"/>
      <c r="AM782" s="497"/>
      <c r="AN782" s="490"/>
      <c r="AO782" s="490"/>
      <c r="AP782" s="490"/>
      <c r="AQ782" s="490"/>
      <c r="AR782" s="490"/>
      <c r="AS782" s="490"/>
      <c r="AT782" s="490"/>
      <c r="AU782" s="490"/>
      <c r="AV782" s="490"/>
      <c r="AW782" s="490"/>
      <c r="AX782" s="490"/>
      <c r="AY782" s="490"/>
      <c r="AZ782" s="497"/>
      <c r="BA782" s="123"/>
      <c r="BB782" s="123"/>
      <c r="BC782" s="498"/>
      <c r="BD782" s="490"/>
      <c r="BE782" s="490"/>
      <c r="BF782" s="490"/>
      <c r="BG782" s="490"/>
      <c r="BH782" s="490"/>
      <c r="BI782" s="490"/>
      <c r="BJ782" s="490"/>
      <c r="BK782" s="490"/>
      <c r="BL782" s="499"/>
      <c r="BM782" s="499"/>
      <c r="BN782" s="499"/>
      <c r="BO782" s="499"/>
      <c r="BP782" s="499"/>
      <c r="BQ782" s="499"/>
      <c r="BR782" s="499"/>
      <c r="BS782" s="500"/>
      <c r="BT782" s="490"/>
      <c r="BU782" s="490"/>
      <c r="BV782" s="490"/>
      <c r="BW782" s="490"/>
      <c r="BX782" s="490"/>
      <c r="BY782" s="490"/>
      <c r="BZ782" s="490"/>
      <c r="CA782" s="490"/>
      <c r="CB782" s="492"/>
      <c r="CC782" s="492"/>
      <c r="CD782" s="492"/>
      <c r="CE782" s="501"/>
      <c r="CF782" s="492"/>
      <c r="CG782" s="501"/>
      <c r="CH782" s="501"/>
      <c r="CI782" s="501"/>
      <c r="CJ782" s="501"/>
      <c r="CK782" s="501"/>
      <c r="CL782" s="501"/>
      <c r="CM782" s="501"/>
      <c r="CN782" s="501"/>
      <c r="CO782" s="501"/>
      <c r="CP782" s="501"/>
      <c r="CQ782" s="501"/>
      <c r="CR782" s="501"/>
    </row>
    <row r="783" spans="1:96" ht="30.75" customHeight="1">
      <c r="A783" s="107" t="s">
        <v>2398</v>
      </c>
      <c r="B783" s="281"/>
      <c r="C783" s="490"/>
      <c r="D783" s="123"/>
      <c r="E783" s="490"/>
      <c r="F783" s="490"/>
      <c r="G783" s="490"/>
      <c r="H783" s="490"/>
      <c r="I783" s="490"/>
      <c r="J783" s="490"/>
      <c r="K783" s="490"/>
      <c r="L783" s="490"/>
      <c r="M783" s="490"/>
      <c r="N783" s="490"/>
      <c r="O783" s="492"/>
      <c r="P783" s="493"/>
      <c r="Q783" s="490"/>
      <c r="R783" s="490"/>
      <c r="S783" s="494"/>
      <c r="T783" s="490"/>
      <c r="U783" s="490"/>
      <c r="V783" s="495"/>
      <c r="W783" s="494"/>
      <c r="X783" s="490"/>
      <c r="Y783" s="490"/>
      <c r="Z783" s="490"/>
      <c r="AA783" s="490"/>
      <c r="AB783" s="490"/>
      <c r="AC783" s="494"/>
      <c r="AD783" s="496"/>
      <c r="AE783" s="490"/>
      <c r="AF783" s="490"/>
      <c r="AG783" s="490"/>
      <c r="AH783" s="490"/>
      <c r="AI783" s="490"/>
      <c r="AJ783" s="490"/>
      <c r="AK783" s="490"/>
      <c r="AL783" s="490"/>
      <c r="AM783" s="497"/>
      <c r="AN783" s="490"/>
      <c r="AO783" s="490"/>
      <c r="AP783" s="490"/>
      <c r="AQ783" s="490"/>
      <c r="AR783" s="490"/>
      <c r="AS783" s="490"/>
      <c r="AT783" s="490"/>
      <c r="AU783" s="490"/>
      <c r="AV783" s="490"/>
      <c r="AW783" s="490"/>
      <c r="AX783" s="490"/>
      <c r="AY783" s="490"/>
      <c r="AZ783" s="497"/>
      <c r="BA783" s="123"/>
      <c r="BB783" s="123"/>
      <c r="BC783" s="498"/>
      <c r="BD783" s="490"/>
      <c r="BE783" s="490"/>
      <c r="BF783" s="490"/>
      <c r="BG783" s="490"/>
      <c r="BH783" s="490"/>
      <c r="BI783" s="490"/>
      <c r="BJ783" s="490"/>
      <c r="BK783" s="490"/>
      <c r="BL783" s="499"/>
      <c r="BM783" s="499"/>
      <c r="BN783" s="499"/>
      <c r="BO783" s="499"/>
      <c r="BP783" s="499"/>
      <c r="BQ783" s="499"/>
      <c r="BR783" s="499"/>
      <c r="BS783" s="500"/>
      <c r="BT783" s="490"/>
      <c r="BU783" s="490"/>
      <c r="BV783" s="490"/>
      <c r="BW783" s="490"/>
      <c r="BX783" s="490"/>
      <c r="BY783" s="490"/>
      <c r="BZ783" s="490"/>
      <c r="CA783" s="490"/>
      <c r="CB783" s="492"/>
      <c r="CC783" s="492"/>
      <c r="CD783" s="492"/>
      <c r="CE783" s="501"/>
      <c r="CF783" s="492"/>
      <c r="CG783" s="501"/>
      <c r="CH783" s="501"/>
      <c r="CI783" s="501"/>
      <c r="CJ783" s="501"/>
      <c r="CK783" s="501"/>
      <c r="CL783" s="501"/>
      <c r="CM783" s="501"/>
      <c r="CN783" s="501"/>
      <c r="CO783" s="501"/>
      <c r="CP783" s="501"/>
      <c r="CQ783" s="501"/>
      <c r="CR783" s="501"/>
    </row>
    <row r="784" spans="1:96" ht="30.75" customHeight="1">
      <c r="A784" s="107" t="s">
        <v>2399</v>
      </c>
      <c r="B784" s="281"/>
      <c r="C784" s="497"/>
      <c r="D784" s="123"/>
      <c r="E784" s="497"/>
      <c r="F784" s="497"/>
      <c r="G784" s="497"/>
      <c r="H784" s="497"/>
      <c r="I784" s="497"/>
      <c r="J784" s="497"/>
      <c r="K784" s="497"/>
      <c r="L784" s="497"/>
      <c r="M784" s="497"/>
      <c r="N784" s="497"/>
      <c r="O784" s="508"/>
      <c r="P784" s="509"/>
      <c r="Q784" s="497"/>
      <c r="R784" s="497"/>
      <c r="S784" s="510"/>
      <c r="T784" s="497"/>
      <c r="U784" s="497"/>
      <c r="V784" s="511"/>
      <c r="W784" s="510"/>
      <c r="X784" s="497"/>
      <c r="Y784" s="497"/>
      <c r="Z784" s="497"/>
      <c r="AA784" s="497"/>
      <c r="AB784" s="497"/>
      <c r="AC784" s="510"/>
      <c r="AD784" s="512"/>
      <c r="AE784" s="497"/>
      <c r="AF784" s="497"/>
      <c r="AG784" s="497"/>
      <c r="AH784" s="497"/>
      <c r="AI784" s="497"/>
      <c r="AJ784" s="497"/>
      <c r="AK784" s="497"/>
      <c r="AL784" s="497"/>
      <c r="AM784" s="497"/>
      <c r="AN784" s="497"/>
      <c r="AO784" s="497"/>
      <c r="AP784" s="497"/>
      <c r="AQ784" s="497"/>
      <c r="AR784" s="497"/>
      <c r="AS784" s="497"/>
      <c r="AT784" s="497"/>
      <c r="AU784" s="497"/>
      <c r="AV784" s="497"/>
      <c r="AW784" s="497"/>
      <c r="AX784" s="497"/>
      <c r="AY784" s="497"/>
      <c r="AZ784" s="497"/>
      <c r="BA784" s="123"/>
      <c r="BB784" s="123"/>
      <c r="BC784" s="513"/>
      <c r="BD784" s="497"/>
      <c r="BE784" s="497"/>
      <c r="BF784" s="497"/>
      <c r="BG784" s="497"/>
      <c r="BH784" s="497"/>
      <c r="BI784" s="497"/>
      <c r="BJ784" s="497"/>
      <c r="BK784" s="497"/>
      <c r="BL784" s="514"/>
      <c r="BM784" s="514"/>
      <c r="BN784" s="514"/>
      <c r="BO784" s="514"/>
      <c r="BP784" s="514"/>
      <c r="BQ784" s="514"/>
      <c r="BR784" s="514"/>
      <c r="BS784" s="515"/>
      <c r="BT784" s="497"/>
      <c r="BU784" s="497"/>
      <c r="BV784" s="497"/>
      <c r="BW784" s="497"/>
      <c r="BX784" s="497"/>
      <c r="BY784" s="497"/>
      <c r="BZ784" s="497"/>
      <c r="CA784" s="497"/>
      <c r="CB784" s="508"/>
      <c r="CC784" s="508"/>
      <c r="CD784" s="508"/>
      <c r="CE784" s="516"/>
      <c r="CF784" s="508"/>
      <c r="CG784" s="516"/>
      <c r="CH784" s="516"/>
      <c r="CI784" s="516"/>
      <c r="CJ784" s="516"/>
      <c r="CK784" s="516"/>
      <c r="CL784" s="516"/>
      <c r="CM784" s="516"/>
      <c r="CN784" s="516"/>
      <c r="CO784" s="516"/>
      <c r="CP784" s="516"/>
      <c r="CQ784" s="516"/>
      <c r="CR784" s="516"/>
    </row>
    <row r="785" spans="1:96" ht="30.75" customHeight="1">
      <c r="A785" s="107"/>
      <c r="B785" s="117"/>
      <c r="C785" s="107"/>
      <c r="D785" s="107"/>
      <c r="E785" s="107"/>
      <c r="F785" s="107"/>
      <c r="G785" s="107"/>
      <c r="H785" s="107"/>
      <c r="I785" s="107"/>
      <c r="J785" s="107"/>
      <c r="K785" s="107"/>
      <c r="L785" s="107"/>
      <c r="M785" s="107"/>
      <c r="N785" s="107"/>
      <c r="O785" s="117"/>
      <c r="P785" s="118"/>
      <c r="Q785" s="107"/>
      <c r="R785" s="107"/>
      <c r="S785" s="107"/>
      <c r="T785" s="107"/>
      <c r="U785" s="107"/>
      <c r="V785" s="107"/>
      <c r="W785" s="107"/>
      <c r="X785" s="107"/>
      <c r="Y785" s="107"/>
      <c r="Z785" s="107"/>
      <c r="AA785" s="107"/>
      <c r="AB785" s="107"/>
      <c r="AC785" s="147"/>
      <c r="AD785" s="111"/>
      <c r="AE785" s="107"/>
      <c r="AF785" s="107"/>
      <c r="AG785" s="107"/>
      <c r="AH785" s="107"/>
      <c r="AI785" s="107"/>
      <c r="AJ785" s="107"/>
      <c r="AK785" s="107"/>
      <c r="AL785" s="107"/>
      <c r="AM785" s="107"/>
      <c r="AN785" s="107"/>
      <c r="AO785" s="107"/>
      <c r="AP785" s="107"/>
      <c r="AQ785" s="107"/>
      <c r="AR785" s="107"/>
      <c r="AS785" s="107"/>
      <c r="AT785" s="107"/>
      <c r="AU785" s="107"/>
      <c r="AV785" s="107"/>
      <c r="AW785" s="107"/>
      <c r="AX785" s="107"/>
      <c r="AY785" s="107"/>
      <c r="AZ785" s="107"/>
      <c r="BA785" s="107"/>
      <c r="BB785" s="107"/>
      <c r="BC785" s="115"/>
      <c r="BD785" s="107"/>
      <c r="BE785" s="107"/>
      <c r="BF785" s="107"/>
      <c r="BG785" s="107"/>
      <c r="BH785" s="107"/>
      <c r="BI785" s="107"/>
      <c r="BJ785" s="107"/>
      <c r="BK785" s="107"/>
      <c r="BL785" s="116"/>
      <c r="BM785" s="116"/>
      <c r="BN785" s="116"/>
      <c r="BO785" s="116"/>
      <c r="BP785" s="116"/>
      <c r="BQ785" s="116"/>
      <c r="BR785" s="116"/>
      <c r="BS785" s="118"/>
      <c r="BT785" s="107"/>
      <c r="BU785" s="107"/>
      <c r="BV785" s="107"/>
      <c r="BW785" s="107"/>
      <c r="BX785" s="107"/>
      <c r="BY785" s="107"/>
      <c r="BZ785" s="107"/>
      <c r="CA785" s="107"/>
      <c r="CB785" s="117"/>
      <c r="CC785" s="117"/>
      <c r="CD785" s="117"/>
      <c r="CE785" s="112"/>
      <c r="CF785" s="117"/>
      <c r="CG785" s="112"/>
      <c r="CH785" s="112"/>
      <c r="CI785" s="112"/>
      <c r="CJ785" s="112"/>
      <c r="CK785" s="112"/>
      <c r="CL785" s="112"/>
      <c r="CM785" s="112"/>
      <c r="CN785" s="112"/>
      <c r="CO785" s="112"/>
      <c r="CP785" s="112"/>
      <c r="CQ785" s="112"/>
      <c r="CR785" s="112"/>
    </row>
    <row r="786" spans="1:96" ht="30.75" customHeight="1">
      <c r="A786" s="107"/>
      <c r="B786" s="117"/>
      <c r="C786" s="107"/>
      <c r="D786" s="107"/>
      <c r="E786" s="107"/>
      <c r="F786" s="107"/>
      <c r="G786" s="107"/>
      <c r="H786" s="107"/>
      <c r="I786" s="107"/>
      <c r="J786" s="107"/>
      <c r="K786" s="107"/>
      <c r="L786" s="107"/>
      <c r="M786" s="107"/>
      <c r="N786" s="107"/>
      <c r="O786" s="117"/>
      <c r="P786" s="118"/>
      <c r="Q786" s="107"/>
      <c r="R786" s="107"/>
      <c r="S786" s="107"/>
      <c r="T786" s="107"/>
      <c r="U786" s="107"/>
      <c r="V786" s="107"/>
      <c r="W786" s="107"/>
      <c r="X786" s="107"/>
      <c r="Y786" s="107"/>
      <c r="Z786" s="107"/>
      <c r="AA786" s="107"/>
      <c r="AB786" s="107"/>
      <c r="AC786" s="147"/>
      <c r="AD786" s="111"/>
      <c r="AE786" s="107"/>
      <c r="AF786" s="107"/>
      <c r="AG786" s="107"/>
      <c r="AH786" s="107"/>
      <c r="AI786" s="107"/>
      <c r="AJ786" s="107"/>
      <c r="AK786" s="107"/>
      <c r="AL786" s="107"/>
      <c r="AM786" s="107"/>
      <c r="AN786" s="107"/>
      <c r="AO786" s="107"/>
      <c r="AP786" s="107"/>
      <c r="AQ786" s="107"/>
      <c r="AR786" s="107"/>
      <c r="AS786" s="107"/>
      <c r="AT786" s="107"/>
      <c r="AU786" s="107"/>
      <c r="AV786" s="107"/>
      <c r="AW786" s="107"/>
      <c r="AX786" s="107"/>
      <c r="AY786" s="107"/>
      <c r="AZ786" s="107"/>
      <c r="BA786" s="107"/>
      <c r="BB786" s="107"/>
      <c r="BC786" s="115"/>
      <c r="BD786" s="107"/>
      <c r="BE786" s="107"/>
      <c r="BF786" s="107"/>
      <c r="BG786" s="107"/>
      <c r="BH786" s="107"/>
      <c r="BI786" s="107"/>
      <c r="BJ786" s="107"/>
      <c r="BK786" s="107"/>
      <c r="BL786" s="116"/>
      <c r="BM786" s="116"/>
      <c r="BN786" s="116"/>
      <c r="BO786" s="116"/>
      <c r="BP786" s="116"/>
      <c r="BQ786" s="116"/>
      <c r="BR786" s="116"/>
      <c r="BS786" s="118"/>
      <c r="BT786" s="107"/>
      <c r="BU786" s="107"/>
      <c r="BV786" s="107"/>
      <c r="BW786" s="107"/>
      <c r="BX786" s="107"/>
      <c r="BY786" s="107"/>
      <c r="BZ786" s="107"/>
      <c r="CA786" s="107"/>
      <c r="CB786" s="117"/>
      <c r="CC786" s="117"/>
      <c r="CD786" s="117"/>
      <c r="CE786" s="112"/>
      <c r="CF786" s="117"/>
      <c r="CG786" s="112"/>
      <c r="CH786" s="112"/>
      <c r="CI786" s="112"/>
      <c r="CJ786" s="112"/>
      <c r="CK786" s="112"/>
      <c r="CL786" s="112"/>
      <c r="CM786" s="112"/>
      <c r="CN786" s="112"/>
      <c r="CO786" s="112"/>
      <c r="CP786" s="112"/>
      <c r="CQ786" s="112"/>
      <c r="CR786" s="112"/>
    </row>
    <row r="787" spans="1:96" ht="30.75" customHeight="1">
      <c r="A787" s="107"/>
      <c r="B787" s="117"/>
      <c r="C787" s="107"/>
      <c r="D787" s="107"/>
      <c r="E787" s="107"/>
      <c r="F787" s="107"/>
      <c r="G787" s="107"/>
      <c r="H787" s="107"/>
      <c r="I787" s="107"/>
      <c r="J787" s="107"/>
      <c r="K787" s="107"/>
      <c r="L787" s="107"/>
      <c r="M787" s="107"/>
      <c r="N787" s="107"/>
      <c r="O787" s="117"/>
      <c r="P787" s="118"/>
      <c r="Q787" s="107"/>
      <c r="R787" s="107"/>
      <c r="S787" s="107"/>
      <c r="T787" s="107"/>
      <c r="U787" s="107"/>
      <c r="V787" s="107"/>
      <c r="W787" s="107"/>
      <c r="X787" s="107"/>
      <c r="Y787" s="107"/>
      <c r="Z787" s="107"/>
      <c r="AA787" s="107"/>
      <c r="AB787" s="107"/>
      <c r="AC787" s="147"/>
      <c r="AD787" s="111"/>
      <c r="AE787" s="107"/>
      <c r="AF787" s="107"/>
      <c r="AG787" s="107"/>
      <c r="AH787" s="107"/>
      <c r="AI787" s="107"/>
      <c r="AJ787" s="107"/>
      <c r="AK787" s="107"/>
      <c r="AL787" s="107"/>
      <c r="AM787" s="107"/>
      <c r="AN787" s="107"/>
      <c r="AO787" s="107"/>
      <c r="AP787" s="107"/>
      <c r="AQ787" s="107"/>
      <c r="AR787" s="107"/>
      <c r="AS787" s="107"/>
      <c r="AT787" s="107"/>
      <c r="AU787" s="107"/>
      <c r="AV787" s="107"/>
      <c r="AW787" s="107"/>
      <c r="AX787" s="107"/>
      <c r="AY787" s="107"/>
      <c r="AZ787" s="107"/>
      <c r="BA787" s="107"/>
      <c r="BB787" s="107"/>
      <c r="BC787" s="115"/>
      <c r="BD787" s="107"/>
      <c r="BE787" s="107"/>
      <c r="BF787" s="107"/>
      <c r="BG787" s="107"/>
      <c r="BH787" s="107"/>
      <c r="BI787" s="107"/>
      <c r="BJ787" s="107"/>
      <c r="BK787" s="107"/>
      <c r="BL787" s="116"/>
      <c r="BM787" s="116"/>
      <c r="BN787" s="116"/>
      <c r="BO787" s="116"/>
      <c r="BP787" s="116"/>
      <c r="BQ787" s="116"/>
      <c r="BR787" s="116"/>
      <c r="BS787" s="118"/>
      <c r="BT787" s="107"/>
      <c r="BU787" s="107"/>
      <c r="BV787" s="107"/>
      <c r="BW787" s="107"/>
      <c r="BX787" s="107"/>
      <c r="BY787" s="107"/>
      <c r="BZ787" s="107"/>
      <c r="CA787" s="107"/>
      <c r="CB787" s="117"/>
      <c r="CC787" s="117"/>
      <c r="CD787" s="117"/>
      <c r="CE787" s="112"/>
      <c r="CF787" s="117"/>
      <c r="CG787" s="112"/>
      <c r="CH787" s="112"/>
      <c r="CI787" s="112"/>
      <c r="CJ787" s="112"/>
      <c r="CK787" s="112"/>
      <c r="CL787" s="112"/>
      <c r="CM787" s="112"/>
      <c r="CN787" s="112"/>
      <c r="CO787" s="112"/>
      <c r="CP787" s="112"/>
      <c r="CQ787" s="112"/>
      <c r="CR787" s="112"/>
    </row>
    <row r="788" spans="1:96" ht="30.75" customHeight="1">
      <c r="A788" s="107"/>
      <c r="B788" s="117"/>
      <c r="C788" s="107"/>
      <c r="D788" s="107"/>
      <c r="E788" s="107"/>
      <c r="F788" s="107"/>
      <c r="G788" s="107"/>
      <c r="H788" s="107"/>
      <c r="I788" s="107"/>
      <c r="J788" s="107"/>
      <c r="K788" s="107"/>
      <c r="L788" s="107"/>
      <c r="M788" s="107"/>
      <c r="N788" s="107"/>
      <c r="O788" s="117"/>
      <c r="P788" s="118"/>
      <c r="Q788" s="107"/>
      <c r="R788" s="107"/>
      <c r="S788" s="107"/>
      <c r="T788" s="107"/>
      <c r="U788" s="107"/>
      <c r="V788" s="107"/>
      <c r="W788" s="107"/>
      <c r="X788" s="107"/>
      <c r="Y788" s="107"/>
      <c r="Z788" s="107"/>
      <c r="AA788" s="107"/>
      <c r="AB788" s="107"/>
      <c r="AC788" s="147"/>
      <c r="AD788" s="111"/>
      <c r="AE788" s="107"/>
      <c r="AF788" s="107"/>
      <c r="AG788" s="107"/>
      <c r="AH788" s="107"/>
      <c r="AI788" s="107"/>
      <c r="AJ788" s="107"/>
      <c r="AK788" s="107"/>
      <c r="AL788" s="107"/>
      <c r="AM788" s="107"/>
      <c r="AN788" s="107"/>
      <c r="AO788" s="107"/>
      <c r="AP788" s="107"/>
      <c r="AQ788" s="107"/>
      <c r="AR788" s="107"/>
      <c r="AS788" s="107"/>
      <c r="AT788" s="107"/>
      <c r="AU788" s="107"/>
      <c r="AV788" s="107"/>
      <c r="AW788" s="107"/>
      <c r="AX788" s="107"/>
      <c r="AY788" s="107"/>
      <c r="AZ788" s="107"/>
      <c r="BA788" s="107"/>
      <c r="BB788" s="107"/>
      <c r="BC788" s="115"/>
      <c r="BD788" s="107"/>
      <c r="BE788" s="107"/>
      <c r="BF788" s="107"/>
      <c r="BG788" s="107"/>
      <c r="BH788" s="107"/>
      <c r="BI788" s="107"/>
      <c r="BJ788" s="107"/>
      <c r="BK788" s="107"/>
      <c r="BL788" s="116"/>
      <c r="BM788" s="116"/>
      <c r="BN788" s="116"/>
      <c r="BO788" s="116"/>
      <c r="BP788" s="116"/>
      <c r="BQ788" s="116"/>
      <c r="BR788" s="116"/>
      <c r="BS788" s="118"/>
      <c r="BT788" s="107"/>
      <c r="BU788" s="107"/>
      <c r="BV788" s="107"/>
      <c r="BW788" s="107"/>
      <c r="BX788" s="107"/>
      <c r="BY788" s="107"/>
      <c r="BZ788" s="107"/>
      <c r="CA788" s="107"/>
      <c r="CB788" s="117"/>
      <c r="CC788" s="117"/>
      <c r="CD788" s="117"/>
      <c r="CE788" s="112"/>
      <c r="CF788" s="117"/>
      <c r="CG788" s="112"/>
      <c r="CH788" s="112"/>
      <c r="CI788" s="112"/>
      <c r="CJ788" s="112"/>
      <c r="CK788" s="112"/>
      <c r="CL788" s="112"/>
      <c r="CM788" s="112"/>
      <c r="CN788" s="112"/>
      <c r="CO788" s="112"/>
      <c r="CP788" s="112"/>
      <c r="CQ788" s="112"/>
      <c r="CR788" s="112"/>
    </row>
    <row r="789" spans="1:96" ht="30.75" customHeight="1">
      <c r="A789" s="107"/>
      <c r="B789" s="117"/>
      <c r="C789" s="107"/>
      <c r="D789" s="107"/>
      <c r="E789" s="107"/>
      <c r="F789" s="107"/>
      <c r="G789" s="107"/>
      <c r="H789" s="107"/>
      <c r="I789" s="107"/>
      <c r="J789" s="107"/>
      <c r="K789" s="107"/>
      <c r="L789" s="107"/>
      <c r="M789" s="107"/>
      <c r="N789" s="107"/>
      <c r="O789" s="117"/>
      <c r="P789" s="118"/>
      <c r="Q789" s="107"/>
      <c r="R789" s="107"/>
      <c r="S789" s="107"/>
      <c r="T789" s="107"/>
      <c r="U789" s="107"/>
      <c r="V789" s="107"/>
      <c r="W789" s="107"/>
      <c r="X789" s="107"/>
      <c r="Y789" s="107"/>
      <c r="Z789" s="107"/>
      <c r="AA789" s="107"/>
      <c r="AB789" s="107"/>
      <c r="AC789" s="147"/>
      <c r="AD789" s="111"/>
      <c r="AE789" s="107"/>
      <c r="AF789" s="107"/>
      <c r="AG789" s="107"/>
      <c r="AH789" s="107"/>
      <c r="AI789" s="107"/>
      <c r="AJ789" s="107"/>
      <c r="AK789" s="107"/>
      <c r="AL789" s="107"/>
      <c r="AM789" s="107"/>
      <c r="AN789" s="107"/>
      <c r="AO789" s="107"/>
      <c r="AP789" s="107"/>
      <c r="AQ789" s="107"/>
      <c r="AR789" s="107"/>
      <c r="AS789" s="107"/>
      <c r="AT789" s="107"/>
      <c r="AU789" s="107"/>
      <c r="AV789" s="107"/>
      <c r="AW789" s="107"/>
      <c r="AX789" s="107"/>
      <c r="AY789" s="107"/>
      <c r="AZ789" s="107"/>
      <c r="BA789" s="107"/>
      <c r="BB789" s="107"/>
      <c r="BC789" s="115"/>
      <c r="BD789" s="107"/>
      <c r="BE789" s="107"/>
      <c r="BF789" s="107"/>
      <c r="BG789" s="107"/>
      <c r="BH789" s="107"/>
      <c r="BI789" s="107"/>
      <c r="BJ789" s="107"/>
      <c r="BK789" s="107"/>
      <c r="BL789" s="116"/>
      <c r="BM789" s="116"/>
      <c r="BN789" s="116"/>
      <c r="BO789" s="116"/>
      <c r="BP789" s="116"/>
      <c r="BQ789" s="116"/>
      <c r="BR789" s="116"/>
      <c r="BS789" s="118"/>
      <c r="BT789" s="107"/>
      <c r="BU789" s="107"/>
      <c r="BV789" s="107"/>
      <c r="BW789" s="107"/>
      <c r="BX789" s="107"/>
      <c r="BY789" s="107"/>
      <c r="BZ789" s="107"/>
      <c r="CA789" s="107"/>
      <c r="CB789" s="117"/>
      <c r="CC789" s="117"/>
      <c r="CD789" s="117"/>
      <c r="CE789" s="112"/>
      <c r="CF789" s="117"/>
      <c r="CG789" s="112"/>
      <c r="CH789" s="112"/>
      <c r="CI789" s="112"/>
      <c r="CJ789" s="112"/>
      <c r="CK789" s="112"/>
      <c r="CL789" s="112"/>
      <c r="CM789" s="112"/>
      <c r="CN789" s="112"/>
      <c r="CO789" s="112"/>
      <c r="CP789" s="112"/>
      <c r="CQ789" s="112"/>
      <c r="CR789" s="112"/>
    </row>
    <row r="790" spans="1:96" ht="30.75" customHeight="1">
      <c r="A790" s="107"/>
      <c r="B790" s="117"/>
      <c r="C790" s="107"/>
      <c r="D790" s="107"/>
      <c r="E790" s="107"/>
      <c r="F790" s="107"/>
      <c r="G790" s="107"/>
      <c r="H790" s="107"/>
      <c r="I790" s="107"/>
      <c r="J790" s="107"/>
      <c r="K790" s="107"/>
      <c r="L790" s="107"/>
      <c r="M790" s="107"/>
      <c r="N790" s="107"/>
      <c r="O790" s="117"/>
      <c r="P790" s="118"/>
      <c r="Q790" s="107"/>
      <c r="R790" s="107"/>
      <c r="S790" s="107"/>
      <c r="T790" s="107"/>
      <c r="U790" s="107"/>
      <c r="V790" s="107"/>
      <c r="W790" s="107"/>
      <c r="X790" s="107"/>
      <c r="Y790" s="107"/>
      <c r="Z790" s="107"/>
      <c r="AA790" s="107"/>
      <c r="AB790" s="107"/>
      <c r="AC790" s="147"/>
      <c r="AD790" s="111"/>
      <c r="AE790" s="107"/>
      <c r="AF790" s="107"/>
      <c r="AG790" s="107"/>
      <c r="AH790" s="107"/>
      <c r="AI790" s="107"/>
      <c r="AJ790" s="107"/>
      <c r="AK790" s="107"/>
      <c r="AL790" s="107"/>
      <c r="AM790" s="107"/>
      <c r="AN790" s="107"/>
      <c r="AO790" s="107"/>
      <c r="AP790" s="107"/>
      <c r="AQ790" s="107"/>
      <c r="AR790" s="107"/>
      <c r="AS790" s="107"/>
      <c r="AT790" s="107"/>
      <c r="AU790" s="107"/>
      <c r="AV790" s="107"/>
      <c r="AW790" s="107"/>
      <c r="AX790" s="107"/>
      <c r="AY790" s="107"/>
      <c r="AZ790" s="107"/>
      <c r="BA790" s="107"/>
      <c r="BB790" s="107"/>
      <c r="BC790" s="115"/>
      <c r="BD790" s="107"/>
      <c r="BE790" s="107"/>
      <c r="BF790" s="107"/>
      <c r="BG790" s="107"/>
      <c r="BH790" s="107"/>
      <c r="BI790" s="107"/>
      <c r="BJ790" s="107"/>
      <c r="BK790" s="107"/>
      <c r="BL790" s="116"/>
      <c r="BM790" s="116"/>
      <c r="BN790" s="116"/>
      <c r="BO790" s="116"/>
      <c r="BP790" s="116"/>
      <c r="BQ790" s="116"/>
      <c r="BR790" s="116"/>
      <c r="BS790" s="118"/>
      <c r="BT790" s="107"/>
      <c r="BU790" s="107"/>
      <c r="BV790" s="107"/>
      <c r="BW790" s="107"/>
      <c r="BX790" s="107"/>
      <c r="BY790" s="107"/>
      <c r="BZ790" s="107"/>
      <c r="CA790" s="107"/>
      <c r="CB790" s="117"/>
      <c r="CC790" s="117"/>
      <c r="CD790" s="117"/>
      <c r="CE790" s="112"/>
      <c r="CF790" s="117"/>
      <c r="CG790" s="112"/>
      <c r="CH790" s="112"/>
      <c r="CI790" s="112"/>
      <c r="CJ790" s="112"/>
      <c r="CK790" s="112"/>
      <c r="CL790" s="112"/>
      <c r="CM790" s="112"/>
      <c r="CN790" s="112"/>
      <c r="CO790" s="112"/>
      <c r="CP790" s="112"/>
      <c r="CQ790" s="112"/>
      <c r="CR790" s="112"/>
    </row>
    <row r="791" spans="1:96" ht="30.75" customHeight="1">
      <c r="A791" s="107"/>
      <c r="B791" s="117"/>
      <c r="C791" s="107"/>
      <c r="D791" s="107"/>
      <c r="E791" s="107"/>
      <c r="F791" s="107"/>
      <c r="G791" s="107"/>
      <c r="H791" s="107"/>
      <c r="I791" s="107"/>
      <c r="J791" s="107"/>
      <c r="K791" s="107"/>
      <c r="L791" s="107"/>
      <c r="M791" s="107"/>
      <c r="N791" s="107"/>
      <c r="O791" s="117"/>
      <c r="P791" s="118"/>
      <c r="Q791" s="107"/>
      <c r="R791" s="107"/>
      <c r="S791" s="107"/>
      <c r="T791" s="107"/>
      <c r="U791" s="107"/>
      <c r="V791" s="107"/>
      <c r="W791" s="107"/>
      <c r="X791" s="107"/>
      <c r="Y791" s="107"/>
      <c r="Z791" s="107"/>
      <c r="AA791" s="107"/>
      <c r="AB791" s="107"/>
      <c r="AC791" s="147"/>
      <c r="AD791" s="111"/>
      <c r="AE791" s="107"/>
      <c r="AF791" s="107"/>
      <c r="AG791" s="107"/>
      <c r="AH791" s="107"/>
      <c r="AI791" s="107"/>
      <c r="AJ791" s="107"/>
      <c r="AK791" s="107"/>
      <c r="AL791" s="107"/>
      <c r="AM791" s="107"/>
      <c r="AN791" s="107"/>
      <c r="AO791" s="107"/>
      <c r="AP791" s="107"/>
      <c r="AQ791" s="107"/>
      <c r="AR791" s="107"/>
      <c r="AS791" s="107"/>
      <c r="AT791" s="107"/>
      <c r="AU791" s="107"/>
      <c r="AV791" s="107"/>
      <c r="AW791" s="107"/>
      <c r="AX791" s="107"/>
      <c r="AY791" s="107"/>
      <c r="AZ791" s="107"/>
      <c r="BA791" s="107"/>
      <c r="BB791" s="107"/>
      <c r="BC791" s="115"/>
      <c r="BD791" s="107"/>
      <c r="BE791" s="107"/>
      <c r="BF791" s="107"/>
      <c r="BG791" s="107"/>
      <c r="BH791" s="107"/>
      <c r="BI791" s="107"/>
      <c r="BJ791" s="107"/>
      <c r="BK791" s="107"/>
      <c r="BL791" s="116"/>
      <c r="BM791" s="116"/>
      <c r="BN791" s="116"/>
      <c r="BO791" s="116"/>
      <c r="BP791" s="116"/>
      <c r="BQ791" s="116"/>
      <c r="BR791" s="116"/>
      <c r="BS791" s="118"/>
      <c r="BT791" s="107"/>
      <c r="BU791" s="107"/>
      <c r="BV791" s="107"/>
      <c r="BW791" s="107"/>
      <c r="BX791" s="107"/>
      <c r="BY791" s="107"/>
      <c r="BZ791" s="107"/>
      <c r="CA791" s="107"/>
      <c r="CB791" s="117"/>
      <c r="CC791" s="117"/>
      <c r="CD791" s="117"/>
      <c r="CE791" s="112"/>
      <c r="CF791" s="117"/>
      <c r="CG791" s="112"/>
      <c r="CH791" s="112"/>
      <c r="CI791" s="112"/>
      <c r="CJ791" s="112"/>
      <c r="CK791" s="112"/>
      <c r="CL791" s="112"/>
      <c r="CM791" s="112"/>
      <c r="CN791" s="112"/>
      <c r="CO791" s="112"/>
      <c r="CP791" s="112"/>
      <c r="CQ791" s="112"/>
      <c r="CR791" s="112"/>
    </row>
    <row r="792" spans="1:96" ht="30.75" customHeight="1">
      <c r="A792" s="107"/>
      <c r="B792" s="117"/>
      <c r="C792" s="107"/>
      <c r="D792" s="107"/>
      <c r="E792" s="107"/>
      <c r="F792" s="107"/>
      <c r="G792" s="107"/>
      <c r="H792" s="107"/>
      <c r="I792" s="107"/>
      <c r="J792" s="107"/>
      <c r="K792" s="107"/>
      <c r="L792" s="107"/>
      <c r="M792" s="107"/>
      <c r="N792" s="107"/>
      <c r="O792" s="117"/>
      <c r="P792" s="118"/>
      <c r="Q792" s="107"/>
      <c r="R792" s="107"/>
      <c r="S792" s="107"/>
      <c r="T792" s="107"/>
      <c r="U792" s="107"/>
      <c r="V792" s="107"/>
      <c r="W792" s="107"/>
      <c r="X792" s="107"/>
      <c r="Y792" s="107"/>
      <c r="Z792" s="107"/>
      <c r="AA792" s="107"/>
      <c r="AB792" s="107"/>
      <c r="AC792" s="147"/>
      <c r="AD792" s="111"/>
      <c r="AE792" s="107"/>
      <c r="AF792" s="107"/>
      <c r="AG792" s="107"/>
      <c r="AH792" s="107"/>
      <c r="AI792" s="107"/>
      <c r="AJ792" s="107"/>
      <c r="AK792" s="107"/>
      <c r="AL792" s="107"/>
      <c r="AM792" s="107"/>
      <c r="AN792" s="107"/>
      <c r="AO792" s="107"/>
      <c r="AP792" s="107"/>
      <c r="AQ792" s="107"/>
      <c r="AR792" s="107"/>
      <c r="AS792" s="107"/>
      <c r="AT792" s="107"/>
      <c r="AU792" s="107"/>
      <c r="AV792" s="107"/>
      <c r="AW792" s="107"/>
      <c r="AX792" s="107"/>
      <c r="AY792" s="107"/>
      <c r="AZ792" s="107"/>
      <c r="BA792" s="107"/>
      <c r="BB792" s="107"/>
      <c r="BC792" s="115"/>
      <c r="BD792" s="107"/>
      <c r="BE792" s="107"/>
      <c r="BF792" s="107"/>
      <c r="BG792" s="107"/>
      <c r="BH792" s="107"/>
      <c r="BI792" s="107"/>
      <c r="BJ792" s="107"/>
      <c r="BK792" s="107"/>
      <c r="BL792" s="116"/>
      <c r="BM792" s="116"/>
      <c r="BN792" s="116"/>
      <c r="BO792" s="116"/>
      <c r="BP792" s="116"/>
      <c r="BQ792" s="116"/>
      <c r="BR792" s="116"/>
      <c r="BS792" s="118"/>
      <c r="BT792" s="107"/>
      <c r="BU792" s="107"/>
      <c r="BV792" s="107"/>
      <c r="BW792" s="107"/>
      <c r="BX792" s="107"/>
      <c r="BY792" s="107"/>
      <c r="BZ792" s="107"/>
      <c r="CA792" s="107"/>
      <c r="CB792" s="117"/>
      <c r="CC792" s="117"/>
      <c r="CD792" s="117"/>
      <c r="CE792" s="112"/>
      <c r="CF792" s="117"/>
      <c r="CG792" s="112"/>
      <c r="CH792" s="112"/>
      <c r="CI792" s="112"/>
      <c r="CJ792" s="112"/>
      <c r="CK792" s="112"/>
      <c r="CL792" s="112"/>
      <c r="CM792" s="112"/>
      <c r="CN792" s="112"/>
      <c r="CO792" s="112"/>
      <c r="CP792" s="112"/>
      <c r="CQ792" s="112"/>
      <c r="CR792" s="112"/>
    </row>
    <row r="793" spans="1:96" ht="30.75" customHeight="1">
      <c r="A793" s="107"/>
      <c r="B793" s="117"/>
      <c r="C793" s="107"/>
      <c r="D793" s="107"/>
      <c r="E793" s="107"/>
      <c r="F793" s="107"/>
      <c r="G793" s="107"/>
      <c r="H793" s="107"/>
      <c r="I793" s="107"/>
      <c r="J793" s="107"/>
      <c r="K793" s="107"/>
      <c r="L793" s="107"/>
      <c r="M793" s="107"/>
      <c r="N793" s="107"/>
      <c r="O793" s="117"/>
      <c r="P793" s="118"/>
      <c r="Q793" s="107"/>
      <c r="R793" s="107"/>
      <c r="S793" s="107"/>
      <c r="T793" s="107"/>
      <c r="U793" s="107"/>
      <c r="V793" s="107"/>
      <c r="W793" s="107"/>
      <c r="X793" s="107"/>
      <c r="Y793" s="107"/>
      <c r="Z793" s="107"/>
      <c r="AA793" s="107"/>
      <c r="AB793" s="107"/>
      <c r="AC793" s="147"/>
      <c r="AD793" s="111"/>
      <c r="AE793" s="107"/>
      <c r="AF793" s="107"/>
      <c r="AG793" s="107"/>
      <c r="AH793" s="107"/>
      <c r="AI793" s="107"/>
      <c r="AJ793" s="107"/>
      <c r="AK793" s="107"/>
      <c r="AL793" s="107"/>
      <c r="AM793" s="107"/>
      <c r="AN793" s="107"/>
      <c r="AO793" s="107"/>
      <c r="AP793" s="107"/>
      <c r="AQ793" s="107"/>
      <c r="AR793" s="107"/>
      <c r="AS793" s="107"/>
      <c r="AT793" s="107"/>
      <c r="AU793" s="107"/>
      <c r="AV793" s="107"/>
      <c r="AW793" s="107"/>
      <c r="AX793" s="107"/>
      <c r="AY793" s="107"/>
      <c r="AZ793" s="107"/>
      <c r="BA793" s="107"/>
      <c r="BB793" s="107"/>
      <c r="BC793" s="115"/>
      <c r="BD793" s="107"/>
      <c r="BE793" s="107"/>
      <c r="BF793" s="107"/>
      <c r="BG793" s="107"/>
      <c r="BH793" s="107"/>
      <c r="BI793" s="107"/>
      <c r="BJ793" s="107"/>
      <c r="BK793" s="107"/>
      <c r="BL793" s="116"/>
      <c r="BM793" s="116"/>
      <c r="BN793" s="116"/>
      <c r="BO793" s="116"/>
      <c r="BP793" s="116"/>
      <c r="BQ793" s="116"/>
      <c r="BR793" s="116"/>
      <c r="BS793" s="118"/>
      <c r="BT793" s="107"/>
      <c r="BU793" s="107"/>
      <c r="BV793" s="107"/>
      <c r="BW793" s="107"/>
      <c r="BX793" s="107"/>
      <c r="BY793" s="107"/>
      <c r="BZ793" s="107"/>
      <c r="CA793" s="107"/>
      <c r="CB793" s="117"/>
      <c r="CC793" s="117"/>
      <c r="CD793" s="117"/>
      <c r="CE793" s="112"/>
      <c r="CF793" s="117"/>
      <c r="CG793" s="112"/>
      <c r="CH793" s="112"/>
      <c r="CI793" s="112"/>
      <c r="CJ793" s="112"/>
      <c r="CK793" s="112"/>
      <c r="CL793" s="112"/>
      <c r="CM793" s="112"/>
      <c r="CN793" s="112"/>
      <c r="CO793" s="112"/>
      <c r="CP793" s="112"/>
      <c r="CQ793" s="112"/>
      <c r="CR793" s="112"/>
    </row>
    <row r="794" spans="1:96" ht="30.75" customHeight="1">
      <c r="A794" s="107"/>
      <c r="B794" s="117"/>
      <c r="C794" s="107"/>
      <c r="D794" s="107"/>
      <c r="E794" s="107"/>
      <c r="F794" s="107"/>
      <c r="G794" s="107"/>
      <c r="H794" s="107"/>
      <c r="I794" s="107"/>
      <c r="J794" s="107"/>
      <c r="K794" s="107"/>
      <c r="L794" s="107"/>
      <c r="M794" s="107"/>
      <c r="N794" s="107"/>
      <c r="O794" s="117"/>
      <c r="P794" s="118"/>
      <c r="Q794" s="107"/>
      <c r="R794" s="107"/>
      <c r="S794" s="107"/>
      <c r="T794" s="107"/>
      <c r="U794" s="107"/>
      <c r="V794" s="107"/>
      <c r="W794" s="107"/>
      <c r="X794" s="107"/>
      <c r="Y794" s="107"/>
      <c r="Z794" s="107"/>
      <c r="AA794" s="107"/>
      <c r="AB794" s="107"/>
      <c r="AC794" s="147"/>
      <c r="AD794" s="111"/>
      <c r="AE794" s="107"/>
      <c r="AF794" s="107"/>
      <c r="AG794" s="107"/>
      <c r="AH794" s="107"/>
      <c r="AI794" s="107"/>
      <c r="AJ794" s="107"/>
      <c r="AK794" s="107"/>
      <c r="AL794" s="107"/>
      <c r="AM794" s="107"/>
      <c r="AN794" s="107"/>
      <c r="AO794" s="107"/>
      <c r="AP794" s="107"/>
      <c r="AQ794" s="107"/>
      <c r="AR794" s="107"/>
      <c r="AS794" s="107"/>
      <c r="AT794" s="107"/>
      <c r="AU794" s="107"/>
      <c r="AV794" s="107"/>
      <c r="AW794" s="107"/>
      <c r="AX794" s="107"/>
      <c r="AY794" s="107"/>
      <c r="AZ794" s="107"/>
      <c r="BA794" s="107"/>
      <c r="BB794" s="107"/>
      <c r="BC794" s="115"/>
      <c r="BD794" s="107"/>
      <c r="BE794" s="107"/>
      <c r="BF794" s="107"/>
      <c r="BG794" s="107"/>
      <c r="BH794" s="107"/>
      <c r="BI794" s="107"/>
      <c r="BJ794" s="107"/>
      <c r="BK794" s="107"/>
      <c r="BL794" s="116"/>
      <c r="BM794" s="116"/>
      <c r="BN794" s="116"/>
      <c r="BO794" s="116"/>
      <c r="BP794" s="116"/>
      <c r="BQ794" s="116"/>
      <c r="BR794" s="116"/>
      <c r="BS794" s="118"/>
      <c r="BT794" s="107"/>
      <c r="BU794" s="107"/>
      <c r="BV794" s="107"/>
      <c r="BW794" s="107"/>
      <c r="BX794" s="107"/>
      <c r="BY794" s="107"/>
      <c r="BZ794" s="107"/>
      <c r="CA794" s="107"/>
      <c r="CB794" s="117"/>
      <c r="CC794" s="117"/>
      <c r="CD794" s="117"/>
      <c r="CE794" s="112"/>
      <c r="CF794" s="117"/>
      <c r="CG794" s="112"/>
      <c r="CH794" s="112"/>
      <c r="CI794" s="112"/>
      <c r="CJ794" s="112"/>
      <c r="CK794" s="112"/>
      <c r="CL794" s="112"/>
      <c r="CM794" s="112"/>
      <c r="CN794" s="112"/>
      <c r="CO794" s="112"/>
      <c r="CP794" s="112"/>
      <c r="CQ794" s="112"/>
      <c r="CR794" s="112"/>
    </row>
    <row r="795" spans="1:96" ht="30.75" customHeight="1">
      <c r="A795" s="107"/>
      <c r="B795" s="117"/>
      <c r="C795" s="107"/>
      <c r="D795" s="107"/>
      <c r="E795" s="107"/>
      <c r="F795" s="107"/>
      <c r="G795" s="107"/>
      <c r="H795" s="107"/>
      <c r="I795" s="107"/>
      <c r="J795" s="107"/>
      <c r="K795" s="107"/>
      <c r="L795" s="107"/>
      <c r="M795" s="107"/>
      <c r="N795" s="107"/>
      <c r="O795" s="117"/>
      <c r="P795" s="118"/>
      <c r="Q795" s="107"/>
      <c r="R795" s="107"/>
      <c r="S795" s="107"/>
      <c r="T795" s="107"/>
      <c r="U795" s="107"/>
      <c r="V795" s="107"/>
      <c r="W795" s="107"/>
      <c r="X795" s="107"/>
      <c r="Y795" s="107"/>
      <c r="Z795" s="107"/>
      <c r="AA795" s="107"/>
      <c r="AB795" s="107"/>
      <c r="AC795" s="147"/>
      <c r="AD795" s="111"/>
      <c r="AE795" s="107"/>
      <c r="AF795" s="107"/>
      <c r="AG795" s="107"/>
      <c r="AH795" s="107"/>
      <c r="AI795" s="107"/>
      <c r="AJ795" s="107"/>
      <c r="AK795" s="107"/>
      <c r="AL795" s="107"/>
      <c r="AM795" s="107"/>
      <c r="AN795" s="107"/>
      <c r="AO795" s="107"/>
      <c r="AP795" s="107"/>
      <c r="AQ795" s="107"/>
      <c r="AR795" s="107"/>
      <c r="AS795" s="107"/>
      <c r="AT795" s="107"/>
      <c r="AU795" s="107"/>
      <c r="AV795" s="107"/>
      <c r="AW795" s="107"/>
      <c r="AX795" s="107"/>
      <c r="AY795" s="107"/>
      <c r="AZ795" s="107"/>
      <c r="BA795" s="107"/>
      <c r="BB795" s="107"/>
      <c r="BC795" s="115"/>
      <c r="BD795" s="107"/>
      <c r="BE795" s="107"/>
      <c r="BF795" s="107"/>
      <c r="BG795" s="107"/>
      <c r="BH795" s="107"/>
      <c r="BI795" s="107"/>
      <c r="BJ795" s="107"/>
      <c r="BK795" s="107"/>
      <c r="BL795" s="116"/>
      <c r="BM795" s="116"/>
      <c r="BN795" s="116"/>
      <c r="BO795" s="116"/>
      <c r="BP795" s="116"/>
      <c r="BQ795" s="116"/>
      <c r="BR795" s="116"/>
      <c r="BS795" s="118"/>
      <c r="BT795" s="107"/>
      <c r="BU795" s="107"/>
      <c r="BV795" s="107"/>
      <c r="BW795" s="107"/>
      <c r="BX795" s="107"/>
      <c r="BY795" s="107"/>
      <c r="BZ795" s="107"/>
      <c r="CA795" s="107"/>
      <c r="CB795" s="117"/>
      <c r="CC795" s="117"/>
      <c r="CD795" s="117"/>
      <c r="CE795" s="112"/>
      <c r="CF795" s="117"/>
      <c r="CG795" s="112"/>
      <c r="CH795" s="112"/>
      <c r="CI795" s="112"/>
      <c r="CJ795" s="112"/>
      <c r="CK795" s="112"/>
      <c r="CL795" s="112"/>
      <c r="CM795" s="112"/>
      <c r="CN795" s="112"/>
      <c r="CO795" s="112"/>
      <c r="CP795" s="112"/>
      <c r="CQ795" s="112"/>
      <c r="CR795" s="112"/>
    </row>
    <row r="796" spans="1:96" ht="30.75" customHeight="1">
      <c r="A796" s="107"/>
      <c r="B796" s="117"/>
      <c r="C796" s="107"/>
      <c r="D796" s="107"/>
      <c r="E796" s="107"/>
      <c r="F796" s="107"/>
      <c r="G796" s="107"/>
      <c r="H796" s="107"/>
      <c r="I796" s="107"/>
      <c r="J796" s="107"/>
      <c r="K796" s="107"/>
      <c r="L796" s="107"/>
      <c r="M796" s="107"/>
      <c r="N796" s="107"/>
      <c r="O796" s="117"/>
      <c r="P796" s="118"/>
      <c r="Q796" s="107"/>
      <c r="R796" s="107"/>
      <c r="S796" s="107"/>
      <c r="T796" s="107"/>
      <c r="U796" s="107"/>
      <c r="V796" s="107"/>
      <c r="W796" s="107"/>
      <c r="X796" s="107"/>
      <c r="Y796" s="107"/>
      <c r="Z796" s="107"/>
      <c r="AA796" s="107"/>
      <c r="AB796" s="107"/>
      <c r="AC796" s="147"/>
      <c r="AD796" s="111"/>
      <c r="AE796" s="107"/>
      <c r="AF796" s="107"/>
      <c r="AG796" s="107"/>
      <c r="AH796" s="107"/>
      <c r="AI796" s="107"/>
      <c r="AJ796" s="107"/>
      <c r="AK796" s="107"/>
      <c r="AL796" s="107"/>
      <c r="AM796" s="107"/>
      <c r="AN796" s="107"/>
      <c r="AO796" s="107"/>
      <c r="AP796" s="107"/>
      <c r="AQ796" s="107"/>
      <c r="AR796" s="107"/>
      <c r="AS796" s="107"/>
      <c r="AT796" s="107"/>
      <c r="AU796" s="107"/>
      <c r="AV796" s="107"/>
      <c r="AW796" s="107"/>
      <c r="AX796" s="107"/>
      <c r="AY796" s="107"/>
      <c r="AZ796" s="107"/>
      <c r="BA796" s="107"/>
      <c r="BB796" s="107"/>
      <c r="BC796" s="115"/>
      <c r="BD796" s="107"/>
      <c r="BE796" s="107"/>
      <c r="BF796" s="107"/>
      <c r="BG796" s="107"/>
      <c r="BH796" s="107"/>
      <c r="BI796" s="107"/>
      <c r="BJ796" s="107"/>
      <c r="BK796" s="107"/>
      <c r="BL796" s="116"/>
      <c r="BM796" s="116"/>
      <c r="BN796" s="116"/>
      <c r="BO796" s="116"/>
      <c r="BP796" s="116"/>
      <c r="BQ796" s="116"/>
      <c r="BR796" s="116"/>
      <c r="BS796" s="118"/>
      <c r="BT796" s="107"/>
      <c r="BU796" s="107"/>
      <c r="BV796" s="107"/>
      <c r="BW796" s="107"/>
      <c r="BX796" s="107"/>
      <c r="BY796" s="107"/>
      <c r="BZ796" s="107"/>
      <c r="CA796" s="107"/>
      <c r="CB796" s="117"/>
      <c r="CC796" s="117"/>
      <c r="CD796" s="117"/>
      <c r="CE796" s="112"/>
      <c r="CF796" s="117"/>
      <c r="CG796" s="112"/>
      <c r="CH796" s="112"/>
      <c r="CI796" s="112"/>
      <c r="CJ796" s="112"/>
      <c r="CK796" s="112"/>
      <c r="CL796" s="112"/>
      <c r="CM796" s="112"/>
      <c r="CN796" s="112"/>
      <c r="CO796" s="112"/>
      <c r="CP796" s="112"/>
      <c r="CQ796" s="112"/>
      <c r="CR796" s="112"/>
    </row>
    <row r="797" spans="1:96" ht="30.75" customHeight="1">
      <c r="A797" s="107"/>
      <c r="B797" s="117"/>
      <c r="C797" s="107"/>
      <c r="D797" s="107"/>
      <c r="E797" s="107"/>
      <c r="F797" s="107"/>
      <c r="G797" s="107"/>
      <c r="H797" s="107"/>
      <c r="I797" s="107"/>
      <c r="J797" s="107"/>
      <c r="K797" s="107"/>
      <c r="L797" s="107"/>
      <c r="M797" s="107"/>
      <c r="N797" s="107"/>
      <c r="O797" s="117"/>
      <c r="P797" s="118"/>
      <c r="Q797" s="107"/>
      <c r="R797" s="107"/>
      <c r="S797" s="107"/>
      <c r="T797" s="107"/>
      <c r="U797" s="107"/>
      <c r="V797" s="107"/>
      <c r="W797" s="107"/>
      <c r="X797" s="107"/>
      <c r="Y797" s="107"/>
      <c r="Z797" s="107"/>
      <c r="AA797" s="107"/>
      <c r="AB797" s="107"/>
      <c r="AC797" s="147"/>
      <c r="AD797" s="111"/>
      <c r="AE797" s="107"/>
      <c r="AF797" s="107"/>
      <c r="AG797" s="107"/>
      <c r="AH797" s="107"/>
      <c r="AI797" s="107"/>
      <c r="AJ797" s="107"/>
      <c r="AK797" s="107"/>
      <c r="AL797" s="107"/>
      <c r="AM797" s="107"/>
      <c r="AN797" s="107"/>
      <c r="AO797" s="107"/>
      <c r="AP797" s="107"/>
      <c r="AQ797" s="107"/>
      <c r="AR797" s="107"/>
      <c r="AS797" s="107"/>
      <c r="AT797" s="107"/>
      <c r="AU797" s="107"/>
      <c r="AV797" s="107"/>
      <c r="AW797" s="107"/>
      <c r="AX797" s="107"/>
      <c r="AY797" s="107"/>
      <c r="AZ797" s="107"/>
      <c r="BA797" s="107"/>
      <c r="BB797" s="107"/>
      <c r="BC797" s="115"/>
      <c r="BD797" s="107"/>
      <c r="BE797" s="107"/>
      <c r="BF797" s="107"/>
      <c r="BG797" s="107"/>
      <c r="BH797" s="107"/>
      <c r="BI797" s="107"/>
      <c r="BJ797" s="107"/>
      <c r="BK797" s="107"/>
      <c r="BL797" s="116"/>
      <c r="BM797" s="116"/>
      <c r="BN797" s="116"/>
      <c r="BO797" s="116"/>
      <c r="BP797" s="116"/>
      <c r="BQ797" s="116"/>
      <c r="BR797" s="116"/>
      <c r="BS797" s="118"/>
      <c r="BT797" s="107"/>
      <c r="BU797" s="107"/>
      <c r="BV797" s="107"/>
      <c r="BW797" s="107"/>
      <c r="BX797" s="107"/>
      <c r="BY797" s="107"/>
      <c r="BZ797" s="107"/>
      <c r="CA797" s="107"/>
      <c r="CB797" s="117"/>
      <c r="CC797" s="117"/>
      <c r="CD797" s="117"/>
      <c r="CE797" s="112"/>
      <c r="CF797" s="117"/>
      <c r="CG797" s="112"/>
      <c r="CH797" s="112"/>
      <c r="CI797" s="112"/>
      <c r="CJ797" s="112"/>
      <c r="CK797" s="112"/>
      <c r="CL797" s="112"/>
      <c r="CM797" s="112"/>
      <c r="CN797" s="112"/>
      <c r="CO797" s="112"/>
      <c r="CP797" s="112"/>
      <c r="CQ797" s="112"/>
      <c r="CR797" s="112"/>
    </row>
    <row r="798" spans="1:96" ht="30.75" customHeight="1">
      <c r="A798" s="107"/>
      <c r="B798" s="117"/>
      <c r="C798" s="107"/>
      <c r="D798" s="107"/>
      <c r="E798" s="107"/>
      <c r="F798" s="107"/>
      <c r="G798" s="107"/>
      <c r="H798" s="107"/>
      <c r="I798" s="107"/>
      <c r="J798" s="107"/>
      <c r="K798" s="107"/>
      <c r="L798" s="107"/>
      <c r="M798" s="107"/>
      <c r="N798" s="107"/>
      <c r="O798" s="117"/>
      <c r="P798" s="118"/>
      <c r="Q798" s="107"/>
      <c r="R798" s="107"/>
      <c r="S798" s="107"/>
      <c r="T798" s="107"/>
      <c r="U798" s="107"/>
      <c r="V798" s="107"/>
      <c r="W798" s="107"/>
      <c r="X798" s="107"/>
      <c r="Y798" s="107"/>
      <c r="Z798" s="107"/>
      <c r="AA798" s="107"/>
      <c r="AB798" s="107"/>
      <c r="AC798" s="147"/>
      <c r="AD798" s="111"/>
      <c r="AE798" s="107"/>
      <c r="AF798" s="107"/>
      <c r="AG798" s="107"/>
      <c r="AH798" s="107"/>
      <c r="AI798" s="107"/>
      <c r="AJ798" s="107"/>
      <c r="AK798" s="107"/>
      <c r="AL798" s="107"/>
      <c r="AM798" s="107"/>
      <c r="AN798" s="107"/>
      <c r="AO798" s="107"/>
      <c r="AP798" s="107"/>
      <c r="AQ798" s="107"/>
      <c r="AR798" s="107"/>
      <c r="AS798" s="107"/>
      <c r="AT798" s="107"/>
      <c r="AU798" s="107"/>
      <c r="AV798" s="107"/>
      <c r="AW798" s="107"/>
      <c r="AX798" s="107"/>
      <c r="AY798" s="107"/>
      <c r="AZ798" s="107"/>
      <c r="BA798" s="107"/>
      <c r="BB798" s="107"/>
      <c r="BC798" s="115"/>
      <c r="BD798" s="107"/>
      <c r="BE798" s="107"/>
      <c r="BF798" s="107"/>
      <c r="BG798" s="107"/>
      <c r="BH798" s="107"/>
      <c r="BI798" s="107"/>
      <c r="BJ798" s="107"/>
      <c r="BK798" s="107"/>
      <c r="BL798" s="116"/>
      <c r="BM798" s="116"/>
      <c r="BN798" s="116"/>
      <c r="BO798" s="116"/>
      <c r="BP798" s="116"/>
      <c r="BQ798" s="116"/>
      <c r="BR798" s="116"/>
      <c r="BS798" s="118"/>
      <c r="BT798" s="107"/>
      <c r="BU798" s="107"/>
      <c r="BV798" s="107"/>
      <c r="BW798" s="107"/>
      <c r="BX798" s="107"/>
      <c r="BY798" s="107"/>
      <c r="BZ798" s="107"/>
      <c r="CA798" s="107"/>
      <c r="CB798" s="117"/>
      <c r="CC798" s="117"/>
      <c r="CD798" s="117"/>
      <c r="CE798" s="112"/>
      <c r="CF798" s="117"/>
      <c r="CG798" s="112"/>
      <c r="CH798" s="112"/>
      <c r="CI798" s="112"/>
      <c r="CJ798" s="112"/>
      <c r="CK798" s="112"/>
      <c r="CL798" s="112"/>
      <c r="CM798" s="112"/>
      <c r="CN798" s="112"/>
      <c r="CO798" s="112"/>
      <c r="CP798" s="112"/>
      <c r="CQ798" s="112"/>
      <c r="CR798" s="112"/>
    </row>
    <row r="799" spans="1:96" ht="30.75" customHeight="1">
      <c r="A799" s="107"/>
      <c r="B799" s="117"/>
      <c r="C799" s="107"/>
      <c r="D799" s="107"/>
      <c r="E799" s="107"/>
      <c r="F799" s="107"/>
      <c r="G799" s="107"/>
      <c r="H799" s="107"/>
      <c r="I799" s="107"/>
      <c r="J799" s="107"/>
      <c r="K799" s="107"/>
      <c r="L799" s="107"/>
      <c r="M799" s="107"/>
      <c r="N799" s="107"/>
      <c r="O799" s="117"/>
      <c r="P799" s="118"/>
      <c r="Q799" s="107"/>
      <c r="R799" s="107"/>
      <c r="S799" s="107"/>
      <c r="T799" s="107"/>
      <c r="U799" s="107"/>
      <c r="V799" s="107"/>
      <c r="W799" s="107"/>
      <c r="X799" s="107"/>
      <c r="Y799" s="107"/>
      <c r="Z799" s="107"/>
      <c r="AA799" s="107"/>
      <c r="AB799" s="107"/>
      <c r="AC799" s="147"/>
      <c r="AD799" s="111"/>
      <c r="AE799" s="107"/>
      <c r="AF799" s="107"/>
      <c r="AG799" s="107"/>
      <c r="AH799" s="107"/>
      <c r="AI799" s="107"/>
      <c r="AJ799" s="107"/>
      <c r="AK799" s="107"/>
      <c r="AL799" s="107"/>
      <c r="AM799" s="107"/>
      <c r="AN799" s="107"/>
      <c r="AO799" s="107"/>
      <c r="AP799" s="107"/>
      <c r="AQ799" s="107"/>
      <c r="AR799" s="107"/>
      <c r="AS799" s="107"/>
      <c r="AT799" s="107"/>
      <c r="AU799" s="107"/>
      <c r="AV799" s="107"/>
      <c r="AW799" s="107"/>
      <c r="AX799" s="107"/>
      <c r="AY799" s="107"/>
      <c r="AZ799" s="107"/>
      <c r="BA799" s="107"/>
      <c r="BB799" s="107"/>
      <c r="BC799" s="115"/>
      <c r="BD799" s="107"/>
      <c r="BE799" s="107"/>
      <c r="BF799" s="107"/>
      <c r="BG799" s="107"/>
      <c r="BH799" s="107"/>
      <c r="BI799" s="107"/>
      <c r="BJ799" s="107"/>
      <c r="BK799" s="107"/>
      <c r="BL799" s="116"/>
      <c r="BM799" s="116"/>
      <c r="BN799" s="116"/>
      <c r="BO799" s="116"/>
      <c r="BP799" s="116"/>
      <c r="BQ799" s="116"/>
      <c r="BR799" s="116"/>
      <c r="BS799" s="118"/>
      <c r="BT799" s="107"/>
      <c r="BU799" s="107"/>
      <c r="BV799" s="107"/>
      <c r="BW799" s="107"/>
      <c r="BX799" s="107"/>
      <c r="BY799" s="107"/>
      <c r="BZ799" s="107"/>
      <c r="CA799" s="107"/>
      <c r="CB799" s="117"/>
      <c r="CC799" s="117"/>
      <c r="CD799" s="117"/>
      <c r="CE799" s="112"/>
      <c r="CF799" s="117"/>
      <c r="CG799" s="112"/>
      <c r="CH799" s="112"/>
      <c r="CI799" s="112"/>
      <c r="CJ799" s="112"/>
      <c r="CK799" s="112"/>
      <c r="CL799" s="112"/>
      <c r="CM799" s="112"/>
      <c r="CN799" s="112"/>
      <c r="CO799" s="112"/>
      <c r="CP799" s="112"/>
      <c r="CQ799" s="112"/>
      <c r="CR799" s="112"/>
    </row>
    <row r="800" spans="1:96" ht="30.75" customHeight="1">
      <c r="A800" s="107"/>
      <c r="B800" s="117"/>
      <c r="C800" s="107"/>
      <c r="D800" s="107"/>
      <c r="E800" s="107"/>
      <c r="F800" s="107"/>
      <c r="G800" s="107"/>
      <c r="H800" s="107"/>
      <c r="I800" s="107"/>
      <c r="J800" s="107"/>
      <c r="K800" s="107"/>
      <c r="L800" s="107"/>
      <c r="M800" s="107"/>
      <c r="N800" s="107"/>
      <c r="O800" s="117"/>
      <c r="P800" s="118"/>
      <c r="Q800" s="107"/>
      <c r="R800" s="107"/>
      <c r="S800" s="107"/>
      <c r="T800" s="107"/>
      <c r="U800" s="107"/>
      <c r="V800" s="107"/>
      <c r="W800" s="107"/>
      <c r="X800" s="107"/>
      <c r="Y800" s="107"/>
      <c r="Z800" s="107"/>
      <c r="AA800" s="107"/>
      <c r="AB800" s="107"/>
      <c r="AC800" s="147"/>
      <c r="AD800" s="111"/>
      <c r="AE800" s="107"/>
      <c r="AF800" s="107"/>
      <c r="AG800" s="107"/>
      <c r="AH800" s="107"/>
      <c r="AI800" s="107"/>
      <c r="AJ800" s="107"/>
      <c r="AK800" s="107"/>
      <c r="AL800" s="107"/>
      <c r="AM800" s="107"/>
      <c r="AN800" s="107"/>
      <c r="AO800" s="107"/>
      <c r="AP800" s="107"/>
      <c r="AQ800" s="107"/>
      <c r="AR800" s="107"/>
      <c r="AS800" s="107"/>
      <c r="AT800" s="107"/>
      <c r="AU800" s="107"/>
      <c r="AV800" s="107"/>
      <c r="AW800" s="107"/>
      <c r="AX800" s="107"/>
      <c r="AY800" s="107"/>
      <c r="AZ800" s="107"/>
      <c r="BA800" s="107"/>
      <c r="BB800" s="107"/>
      <c r="BC800" s="115"/>
      <c r="BD800" s="107"/>
      <c r="BE800" s="107"/>
      <c r="BF800" s="107"/>
      <c r="BG800" s="107"/>
      <c r="BH800" s="107"/>
      <c r="BI800" s="107"/>
      <c r="BJ800" s="107"/>
      <c r="BK800" s="107"/>
      <c r="BL800" s="116"/>
      <c r="BM800" s="116"/>
      <c r="BN800" s="116"/>
      <c r="BO800" s="116"/>
      <c r="BP800" s="116"/>
      <c r="BQ800" s="116"/>
      <c r="BR800" s="116"/>
      <c r="BS800" s="118"/>
      <c r="BT800" s="107"/>
      <c r="BU800" s="107"/>
      <c r="BV800" s="107"/>
      <c r="BW800" s="107"/>
      <c r="BX800" s="107"/>
      <c r="BY800" s="107"/>
      <c r="BZ800" s="107"/>
      <c r="CA800" s="107"/>
      <c r="CB800" s="117"/>
      <c r="CC800" s="117"/>
      <c r="CD800" s="117"/>
      <c r="CE800" s="112"/>
      <c r="CF800" s="117"/>
      <c r="CG800" s="112"/>
      <c r="CH800" s="112"/>
      <c r="CI800" s="112"/>
      <c r="CJ800" s="112"/>
      <c r="CK800" s="112"/>
      <c r="CL800" s="112"/>
      <c r="CM800" s="112"/>
      <c r="CN800" s="112"/>
      <c r="CO800" s="112"/>
      <c r="CP800" s="112"/>
      <c r="CQ800" s="112"/>
      <c r="CR800" s="112"/>
    </row>
    <row r="801" spans="1:96" ht="30.75" customHeight="1">
      <c r="A801" s="107"/>
      <c r="B801" s="117"/>
      <c r="C801" s="107"/>
      <c r="D801" s="107"/>
      <c r="E801" s="107"/>
      <c r="F801" s="107"/>
      <c r="G801" s="107"/>
      <c r="H801" s="107"/>
      <c r="I801" s="107"/>
      <c r="J801" s="107"/>
      <c r="K801" s="107"/>
      <c r="L801" s="107"/>
      <c r="M801" s="107"/>
      <c r="N801" s="107"/>
      <c r="O801" s="117"/>
      <c r="P801" s="118"/>
      <c r="Q801" s="107"/>
      <c r="R801" s="107"/>
      <c r="S801" s="107"/>
      <c r="T801" s="107"/>
      <c r="U801" s="107"/>
      <c r="V801" s="107"/>
      <c r="W801" s="107"/>
      <c r="X801" s="107"/>
      <c r="Y801" s="107"/>
      <c r="Z801" s="107"/>
      <c r="AA801" s="107"/>
      <c r="AB801" s="107"/>
      <c r="AC801" s="147"/>
      <c r="AD801" s="111"/>
      <c r="AE801" s="107"/>
      <c r="AF801" s="107"/>
      <c r="AG801" s="107"/>
      <c r="AH801" s="107"/>
      <c r="AI801" s="107"/>
      <c r="AJ801" s="107"/>
      <c r="AK801" s="107"/>
      <c r="AL801" s="107"/>
      <c r="AM801" s="107"/>
      <c r="AN801" s="107"/>
      <c r="AO801" s="107"/>
      <c r="AP801" s="107"/>
      <c r="AQ801" s="107"/>
      <c r="AR801" s="107"/>
      <c r="AS801" s="107"/>
      <c r="AT801" s="107"/>
      <c r="AU801" s="107"/>
      <c r="AV801" s="107"/>
      <c r="AW801" s="107"/>
      <c r="AX801" s="107"/>
      <c r="AY801" s="107"/>
      <c r="AZ801" s="107"/>
      <c r="BA801" s="107"/>
      <c r="BB801" s="107"/>
      <c r="BC801" s="115"/>
      <c r="BD801" s="107"/>
      <c r="BE801" s="107"/>
      <c r="BF801" s="107"/>
      <c r="BG801" s="107"/>
      <c r="BH801" s="107"/>
      <c r="BI801" s="107"/>
      <c r="BJ801" s="107"/>
      <c r="BK801" s="107"/>
      <c r="BL801" s="116"/>
      <c r="BM801" s="116"/>
      <c r="BN801" s="116"/>
      <c r="BO801" s="116"/>
      <c r="BP801" s="116"/>
      <c r="BQ801" s="116"/>
      <c r="BR801" s="116"/>
      <c r="BS801" s="118"/>
      <c r="BT801" s="107"/>
      <c r="BU801" s="107"/>
      <c r="BV801" s="107"/>
      <c r="BW801" s="107"/>
      <c r="BX801" s="107"/>
      <c r="BY801" s="107"/>
      <c r="BZ801" s="107"/>
      <c r="CA801" s="107"/>
      <c r="CB801" s="117"/>
      <c r="CC801" s="117"/>
      <c r="CD801" s="117"/>
      <c r="CE801" s="112"/>
      <c r="CF801" s="117"/>
      <c r="CG801" s="112"/>
      <c r="CH801" s="112"/>
      <c r="CI801" s="112"/>
      <c r="CJ801" s="112"/>
      <c r="CK801" s="112"/>
      <c r="CL801" s="112"/>
      <c r="CM801" s="112"/>
      <c r="CN801" s="112"/>
      <c r="CO801" s="112"/>
      <c r="CP801" s="112"/>
      <c r="CQ801" s="112"/>
      <c r="CR801" s="112"/>
    </row>
    <row r="802" spans="1:96" ht="30.75" customHeight="1">
      <c r="A802" s="107"/>
      <c r="B802" s="117"/>
      <c r="C802" s="107"/>
      <c r="D802" s="107"/>
      <c r="E802" s="107"/>
      <c r="F802" s="107"/>
      <c r="G802" s="107"/>
      <c r="H802" s="107"/>
      <c r="I802" s="107"/>
      <c r="J802" s="107"/>
      <c r="K802" s="107"/>
      <c r="L802" s="107"/>
      <c r="M802" s="107"/>
      <c r="N802" s="107"/>
      <c r="O802" s="117"/>
      <c r="P802" s="118"/>
      <c r="Q802" s="107"/>
      <c r="R802" s="107"/>
      <c r="S802" s="107"/>
      <c r="T802" s="107"/>
      <c r="U802" s="107"/>
      <c r="V802" s="107"/>
      <c r="W802" s="107"/>
      <c r="X802" s="107"/>
      <c r="Y802" s="107"/>
      <c r="Z802" s="107"/>
      <c r="AA802" s="107"/>
      <c r="AB802" s="107"/>
      <c r="AC802" s="147"/>
      <c r="AD802" s="111"/>
      <c r="AE802" s="107"/>
      <c r="AF802" s="107"/>
      <c r="AG802" s="107"/>
      <c r="AH802" s="107"/>
      <c r="AI802" s="107"/>
      <c r="AJ802" s="107"/>
      <c r="AK802" s="107"/>
      <c r="AL802" s="107"/>
      <c r="AM802" s="107"/>
      <c r="AN802" s="107"/>
      <c r="AO802" s="107"/>
      <c r="AP802" s="107"/>
      <c r="AQ802" s="107"/>
      <c r="AR802" s="107"/>
      <c r="AS802" s="107"/>
      <c r="AT802" s="107"/>
      <c r="AU802" s="107"/>
      <c r="AV802" s="107"/>
      <c r="AW802" s="107"/>
      <c r="AX802" s="107"/>
      <c r="AY802" s="107"/>
      <c r="AZ802" s="107"/>
      <c r="BA802" s="107"/>
      <c r="BB802" s="107"/>
      <c r="BC802" s="115"/>
      <c r="BD802" s="107"/>
      <c r="BE802" s="107"/>
      <c r="BF802" s="107"/>
      <c r="BG802" s="107"/>
      <c r="BH802" s="107"/>
      <c r="BI802" s="107"/>
      <c r="BJ802" s="107"/>
      <c r="BK802" s="107"/>
      <c r="BL802" s="116"/>
      <c r="BM802" s="116"/>
      <c r="BN802" s="116"/>
      <c r="BO802" s="116"/>
      <c r="BP802" s="116"/>
      <c r="BQ802" s="116"/>
      <c r="BR802" s="116"/>
      <c r="BS802" s="118"/>
      <c r="BT802" s="107"/>
      <c r="BU802" s="107"/>
      <c r="BV802" s="107"/>
      <c r="BW802" s="107"/>
      <c r="BX802" s="107"/>
      <c r="BY802" s="107"/>
      <c r="BZ802" s="107"/>
      <c r="CA802" s="107"/>
      <c r="CB802" s="117"/>
      <c r="CC802" s="117"/>
      <c r="CD802" s="117"/>
      <c r="CE802" s="112"/>
      <c r="CF802" s="117"/>
      <c r="CG802" s="112"/>
      <c r="CH802" s="112"/>
      <c r="CI802" s="112"/>
      <c r="CJ802" s="112"/>
      <c r="CK802" s="112"/>
      <c r="CL802" s="112"/>
      <c r="CM802" s="112"/>
      <c r="CN802" s="112"/>
      <c r="CO802" s="112"/>
      <c r="CP802" s="112"/>
      <c r="CQ802" s="112"/>
      <c r="CR802" s="112"/>
    </row>
    <row r="803" spans="1:96" ht="30.75" customHeight="1">
      <c r="A803" s="107"/>
      <c r="B803" s="117"/>
      <c r="C803" s="107"/>
      <c r="D803" s="107"/>
      <c r="E803" s="107"/>
      <c r="F803" s="107"/>
      <c r="G803" s="107"/>
      <c r="H803" s="107"/>
      <c r="I803" s="107"/>
      <c r="J803" s="107"/>
      <c r="K803" s="107"/>
      <c r="L803" s="107"/>
      <c r="M803" s="107"/>
      <c r="N803" s="107"/>
      <c r="O803" s="117"/>
      <c r="P803" s="118"/>
      <c r="Q803" s="107"/>
      <c r="R803" s="107"/>
      <c r="S803" s="107"/>
      <c r="T803" s="107"/>
      <c r="U803" s="107"/>
      <c r="V803" s="107"/>
      <c r="W803" s="107"/>
      <c r="X803" s="107"/>
      <c r="Y803" s="107"/>
      <c r="Z803" s="107"/>
      <c r="AA803" s="107"/>
      <c r="AB803" s="107"/>
      <c r="AC803" s="147"/>
      <c r="AD803" s="111"/>
      <c r="AE803" s="107"/>
      <c r="AF803" s="107"/>
      <c r="AG803" s="107"/>
      <c r="AH803" s="107"/>
      <c r="AI803" s="107"/>
      <c r="AJ803" s="107"/>
      <c r="AK803" s="107"/>
      <c r="AL803" s="107"/>
      <c r="AM803" s="107"/>
      <c r="AN803" s="107"/>
      <c r="AO803" s="107"/>
      <c r="AP803" s="107"/>
      <c r="AQ803" s="107"/>
      <c r="AR803" s="107"/>
      <c r="AS803" s="107"/>
      <c r="AT803" s="107"/>
      <c r="AU803" s="107"/>
      <c r="AV803" s="107"/>
      <c r="AW803" s="107"/>
      <c r="AX803" s="107"/>
      <c r="AY803" s="107"/>
      <c r="AZ803" s="107"/>
      <c r="BA803" s="107"/>
      <c r="BB803" s="107"/>
      <c r="BC803" s="115"/>
      <c r="BD803" s="107"/>
      <c r="BE803" s="107"/>
      <c r="BF803" s="107"/>
      <c r="BG803" s="107"/>
      <c r="BH803" s="107"/>
      <c r="BI803" s="107"/>
      <c r="BJ803" s="107"/>
      <c r="BK803" s="107"/>
      <c r="BL803" s="116"/>
      <c r="BM803" s="116"/>
      <c r="BN803" s="116"/>
      <c r="BO803" s="116"/>
      <c r="BP803" s="116"/>
      <c r="BQ803" s="116"/>
      <c r="BR803" s="116"/>
      <c r="BS803" s="118"/>
      <c r="BT803" s="107"/>
      <c r="BU803" s="107"/>
      <c r="BV803" s="107"/>
      <c r="BW803" s="107"/>
      <c r="BX803" s="107"/>
      <c r="BY803" s="107"/>
      <c r="BZ803" s="107"/>
      <c r="CA803" s="107"/>
      <c r="CB803" s="117"/>
      <c r="CC803" s="117"/>
      <c r="CD803" s="117"/>
      <c r="CE803" s="112"/>
      <c r="CF803" s="117"/>
      <c r="CG803" s="112"/>
      <c r="CH803" s="112"/>
      <c r="CI803" s="112"/>
      <c r="CJ803" s="112"/>
      <c r="CK803" s="112"/>
      <c r="CL803" s="112"/>
      <c r="CM803" s="112"/>
      <c r="CN803" s="112"/>
      <c r="CO803" s="112"/>
      <c r="CP803" s="112"/>
      <c r="CQ803" s="112"/>
      <c r="CR803" s="112"/>
    </row>
    <row r="804" spans="1:96" ht="30.75" customHeight="1">
      <c r="A804" s="107"/>
      <c r="B804" s="117"/>
      <c r="C804" s="107"/>
      <c r="D804" s="107"/>
      <c r="E804" s="107"/>
      <c r="F804" s="107"/>
      <c r="G804" s="107"/>
      <c r="H804" s="107"/>
      <c r="I804" s="107"/>
      <c r="J804" s="107"/>
      <c r="K804" s="107"/>
      <c r="L804" s="107"/>
      <c r="M804" s="107"/>
      <c r="N804" s="107"/>
      <c r="O804" s="117"/>
      <c r="P804" s="118"/>
      <c r="Q804" s="107"/>
      <c r="R804" s="107"/>
      <c r="S804" s="107"/>
      <c r="T804" s="107"/>
      <c r="U804" s="107"/>
      <c r="V804" s="107"/>
      <c r="W804" s="107"/>
      <c r="X804" s="107"/>
      <c r="Y804" s="107"/>
      <c r="Z804" s="107"/>
      <c r="AA804" s="107"/>
      <c r="AB804" s="107"/>
      <c r="AC804" s="147"/>
      <c r="AD804" s="111"/>
      <c r="AE804" s="107"/>
      <c r="AF804" s="107"/>
      <c r="AG804" s="107"/>
      <c r="AH804" s="107"/>
      <c r="AI804" s="107"/>
      <c r="AJ804" s="107"/>
      <c r="AK804" s="107"/>
      <c r="AL804" s="107"/>
      <c r="AM804" s="107"/>
      <c r="AN804" s="107"/>
      <c r="AO804" s="107"/>
      <c r="AP804" s="107"/>
      <c r="AQ804" s="107"/>
      <c r="AR804" s="107"/>
      <c r="AS804" s="107"/>
      <c r="AT804" s="107"/>
      <c r="AU804" s="107"/>
      <c r="AV804" s="107"/>
      <c r="AW804" s="107"/>
      <c r="AX804" s="107"/>
      <c r="AY804" s="107"/>
      <c r="AZ804" s="107"/>
      <c r="BA804" s="107"/>
      <c r="BB804" s="107"/>
      <c r="BC804" s="115"/>
      <c r="BD804" s="107"/>
      <c r="BE804" s="107"/>
      <c r="BF804" s="107"/>
      <c r="BG804" s="107"/>
      <c r="BH804" s="107"/>
      <c r="BI804" s="107"/>
      <c r="BJ804" s="107"/>
      <c r="BK804" s="107"/>
      <c r="BL804" s="116"/>
      <c r="BM804" s="116"/>
      <c r="BN804" s="116"/>
      <c r="BO804" s="116"/>
      <c r="BP804" s="116"/>
      <c r="BQ804" s="116"/>
      <c r="BR804" s="116"/>
      <c r="BS804" s="118"/>
      <c r="BT804" s="107"/>
      <c r="BU804" s="107"/>
      <c r="BV804" s="107"/>
      <c r="BW804" s="107"/>
      <c r="BX804" s="107"/>
      <c r="BY804" s="107"/>
      <c r="BZ804" s="107"/>
      <c r="CA804" s="107"/>
      <c r="CB804" s="117"/>
      <c r="CC804" s="117"/>
      <c r="CD804" s="117"/>
      <c r="CE804" s="112"/>
      <c r="CF804" s="117"/>
      <c r="CG804" s="112"/>
      <c r="CH804" s="112"/>
      <c r="CI804" s="112"/>
      <c r="CJ804" s="112"/>
      <c r="CK804" s="112"/>
      <c r="CL804" s="112"/>
      <c r="CM804" s="112"/>
      <c r="CN804" s="112"/>
      <c r="CO804" s="112"/>
      <c r="CP804" s="112"/>
      <c r="CQ804" s="112"/>
      <c r="CR804" s="112"/>
    </row>
    <row r="805" spans="1:96" ht="30.75" customHeight="1">
      <c r="A805" s="107"/>
      <c r="B805" s="117"/>
      <c r="C805" s="107"/>
      <c r="D805" s="107"/>
      <c r="E805" s="107"/>
      <c r="F805" s="107"/>
      <c r="G805" s="107"/>
      <c r="H805" s="107"/>
      <c r="I805" s="107"/>
      <c r="J805" s="107"/>
      <c r="K805" s="107"/>
      <c r="L805" s="107"/>
      <c r="M805" s="107"/>
      <c r="N805" s="107"/>
      <c r="O805" s="117"/>
      <c r="P805" s="118"/>
      <c r="Q805" s="107"/>
      <c r="R805" s="107"/>
      <c r="S805" s="107"/>
      <c r="T805" s="107"/>
      <c r="U805" s="107"/>
      <c r="V805" s="107"/>
      <c r="W805" s="107"/>
      <c r="X805" s="107"/>
      <c r="Y805" s="107"/>
      <c r="Z805" s="107"/>
      <c r="AA805" s="107"/>
      <c r="AB805" s="107"/>
      <c r="AC805" s="147"/>
      <c r="AD805" s="111"/>
      <c r="AE805" s="107"/>
      <c r="AF805" s="107"/>
      <c r="AG805" s="107"/>
      <c r="AH805" s="107"/>
      <c r="AI805" s="107"/>
      <c r="AJ805" s="107"/>
      <c r="AK805" s="107"/>
      <c r="AL805" s="107"/>
      <c r="AM805" s="107"/>
      <c r="AN805" s="107"/>
      <c r="AO805" s="107"/>
      <c r="AP805" s="107"/>
      <c r="AQ805" s="107"/>
      <c r="AR805" s="107"/>
      <c r="AS805" s="107"/>
      <c r="AT805" s="107"/>
      <c r="AU805" s="107"/>
      <c r="AV805" s="107"/>
      <c r="AW805" s="107"/>
      <c r="AX805" s="107"/>
      <c r="AY805" s="107"/>
      <c r="AZ805" s="107"/>
      <c r="BA805" s="107"/>
      <c r="BB805" s="107"/>
      <c r="BC805" s="115"/>
      <c r="BD805" s="107"/>
      <c r="BE805" s="107"/>
      <c r="BF805" s="107"/>
      <c r="BG805" s="107"/>
      <c r="BH805" s="107"/>
      <c r="BI805" s="107"/>
      <c r="BJ805" s="107"/>
      <c r="BK805" s="107"/>
      <c r="BL805" s="116"/>
      <c r="BM805" s="116"/>
      <c r="BN805" s="116"/>
      <c r="BO805" s="116"/>
      <c r="BP805" s="116"/>
      <c r="BQ805" s="116"/>
      <c r="BR805" s="116"/>
      <c r="BS805" s="118"/>
      <c r="BT805" s="107"/>
      <c r="BU805" s="107"/>
      <c r="BV805" s="107"/>
      <c r="BW805" s="107"/>
      <c r="BX805" s="107"/>
      <c r="BY805" s="107"/>
      <c r="BZ805" s="107"/>
      <c r="CA805" s="107"/>
      <c r="CB805" s="117"/>
      <c r="CC805" s="117"/>
      <c r="CD805" s="117"/>
      <c r="CE805" s="112"/>
      <c r="CF805" s="117"/>
      <c r="CG805" s="112"/>
      <c r="CH805" s="112"/>
      <c r="CI805" s="112"/>
      <c r="CJ805" s="112"/>
      <c r="CK805" s="112"/>
      <c r="CL805" s="112"/>
      <c r="CM805" s="112"/>
      <c r="CN805" s="112"/>
      <c r="CO805" s="112"/>
      <c r="CP805" s="112"/>
      <c r="CQ805" s="112"/>
      <c r="CR805" s="112"/>
    </row>
    <row r="806" spans="1:96" ht="30.75" customHeight="1">
      <c r="A806" s="107"/>
      <c r="B806" s="117"/>
      <c r="C806" s="107"/>
      <c r="D806" s="107"/>
      <c r="E806" s="107"/>
      <c r="F806" s="107"/>
      <c r="G806" s="107"/>
      <c r="H806" s="107"/>
      <c r="I806" s="107"/>
      <c r="J806" s="107"/>
      <c r="K806" s="107"/>
      <c r="L806" s="107"/>
      <c r="M806" s="107"/>
      <c r="N806" s="107"/>
      <c r="O806" s="117"/>
      <c r="P806" s="118"/>
      <c r="Q806" s="107"/>
      <c r="R806" s="107"/>
      <c r="S806" s="107"/>
      <c r="T806" s="107"/>
      <c r="U806" s="107"/>
      <c r="V806" s="107"/>
      <c r="W806" s="107"/>
      <c r="X806" s="107"/>
      <c r="Y806" s="107"/>
      <c r="Z806" s="107"/>
      <c r="AA806" s="107"/>
      <c r="AB806" s="107"/>
      <c r="AC806" s="147"/>
      <c r="AD806" s="111"/>
      <c r="AE806" s="107"/>
      <c r="AF806" s="107"/>
      <c r="AG806" s="107"/>
      <c r="AH806" s="107"/>
      <c r="AI806" s="107"/>
      <c r="AJ806" s="107"/>
      <c r="AK806" s="107"/>
      <c r="AL806" s="107"/>
      <c r="AM806" s="107"/>
      <c r="AN806" s="107"/>
      <c r="AO806" s="107"/>
      <c r="AP806" s="107"/>
      <c r="AQ806" s="107"/>
      <c r="AR806" s="107"/>
      <c r="AS806" s="107"/>
      <c r="AT806" s="107"/>
      <c r="AU806" s="107"/>
      <c r="AV806" s="107"/>
      <c r="AW806" s="107"/>
      <c r="AX806" s="107"/>
      <c r="AY806" s="107"/>
      <c r="AZ806" s="107"/>
      <c r="BA806" s="107"/>
      <c r="BB806" s="107"/>
      <c r="BC806" s="115"/>
      <c r="BD806" s="107"/>
      <c r="BE806" s="107"/>
      <c r="BF806" s="107"/>
      <c r="BG806" s="107"/>
      <c r="BH806" s="107"/>
      <c r="BI806" s="107"/>
      <c r="BJ806" s="107"/>
      <c r="BK806" s="107"/>
      <c r="BL806" s="116"/>
      <c r="BM806" s="116"/>
      <c r="BN806" s="116"/>
      <c r="BO806" s="116"/>
      <c r="BP806" s="116"/>
      <c r="BQ806" s="116"/>
      <c r="BR806" s="116"/>
      <c r="BS806" s="118"/>
      <c r="BT806" s="107"/>
      <c r="BU806" s="107"/>
      <c r="BV806" s="107"/>
      <c r="BW806" s="107"/>
      <c r="BX806" s="107"/>
      <c r="BY806" s="107"/>
      <c r="BZ806" s="107"/>
      <c r="CA806" s="107"/>
      <c r="CB806" s="117"/>
      <c r="CC806" s="117"/>
      <c r="CD806" s="117"/>
      <c r="CE806" s="112"/>
      <c r="CF806" s="117"/>
      <c r="CG806" s="112"/>
      <c r="CH806" s="112"/>
      <c r="CI806" s="112"/>
      <c r="CJ806" s="112"/>
      <c r="CK806" s="112"/>
      <c r="CL806" s="112"/>
      <c r="CM806" s="112"/>
      <c r="CN806" s="112"/>
      <c r="CO806" s="112"/>
      <c r="CP806" s="112"/>
      <c r="CQ806" s="112"/>
      <c r="CR806" s="112"/>
    </row>
    <row r="807" spans="1:96" ht="30.75" customHeight="1">
      <c r="A807" s="107"/>
      <c r="B807" s="117"/>
      <c r="C807" s="107"/>
      <c r="D807" s="107"/>
      <c r="E807" s="107"/>
      <c r="F807" s="107"/>
      <c r="G807" s="107"/>
      <c r="H807" s="107"/>
      <c r="I807" s="107"/>
      <c r="J807" s="107"/>
      <c r="K807" s="107"/>
      <c r="L807" s="107"/>
      <c r="M807" s="107"/>
      <c r="N807" s="107"/>
      <c r="O807" s="117"/>
      <c r="P807" s="118"/>
      <c r="Q807" s="107"/>
      <c r="R807" s="107"/>
      <c r="S807" s="107"/>
      <c r="T807" s="107"/>
      <c r="U807" s="107"/>
      <c r="V807" s="107"/>
      <c r="W807" s="107"/>
      <c r="X807" s="107"/>
      <c r="Y807" s="107"/>
      <c r="Z807" s="107"/>
      <c r="AA807" s="107"/>
      <c r="AB807" s="107"/>
      <c r="AC807" s="147"/>
      <c r="AD807" s="111"/>
      <c r="AE807" s="107"/>
      <c r="AF807" s="107"/>
      <c r="AG807" s="107"/>
      <c r="AH807" s="107"/>
      <c r="AI807" s="107"/>
      <c r="AJ807" s="107"/>
      <c r="AK807" s="107"/>
      <c r="AL807" s="107"/>
      <c r="AM807" s="107"/>
      <c r="AN807" s="107"/>
      <c r="AO807" s="107"/>
      <c r="AP807" s="107"/>
      <c r="AQ807" s="107"/>
      <c r="AR807" s="107"/>
      <c r="AS807" s="107"/>
      <c r="AT807" s="107"/>
      <c r="AU807" s="107"/>
      <c r="AV807" s="107"/>
      <c r="AW807" s="107"/>
      <c r="AX807" s="107"/>
      <c r="AY807" s="107"/>
      <c r="AZ807" s="107"/>
      <c r="BA807" s="107"/>
      <c r="BB807" s="107"/>
      <c r="BC807" s="115"/>
      <c r="BD807" s="107"/>
      <c r="BE807" s="107"/>
      <c r="BF807" s="107"/>
      <c r="BG807" s="107"/>
      <c r="BH807" s="107"/>
      <c r="BI807" s="107"/>
      <c r="BJ807" s="107"/>
      <c r="BK807" s="107"/>
      <c r="BL807" s="116"/>
      <c r="BM807" s="116"/>
      <c r="BN807" s="116"/>
      <c r="BO807" s="116"/>
      <c r="BP807" s="116"/>
      <c r="BQ807" s="116"/>
      <c r="BR807" s="116"/>
      <c r="BS807" s="118"/>
      <c r="BT807" s="107"/>
      <c r="BU807" s="107"/>
      <c r="BV807" s="107"/>
      <c r="BW807" s="107"/>
      <c r="BX807" s="107"/>
      <c r="BY807" s="107"/>
      <c r="BZ807" s="107"/>
      <c r="CA807" s="107"/>
      <c r="CB807" s="117"/>
      <c r="CC807" s="117"/>
      <c r="CD807" s="117"/>
      <c r="CE807" s="112"/>
      <c r="CF807" s="117"/>
      <c r="CG807" s="112"/>
      <c r="CH807" s="112"/>
      <c r="CI807" s="112"/>
      <c r="CJ807" s="112"/>
      <c r="CK807" s="112"/>
      <c r="CL807" s="112"/>
      <c r="CM807" s="112"/>
      <c r="CN807" s="112"/>
      <c r="CO807" s="112"/>
      <c r="CP807" s="112"/>
      <c r="CQ807" s="112"/>
      <c r="CR807" s="112"/>
    </row>
    <row r="808" spans="1:96" ht="30.75" customHeight="1">
      <c r="A808" s="107"/>
      <c r="B808" s="117"/>
      <c r="C808" s="107"/>
      <c r="D808" s="107"/>
      <c r="E808" s="107"/>
      <c r="F808" s="107"/>
      <c r="G808" s="107"/>
      <c r="H808" s="107"/>
      <c r="I808" s="107"/>
      <c r="J808" s="107"/>
      <c r="K808" s="107"/>
      <c r="L808" s="107"/>
      <c r="M808" s="107"/>
      <c r="N808" s="107"/>
      <c r="O808" s="117"/>
      <c r="P808" s="118"/>
      <c r="Q808" s="107"/>
      <c r="R808" s="107"/>
      <c r="S808" s="107"/>
      <c r="T808" s="107"/>
      <c r="U808" s="107"/>
      <c r="V808" s="107"/>
      <c r="W808" s="107"/>
      <c r="X808" s="107"/>
      <c r="Y808" s="107"/>
      <c r="Z808" s="107"/>
      <c r="AA808" s="107"/>
      <c r="AB808" s="107"/>
      <c r="AC808" s="147"/>
      <c r="AD808" s="111"/>
      <c r="AE808" s="107"/>
      <c r="AF808" s="107"/>
      <c r="AG808" s="107"/>
      <c r="AH808" s="107"/>
      <c r="AI808" s="107"/>
      <c r="AJ808" s="107"/>
      <c r="AK808" s="107"/>
      <c r="AL808" s="107"/>
      <c r="AM808" s="107"/>
      <c r="AN808" s="107"/>
      <c r="AO808" s="107"/>
      <c r="AP808" s="107"/>
      <c r="AQ808" s="107"/>
      <c r="AR808" s="107"/>
      <c r="AS808" s="107"/>
      <c r="AT808" s="107"/>
      <c r="AU808" s="107"/>
      <c r="AV808" s="107"/>
      <c r="AW808" s="107"/>
      <c r="AX808" s="107"/>
      <c r="AY808" s="107"/>
      <c r="AZ808" s="107"/>
      <c r="BA808" s="107"/>
      <c r="BB808" s="107"/>
      <c r="BC808" s="115"/>
      <c r="BD808" s="107"/>
      <c r="BE808" s="107"/>
      <c r="BF808" s="107"/>
      <c r="BG808" s="107"/>
      <c r="BH808" s="107"/>
      <c r="BI808" s="107"/>
      <c r="BJ808" s="107"/>
      <c r="BK808" s="107"/>
      <c r="BL808" s="116"/>
      <c r="BM808" s="116"/>
      <c r="BN808" s="116"/>
      <c r="BO808" s="116"/>
      <c r="BP808" s="116"/>
      <c r="BQ808" s="116"/>
      <c r="BR808" s="116"/>
      <c r="BS808" s="118"/>
      <c r="BT808" s="107"/>
      <c r="BU808" s="107"/>
      <c r="BV808" s="107"/>
      <c r="BW808" s="107"/>
      <c r="BX808" s="107"/>
      <c r="BY808" s="107"/>
      <c r="BZ808" s="107"/>
      <c r="CA808" s="107"/>
      <c r="CB808" s="117"/>
      <c r="CC808" s="117"/>
      <c r="CD808" s="117"/>
      <c r="CE808" s="112"/>
      <c r="CF808" s="117"/>
      <c r="CG808" s="112"/>
      <c r="CH808" s="112"/>
      <c r="CI808" s="112"/>
      <c r="CJ808" s="112"/>
      <c r="CK808" s="112"/>
      <c r="CL808" s="112"/>
      <c r="CM808" s="112"/>
      <c r="CN808" s="112"/>
      <c r="CO808" s="112"/>
      <c r="CP808" s="112"/>
      <c r="CQ808" s="112"/>
      <c r="CR808" s="112"/>
    </row>
    <row r="809" spans="1:96" ht="30.75" customHeight="1">
      <c r="A809" s="107"/>
      <c r="B809" s="117"/>
      <c r="C809" s="107"/>
      <c r="D809" s="107"/>
      <c r="E809" s="107"/>
      <c r="F809" s="107"/>
      <c r="G809" s="107"/>
      <c r="H809" s="107"/>
      <c r="I809" s="107"/>
      <c r="J809" s="107"/>
      <c r="K809" s="107"/>
      <c r="L809" s="107"/>
      <c r="M809" s="107"/>
      <c r="N809" s="107"/>
      <c r="O809" s="117"/>
      <c r="P809" s="118"/>
      <c r="Q809" s="107"/>
      <c r="R809" s="107"/>
      <c r="S809" s="107"/>
      <c r="T809" s="107"/>
      <c r="U809" s="107"/>
      <c r="V809" s="107"/>
      <c r="W809" s="107"/>
      <c r="X809" s="107"/>
      <c r="Y809" s="107"/>
      <c r="Z809" s="107"/>
      <c r="AA809" s="107"/>
      <c r="AB809" s="107"/>
      <c r="AC809" s="147"/>
      <c r="AD809" s="111"/>
      <c r="AE809" s="107"/>
      <c r="AF809" s="107"/>
      <c r="AG809" s="107"/>
      <c r="AH809" s="107"/>
      <c r="AI809" s="107"/>
      <c r="AJ809" s="107"/>
      <c r="AK809" s="107"/>
      <c r="AL809" s="107"/>
      <c r="AM809" s="107"/>
      <c r="AN809" s="107"/>
      <c r="AO809" s="107"/>
      <c r="AP809" s="107"/>
      <c r="AQ809" s="107"/>
      <c r="AR809" s="107"/>
      <c r="AS809" s="107"/>
      <c r="AT809" s="107"/>
      <c r="AU809" s="107"/>
      <c r="AV809" s="107"/>
      <c r="AW809" s="107"/>
      <c r="AX809" s="107"/>
      <c r="AY809" s="107"/>
      <c r="AZ809" s="107"/>
      <c r="BA809" s="107"/>
      <c r="BB809" s="107"/>
      <c r="BC809" s="115"/>
      <c r="BD809" s="107"/>
      <c r="BE809" s="107"/>
      <c r="BF809" s="107"/>
      <c r="BG809" s="107"/>
      <c r="BH809" s="107"/>
      <c r="BI809" s="107"/>
      <c r="BJ809" s="107"/>
      <c r="BK809" s="107"/>
      <c r="BL809" s="116"/>
      <c r="BM809" s="116"/>
      <c r="BN809" s="116"/>
      <c r="BO809" s="116"/>
      <c r="BP809" s="116"/>
      <c r="BQ809" s="116"/>
      <c r="BR809" s="116"/>
      <c r="BS809" s="118"/>
      <c r="BT809" s="107"/>
      <c r="BU809" s="107"/>
      <c r="BV809" s="107"/>
      <c r="BW809" s="107"/>
      <c r="BX809" s="107"/>
      <c r="BY809" s="107"/>
      <c r="BZ809" s="107"/>
      <c r="CA809" s="107"/>
      <c r="CB809" s="117"/>
      <c r="CC809" s="117"/>
      <c r="CD809" s="117"/>
      <c r="CE809" s="112"/>
      <c r="CF809" s="117"/>
      <c r="CG809" s="112"/>
      <c r="CH809" s="112"/>
      <c r="CI809" s="112"/>
      <c r="CJ809" s="112"/>
      <c r="CK809" s="112"/>
      <c r="CL809" s="112"/>
      <c r="CM809" s="112"/>
      <c r="CN809" s="112"/>
      <c r="CO809" s="112"/>
      <c r="CP809" s="112"/>
      <c r="CQ809" s="112"/>
      <c r="CR809" s="112"/>
    </row>
    <row r="810" spans="1:96" ht="30.75" customHeight="1">
      <c r="A810" s="107"/>
      <c r="B810" s="117"/>
      <c r="C810" s="107"/>
      <c r="D810" s="107"/>
      <c r="E810" s="107"/>
      <c r="F810" s="107"/>
      <c r="G810" s="107"/>
      <c r="H810" s="107"/>
      <c r="I810" s="107"/>
      <c r="J810" s="107"/>
      <c r="K810" s="107"/>
      <c r="L810" s="107"/>
      <c r="M810" s="107"/>
      <c r="N810" s="107"/>
      <c r="O810" s="117"/>
      <c r="P810" s="118"/>
      <c r="Q810" s="107"/>
      <c r="R810" s="107"/>
      <c r="S810" s="107"/>
      <c r="T810" s="107"/>
      <c r="U810" s="107"/>
      <c r="V810" s="107"/>
      <c r="W810" s="107"/>
      <c r="X810" s="107"/>
      <c r="Y810" s="107"/>
      <c r="Z810" s="107"/>
      <c r="AA810" s="107"/>
      <c r="AB810" s="107"/>
      <c r="AC810" s="147"/>
      <c r="AD810" s="111"/>
      <c r="AE810" s="107"/>
      <c r="AF810" s="107"/>
      <c r="AG810" s="107"/>
      <c r="AH810" s="107"/>
      <c r="AI810" s="107"/>
      <c r="AJ810" s="107"/>
      <c r="AK810" s="107"/>
      <c r="AL810" s="107"/>
      <c r="AM810" s="107"/>
      <c r="AN810" s="107"/>
      <c r="AO810" s="107"/>
      <c r="AP810" s="107"/>
      <c r="AQ810" s="107"/>
      <c r="AR810" s="107"/>
      <c r="AS810" s="107"/>
      <c r="AT810" s="107"/>
      <c r="AU810" s="107"/>
      <c r="AV810" s="107"/>
      <c r="AW810" s="107"/>
      <c r="AX810" s="107"/>
      <c r="AY810" s="107"/>
      <c r="AZ810" s="107"/>
      <c r="BA810" s="107"/>
      <c r="BB810" s="107"/>
      <c r="BC810" s="115"/>
      <c r="BD810" s="107"/>
      <c r="BE810" s="107"/>
      <c r="BF810" s="107"/>
      <c r="BG810" s="107"/>
      <c r="BH810" s="107"/>
      <c r="BI810" s="107"/>
      <c r="BJ810" s="107"/>
      <c r="BK810" s="107"/>
      <c r="BL810" s="116"/>
      <c r="BM810" s="116"/>
      <c r="BN810" s="116"/>
      <c r="BO810" s="116"/>
      <c r="BP810" s="116"/>
      <c r="BQ810" s="116"/>
      <c r="BR810" s="116"/>
      <c r="BS810" s="118"/>
      <c r="BT810" s="107"/>
      <c r="BU810" s="107"/>
      <c r="BV810" s="107"/>
      <c r="BW810" s="107"/>
      <c r="BX810" s="107"/>
      <c r="BY810" s="107"/>
      <c r="BZ810" s="107"/>
      <c r="CA810" s="107"/>
      <c r="CB810" s="117"/>
      <c r="CC810" s="117"/>
      <c r="CD810" s="117"/>
      <c r="CE810" s="112"/>
      <c r="CF810" s="117"/>
      <c r="CG810" s="112"/>
      <c r="CH810" s="112"/>
      <c r="CI810" s="112"/>
      <c r="CJ810" s="112"/>
      <c r="CK810" s="112"/>
      <c r="CL810" s="112"/>
      <c r="CM810" s="112"/>
      <c r="CN810" s="112"/>
      <c r="CO810" s="112"/>
      <c r="CP810" s="112"/>
      <c r="CQ810" s="112"/>
      <c r="CR810" s="112"/>
    </row>
    <row r="811" spans="1:96" ht="30.75" customHeight="1">
      <c r="A811" s="107"/>
      <c r="B811" s="117"/>
      <c r="C811" s="107"/>
      <c r="D811" s="107"/>
      <c r="E811" s="107"/>
      <c r="F811" s="107"/>
      <c r="G811" s="107"/>
      <c r="H811" s="107"/>
      <c r="I811" s="107"/>
      <c r="J811" s="107"/>
      <c r="K811" s="107"/>
      <c r="L811" s="107"/>
      <c r="M811" s="107"/>
      <c r="N811" s="107"/>
      <c r="O811" s="117"/>
      <c r="P811" s="118"/>
      <c r="Q811" s="107"/>
      <c r="R811" s="107"/>
      <c r="S811" s="107"/>
      <c r="T811" s="107"/>
      <c r="U811" s="107"/>
      <c r="V811" s="107"/>
      <c r="W811" s="107"/>
      <c r="X811" s="107"/>
      <c r="Y811" s="107"/>
      <c r="Z811" s="107"/>
      <c r="AA811" s="107"/>
      <c r="AB811" s="107"/>
      <c r="AC811" s="147"/>
      <c r="AD811" s="111"/>
      <c r="AE811" s="107"/>
      <c r="AF811" s="107"/>
      <c r="AG811" s="107"/>
      <c r="AH811" s="107"/>
      <c r="AI811" s="107"/>
      <c r="AJ811" s="107"/>
      <c r="AK811" s="107"/>
      <c r="AL811" s="107"/>
      <c r="AM811" s="107"/>
      <c r="AN811" s="107"/>
      <c r="AO811" s="107"/>
      <c r="AP811" s="107"/>
      <c r="AQ811" s="107"/>
      <c r="AR811" s="107"/>
      <c r="AS811" s="107"/>
      <c r="AT811" s="107"/>
      <c r="AU811" s="107"/>
      <c r="AV811" s="107"/>
      <c r="AW811" s="107"/>
      <c r="AX811" s="107"/>
      <c r="AY811" s="107"/>
      <c r="AZ811" s="107"/>
      <c r="BA811" s="107"/>
      <c r="BB811" s="107"/>
      <c r="BC811" s="115"/>
      <c r="BD811" s="107"/>
      <c r="BE811" s="107"/>
      <c r="BF811" s="107"/>
      <c r="BG811" s="107"/>
      <c r="BH811" s="107"/>
      <c r="BI811" s="107"/>
      <c r="BJ811" s="107"/>
      <c r="BK811" s="107"/>
      <c r="BL811" s="116"/>
      <c r="BM811" s="116"/>
      <c r="BN811" s="116"/>
      <c r="BO811" s="116"/>
      <c r="BP811" s="116"/>
      <c r="BQ811" s="116"/>
      <c r="BR811" s="116"/>
      <c r="BS811" s="118"/>
      <c r="BT811" s="107"/>
      <c r="BU811" s="107"/>
      <c r="BV811" s="107"/>
      <c r="BW811" s="107"/>
      <c r="BX811" s="107"/>
      <c r="BY811" s="107"/>
      <c r="BZ811" s="107"/>
      <c r="CA811" s="107"/>
      <c r="CB811" s="117"/>
      <c r="CC811" s="117"/>
      <c r="CD811" s="117"/>
      <c r="CE811" s="112"/>
      <c r="CF811" s="117"/>
      <c r="CG811" s="112"/>
      <c r="CH811" s="112"/>
      <c r="CI811" s="112"/>
      <c r="CJ811" s="112"/>
      <c r="CK811" s="112"/>
      <c r="CL811" s="112"/>
      <c r="CM811" s="112"/>
      <c r="CN811" s="112"/>
      <c r="CO811" s="112"/>
      <c r="CP811" s="112"/>
      <c r="CQ811" s="112"/>
      <c r="CR811" s="112"/>
    </row>
    <row r="812" spans="1:96" ht="30.75" customHeight="1">
      <c r="A812" s="107"/>
      <c r="B812" s="117"/>
      <c r="C812" s="107"/>
      <c r="D812" s="107"/>
      <c r="E812" s="107"/>
      <c r="F812" s="107"/>
      <c r="G812" s="107"/>
      <c r="H812" s="107"/>
      <c r="I812" s="107"/>
      <c r="J812" s="107"/>
      <c r="K812" s="107"/>
      <c r="L812" s="107"/>
      <c r="M812" s="107"/>
      <c r="N812" s="107"/>
      <c r="O812" s="117"/>
      <c r="P812" s="118"/>
      <c r="Q812" s="107"/>
      <c r="R812" s="107"/>
      <c r="S812" s="107"/>
      <c r="T812" s="107"/>
      <c r="U812" s="107"/>
      <c r="V812" s="107"/>
      <c r="W812" s="107"/>
      <c r="X812" s="107"/>
      <c r="Y812" s="107"/>
      <c r="Z812" s="107"/>
      <c r="AA812" s="107"/>
      <c r="AB812" s="107"/>
      <c r="AC812" s="147"/>
      <c r="AD812" s="111"/>
      <c r="AE812" s="107"/>
      <c r="AF812" s="107"/>
      <c r="AG812" s="107"/>
      <c r="AH812" s="107"/>
      <c r="AI812" s="107"/>
      <c r="AJ812" s="107"/>
      <c r="AK812" s="107"/>
      <c r="AL812" s="107"/>
      <c r="AM812" s="107"/>
      <c r="AN812" s="107"/>
      <c r="AO812" s="107"/>
      <c r="AP812" s="107"/>
      <c r="AQ812" s="107"/>
      <c r="AR812" s="107"/>
      <c r="AS812" s="107"/>
      <c r="AT812" s="107"/>
      <c r="AU812" s="107"/>
      <c r="AV812" s="107"/>
      <c r="AW812" s="107"/>
      <c r="AX812" s="107"/>
      <c r="AY812" s="107"/>
      <c r="AZ812" s="107"/>
      <c r="BA812" s="107"/>
      <c r="BB812" s="107"/>
      <c r="BC812" s="115"/>
      <c r="BD812" s="107"/>
      <c r="BE812" s="107"/>
      <c r="BF812" s="107"/>
      <c r="BG812" s="107"/>
      <c r="BH812" s="107"/>
      <c r="BI812" s="107"/>
      <c r="BJ812" s="107"/>
      <c r="BK812" s="107"/>
      <c r="BL812" s="116"/>
      <c r="BM812" s="116"/>
      <c r="BN812" s="116"/>
      <c r="BO812" s="116"/>
      <c r="BP812" s="116"/>
      <c r="BQ812" s="116"/>
      <c r="BR812" s="116"/>
      <c r="BS812" s="118"/>
      <c r="BT812" s="107"/>
      <c r="BU812" s="107"/>
      <c r="BV812" s="107"/>
      <c r="BW812" s="107"/>
      <c r="BX812" s="107"/>
      <c r="BY812" s="107"/>
      <c r="BZ812" s="107"/>
      <c r="CA812" s="107"/>
      <c r="CB812" s="117"/>
      <c r="CC812" s="117"/>
      <c r="CD812" s="117"/>
      <c r="CE812" s="112"/>
      <c r="CF812" s="117"/>
      <c r="CG812" s="112"/>
      <c r="CH812" s="112"/>
      <c r="CI812" s="112"/>
      <c r="CJ812" s="112"/>
      <c r="CK812" s="112"/>
      <c r="CL812" s="112"/>
      <c r="CM812" s="112"/>
      <c r="CN812" s="112"/>
      <c r="CO812" s="112"/>
      <c r="CP812" s="112"/>
      <c r="CQ812" s="112"/>
      <c r="CR812" s="112"/>
    </row>
    <row r="813" spans="1:96" ht="30.75" customHeight="1">
      <c r="A813" s="107"/>
      <c r="B813" s="117"/>
      <c r="C813" s="107"/>
      <c r="D813" s="107"/>
      <c r="E813" s="107"/>
      <c r="F813" s="107"/>
      <c r="G813" s="107"/>
      <c r="H813" s="107"/>
      <c r="I813" s="107"/>
      <c r="J813" s="107"/>
      <c r="K813" s="107"/>
      <c r="L813" s="107"/>
      <c r="M813" s="107"/>
      <c r="N813" s="107"/>
      <c r="O813" s="117"/>
      <c r="P813" s="118"/>
      <c r="Q813" s="107"/>
      <c r="R813" s="107"/>
      <c r="S813" s="107"/>
      <c r="T813" s="107"/>
      <c r="U813" s="107"/>
      <c r="V813" s="107"/>
      <c r="W813" s="107"/>
      <c r="X813" s="107"/>
      <c r="Y813" s="107"/>
      <c r="Z813" s="107"/>
      <c r="AA813" s="107"/>
      <c r="AB813" s="107"/>
      <c r="AC813" s="147"/>
      <c r="AD813" s="111"/>
      <c r="AE813" s="107"/>
      <c r="AF813" s="107"/>
      <c r="AG813" s="107"/>
      <c r="AH813" s="107"/>
      <c r="AI813" s="107"/>
      <c r="AJ813" s="107"/>
      <c r="AK813" s="107"/>
      <c r="AL813" s="107"/>
      <c r="AM813" s="107"/>
      <c r="AN813" s="107"/>
      <c r="AO813" s="107"/>
      <c r="AP813" s="107"/>
      <c r="AQ813" s="107"/>
      <c r="AR813" s="107"/>
      <c r="AS813" s="107"/>
      <c r="AT813" s="107"/>
      <c r="AU813" s="107"/>
      <c r="AV813" s="107"/>
      <c r="AW813" s="107"/>
      <c r="AX813" s="107"/>
      <c r="AY813" s="107"/>
      <c r="AZ813" s="107"/>
      <c r="BA813" s="107"/>
      <c r="BB813" s="107"/>
      <c r="BC813" s="115"/>
      <c r="BD813" s="107"/>
      <c r="BE813" s="107"/>
      <c r="BF813" s="107"/>
      <c r="BG813" s="107"/>
      <c r="BH813" s="107"/>
      <c r="BI813" s="107"/>
      <c r="BJ813" s="107"/>
      <c r="BK813" s="107"/>
      <c r="BL813" s="116"/>
      <c r="BM813" s="116"/>
      <c r="BN813" s="116"/>
      <c r="BO813" s="116"/>
      <c r="BP813" s="116"/>
      <c r="BQ813" s="116"/>
      <c r="BR813" s="116"/>
      <c r="BS813" s="118"/>
      <c r="BT813" s="107"/>
      <c r="BU813" s="107"/>
      <c r="BV813" s="107"/>
      <c r="BW813" s="107"/>
      <c r="BX813" s="107"/>
      <c r="BY813" s="107"/>
      <c r="BZ813" s="107"/>
      <c r="CA813" s="107"/>
      <c r="CB813" s="117"/>
      <c r="CC813" s="117"/>
      <c r="CD813" s="117"/>
      <c r="CE813" s="112"/>
      <c r="CF813" s="117"/>
      <c r="CG813" s="112"/>
      <c r="CH813" s="112"/>
      <c r="CI813" s="112"/>
      <c r="CJ813" s="112"/>
      <c r="CK813" s="112"/>
      <c r="CL813" s="112"/>
      <c r="CM813" s="112"/>
      <c r="CN813" s="112"/>
      <c r="CO813" s="112"/>
      <c r="CP813" s="112"/>
      <c r="CQ813" s="112"/>
      <c r="CR813" s="112"/>
    </row>
    <row r="814" spans="1:96" ht="30.75" customHeight="1">
      <c r="A814" s="107"/>
      <c r="B814" s="117"/>
      <c r="C814" s="107"/>
      <c r="D814" s="107"/>
      <c r="E814" s="107"/>
      <c r="F814" s="107"/>
      <c r="G814" s="107"/>
      <c r="H814" s="107"/>
      <c r="I814" s="107"/>
      <c r="J814" s="107"/>
      <c r="K814" s="107"/>
      <c r="L814" s="107"/>
      <c r="M814" s="107"/>
      <c r="N814" s="107"/>
      <c r="O814" s="117"/>
      <c r="P814" s="118"/>
      <c r="Q814" s="107"/>
      <c r="R814" s="107"/>
      <c r="S814" s="107"/>
      <c r="T814" s="107"/>
      <c r="U814" s="107"/>
      <c r="V814" s="107"/>
      <c r="W814" s="107"/>
      <c r="X814" s="107"/>
      <c r="Y814" s="107"/>
      <c r="Z814" s="107"/>
      <c r="AA814" s="107"/>
      <c r="AB814" s="107"/>
      <c r="AC814" s="147"/>
      <c r="AD814" s="111"/>
      <c r="AE814" s="107"/>
      <c r="AF814" s="107"/>
      <c r="AG814" s="107"/>
      <c r="AH814" s="107"/>
      <c r="AI814" s="107"/>
      <c r="AJ814" s="107"/>
      <c r="AK814" s="107"/>
      <c r="AL814" s="107"/>
      <c r="AM814" s="107"/>
      <c r="AN814" s="107"/>
      <c r="AO814" s="107"/>
      <c r="AP814" s="107"/>
      <c r="AQ814" s="107"/>
      <c r="AR814" s="107"/>
      <c r="AS814" s="107"/>
      <c r="AT814" s="107"/>
      <c r="AU814" s="107"/>
      <c r="AV814" s="107"/>
      <c r="AW814" s="107"/>
      <c r="AX814" s="107"/>
      <c r="AY814" s="107"/>
      <c r="AZ814" s="107"/>
      <c r="BA814" s="107"/>
      <c r="BB814" s="107"/>
      <c r="BC814" s="115"/>
      <c r="BD814" s="107"/>
      <c r="BE814" s="107"/>
      <c r="BF814" s="107"/>
      <c r="BG814" s="107"/>
      <c r="BH814" s="107"/>
      <c r="BI814" s="107"/>
      <c r="BJ814" s="107"/>
      <c r="BK814" s="107"/>
      <c r="BL814" s="116"/>
      <c r="BM814" s="116"/>
      <c r="BN814" s="116"/>
      <c r="BO814" s="116"/>
      <c r="BP814" s="116"/>
      <c r="BQ814" s="116"/>
      <c r="BR814" s="116"/>
      <c r="BS814" s="118"/>
      <c r="BT814" s="107"/>
      <c r="BU814" s="107"/>
      <c r="BV814" s="107"/>
      <c r="BW814" s="107"/>
      <c r="BX814" s="107"/>
      <c r="BY814" s="107"/>
      <c r="BZ814" s="107"/>
      <c r="CA814" s="107"/>
      <c r="CB814" s="117"/>
      <c r="CC814" s="117"/>
      <c r="CD814" s="117"/>
      <c r="CE814" s="112"/>
      <c r="CF814" s="117"/>
      <c r="CG814" s="112"/>
      <c r="CH814" s="112"/>
      <c r="CI814" s="112"/>
      <c r="CJ814" s="112"/>
      <c r="CK814" s="112"/>
      <c r="CL814" s="112"/>
      <c r="CM814" s="112"/>
      <c r="CN814" s="112"/>
      <c r="CO814" s="112"/>
      <c r="CP814" s="112"/>
      <c r="CQ814" s="112"/>
      <c r="CR814" s="112"/>
    </row>
    <row r="815" spans="1:96" ht="30.75" customHeight="1">
      <c r="A815" s="107"/>
      <c r="B815" s="117"/>
      <c r="C815" s="107"/>
      <c r="D815" s="107"/>
      <c r="E815" s="107"/>
      <c r="F815" s="107"/>
      <c r="G815" s="107"/>
      <c r="H815" s="107"/>
      <c r="I815" s="107"/>
      <c r="J815" s="107"/>
      <c r="K815" s="107"/>
      <c r="L815" s="107"/>
      <c r="M815" s="107"/>
      <c r="N815" s="107"/>
      <c r="O815" s="117"/>
      <c r="P815" s="118"/>
      <c r="Q815" s="107"/>
      <c r="R815" s="107"/>
      <c r="S815" s="107"/>
      <c r="T815" s="107"/>
      <c r="U815" s="107"/>
      <c r="V815" s="107"/>
      <c r="W815" s="107"/>
      <c r="X815" s="107"/>
      <c r="Y815" s="107"/>
      <c r="Z815" s="107"/>
      <c r="AA815" s="107"/>
      <c r="AB815" s="107"/>
      <c r="AC815" s="147"/>
      <c r="AD815" s="111"/>
      <c r="AE815" s="107"/>
      <c r="AF815" s="107"/>
      <c r="AG815" s="107"/>
      <c r="AH815" s="107"/>
      <c r="AI815" s="107"/>
      <c r="AJ815" s="107"/>
      <c r="AK815" s="107"/>
      <c r="AL815" s="107"/>
      <c r="AM815" s="107"/>
      <c r="AN815" s="107"/>
      <c r="AO815" s="107"/>
      <c r="AP815" s="107"/>
      <c r="AQ815" s="107"/>
      <c r="AR815" s="107"/>
      <c r="AS815" s="107"/>
      <c r="AT815" s="107"/>
      <c r="AU815" s="107"/>
      <c r="AV815" s="107"/>
      <c r="AW815" s="107"/>
      <c r="AX815" s="107"/>
      <c r="AY815" s="107"/>
      <c r="AZ815" s="107"/>
      <c r="BA815" s="107"/>
      <c r="BB815" s="107"/>
      <c r="BC815" s="115"/>
      <c r="BD815" s="107"/>
      <c r="BE815" s="107"/>
      <c r="BF815" s="107"/>
      <c r="BG815" s="107"/>
      <c r="BH815" s="107"/>
      <c r="BI815" s="107"/>
      <c r="BJ815" s="107"/>
      <c r="BK815" s="107"/>
      <c r="BL815" s="116"/>
      <c r="BM815" s="116"/>
      <c r="BN815" s="116"/>
      <c r="BO815" s="116"/>
      <c r="BP815" s="116"/>
      <c r="BQ815" s="116"/>
      <c r="BR815" s="116"/>
      <c r="BS815" s="118"/>
      <c r="BT815" s="107"/>
      <c r="BU815" s="107"/>
      <c r="BV815" s="107"/>
      <c r="BW815" s="107"/>
      <c r="BX815" s="107"/>
      <c r="BY815" s="107"/>
      <c r="BZ815" s="107"/>
      <c r="CA815" s="107"/>
      <c r="CB815" s="117"/>
      <c r="CC815" s="117"/>
      <c r="CD815" s="117"/>
      <c r="CE815" s="112"/>
      <c r="CF815" s="117"/>
      <c r="CG815" s="112"/>
      <c r="CH815" s="112"/>
      <c r="CI815" s="112"/>
      <c r="CJ815" s="112"/>
      <c r="CK815" s="112"/>
      <c r="CL815" s="112"/>
      <c r="CM815" s="112"/>
      <c r="CN815" s="112"/>
      <c r="CO815" s="112"/>
      <c r="CP815" s="112"/>
      <c r="CQ815" s="112"/>
      <c r="CR815" s="112"/>
    </row>
    <row r="816" spans="1:96" ht="30.75" customHeight="1">
      <c r="A816" s="107"/>
      <c r="B816" s="117"/>
      <c r="C816" s="107"/>
      <c r="D816" s="107"/>
      <c r="E816" s="107"/>
      <c r="F816" s="107"/>
      <c r="G816" s="107"/>
      <c r="H816" s="107"/>
      <c r="I816" s="107"/>
      <c r="J816" s="107"/>
      <c r="K816" s="107"/>
      <c r="L816" s="107"/>
      <c r="M816" s="107"/>
      <c r="N816" s="107"/>
      <c r="O816" s="117"/>
      <c r="P816" s="118"/>
      <c r="Q816" s="107"/>
      <c r="R816" s="107"/>
      <c r="S816" s="107"/>
      <c r="T816" s="107"/>
      <c r="U816" s="107"/>
      <c r="V816" s="107"/>
      <c r="W816" s="107"/>
      <c r="X816" s="107"/>
      <c r="Y816" s="107"/>
      <c r="Z816" s="107"/>
      <c r="AA816" s="107"/>
      <c r="AB816" s="107"/>
      <c r="AC816" s="147"/>
      <c r="AD816" s="111"/>
      <c r="AE816" s="107"/>
      <c r="AF816" s="107"/>
      <c r="AG816" s="107"/>
      <c r="AH816" s="107"/>
      <c r="AI816" s="107"/>
      <c r="AJ816" s="107"/>
      <c r="AK816" s="107"/>
      <c r="AL816" s="107"/>
      <c r="AM816" s="107"/>
      <c r="AN816" s="107"/>
      <c r="AO816" s="107"/>
      <c r="AP816" s="107"/>
      <c r="AQ816" s="107"/>
      <c r="AR816" s="107"/>
      <c r="AS816" s="107"/>
      <c r="AT816" s="107"/>
      <c r="AU816" s="107"/>
      <c r="AV816" s="107"/>
      <c r="AW816" s="107"/>
      <c r="AX816" s="107"/>
      <c r="AY816" s="107"/>
      <c r="AZ816" s="107"/>
      <c r="BA816" s="107"/>
      <c r="BB816" s="107"/>
      <c r="BC816" s="115"/>
      <c r="BD816" s="107"/>
      <c r="BE816" s="107"/>
      <c r="BF816" s="107"/>
      <c r="BG816" s="107"/>
      <c r="BH816" s="107"/>
      <c r="BI816" s="107"/>
      <c r="BJ816" s="107"/>
      <c r="BK816" s="107"/>
      <c r="BL816" s="116"/>
      <c r="BM816" s="116"/>
      <c r="BN816" s="116"/>
      <c r="BO816" s="116"/>
      <c r="BP816" s="116"/>
      <c r="BQ816" s="116"/>
      <c r="BR816" s="116"/>
      <c r="BS816" s="118"/>
      <c r="BT816" s="107"/>
      <c r="BU816" s="107"/>
      <c r="BV816" s="107"/>
      <c r="BW816" s="107"/>
      <c r="BX816" s="107"/>
      <c r="BY816" s="107"/>
      <c r="BZ816" s="107"/>
      <c r="CA816" s="107"/>
      <c r="CB816" s="117"/>
      <c r="CC816" s="117"/>
      <c r="CD816" s="117"/>
      <c r="CE816" s="112"/>
      <c r="CF816" s="117"/>
      <c r="CG816" s="112"/>
      <c r="CH816" s="112"/>
      <c r="CI816" s="112"/>
      <c r="CJ816" s="112"/>
      <c r="CK816" s="112"/>
      <c r="CL816" s="112"/>
      <c r="CM816" s="112"/>
      <c r="CN816" s="112"/>
      <c r="CO816" s="112"/>
      <c r="CP816" s="112"/>
      <c r="CQ816" s="112"/>
      <c r="CR816" s="112"/>
    </row>
    <row r="817" spans="1:96" ht="30.75" customHeight="1">
      <c r="A817" s="107"/>
      <c r="B817" s="117"/>
      <c r="C817" s="107"/>
      <c r="D817" s="107"/>
      <c r="E817" s="107"/>
      <c r="F817" s="107"/>
      <c r="G817" s="107"/>
      <c r="H817" s="107"/>
      <c r="I817" s="107"/>
      <c r="J817" s="107"/>
      <c r="K817" s="107"/>
      <c r="L817" s="107"/>
      <c r="M817" s="107"/>
      <c r="N817" s="107"/>
      <c r="O817" s="117"/>
      <c r="P817" s="118"/>
      <c r="Q817" s="107"/>
      <c r="R817" s="107"/>
      <c r="S817" s="107"/>
      <c r="T817" s="107"/>
      <c r="U817" s="107"/>
      <c r="V817" s="107"/>
      <c r="W817" s="107"/>
      <c r="X817" s="107"/>
      <c r="Y817" s="107"/>
      <c r="Z817" s="107"/>
      <c r="AA817" s="107"/>
      <c r="AB817" s="107"/>
      <c r="AC817" s="147"/>
      <c r="AD817" s="111"/>
      <c r="AE817" s="107"/>
      <c r="AF817" s="107"/>
      <c r="AG817" s="107"/>
      <c r="AH817" s="107"/>
      <c r="AI817" s="107"/>
      <c r="AJ817" s="107"/>
      <c r="AK817" s="107"/>
      <c r="AL817" s="107"/>
      <c r="AM817" s="107"/>
      <c r="AN817" s="107"/>
      <c r="AO817" s="107"/>
      <c r="AP817" s="107"/>
      <c r="AQ817" s="107"/>
      <c r="AR817" s="107"/>
      <c r="AS817" s="107"/>
      <c r="AT817" s="107"/>
      <c r="AU817" s="107"/>
      <c r="AV817" s="107"/>
      <c r="AW817" s="107"/>
      <c r="AX817" s="107"/>
      <c r="AY817" s="107"/>
      <c r="AZ817" s="107"/>
      <c r="BA817" s="107"/>
      <c r="BB817" s="107"/>
      <c r="BC817" s="115"/>
      <c r="BD817" s="107"/>
      <c r="BE817" s="107"/>
      <c r="BF817" s="107"/>
      <c r="BG817" s="107"/>
      <c r="BH817" s="107"/>
      <c r="BI817" s="107"/>
      <c r="BJ817" s="107"/>
      <c r="BK817" s="107"/>
      <c r="BL817" s="116"/>
      <c r="BM817" s="116"/>
      <c r="BN817" s="116"/>
      <c r="BO817" s="116"/>
      <c r="BP817" s="116"/>
      <c r="BQ817" s="116"/>
      <c r="BR817" s="116"/>
      <c r="BS817" s="118"/>
      <c r="BT817" s="107"/>
      <c r="BU817" s="107"/>
      <c r="BV817" s="107"/>
      <c r="BW817" s="107"/>
      <c r="BX817" s="107"/>
      <c r="BY817" s="107"/>
      <c r="BZ817" s="107"/>
      <c r="CA817" s="107"/>
      <c r="CB817" s="117"/>
      <c r="CC817" s="117"/>
      <c r="CD817" s="117"/>
      <c r="CE817" s="112"/>
      <c r="CF817" s="117"/>
      <c r="CG817" s="112"/>
      <c r="CH817" s="112"/>
      <c r="CI817" s="112"/>
      <c r="CJ817" s="112"/>
      <c r="CK817" s="112"/>
      <c r="CL817" s="112"/>
      <c r="CM817" s="112"/>
      <c r="CN817" s="112"/>
      <c r="CO817" s="112"/>
      <c r="CP817" s="112"/>
      <c r="CQ817" s="112"/>
      <c r="CR817" s="112"/>
    </row>
    <row r="818" spans="1:96" ht="30.75" customHeight="1">
      <c r="A818" s="107"/>
      <c r="B818" s="117"/>
      <c r="C818" s="107"/>
      <c r="D818" s="107"/>
      <c r="E818" s="107"/>
      <c r="F818" s="107"/>
      <c r="G818" s="107"/>
      <c r="H818" s="107"/>
      <c r="I818" s="107"/>
      <c r="J818" s="107"/>
      <c r="K818" s="107"/>
      <c r="L818" s="107"/>
      <c r="M818" s="107"/>
      <c r="N818" s="107"/>
      <c r="O818" s="117"/>
      <c r="P818" s="118"/>
      <c r="Q818" s="107"/>
      <c r="R818" s="107"/>
      <c r="S818" s="107"/>
      <c r="T818" s="107"/>
      <c r="U818" s="107"/>
      <c r="V818" s="107"/>
      <c r="W818" s="107"/>
      <c r="X818" s="107"/>
      <c r="Y818" s="107"/>
      <c r="Z818" s="107"/>
      <c r="AA818" s="107"/>
      <c r="AB818" s="107"/>
      <c r="AC818" s="147"/>
      <c r="AD818" s="111"/>
      <c r="AE818" s="107"/>
      <c r="AF818" s="107"/>
      <c r="AG818" s="107"/>
      <c r="AH818" s="107"/>
      <c r="AI818" s="107"/>
      <c r="AJ818" s="107"/>
      <c r="AK818" s="107"/>
      <c r="AL818" s="107"/>
      <c r="AM818" s="107"/>
      <c r="AN818" s="107"/>
      <c r="AO818" s="107"/>
      <c r="AP818" s="107"/>
      <c r="AQ818" s="107"/>
      <c r="AR818" s="107"/>
      <c r="AS818" s="107"/>
      <c r="AT818" s="107"/>
      <c r="AU818" s="107"/>
      <c r="AV818" s="107"/>
      <c r="AW818" s="107"/>
      <c r="AX818" s="107"/>
      <c r="AY818" s="107"/>
      <c r="AZ818" s="107"/>
      <c r="BA818" s="107"/>
      <c r="BB818" s="107"/>
      <c r="BC818" s="115"/>
      <c r="BD818" s="107"/>
      <c r="BE818" s="107"/>
      <c r="BF818" s="107"/>
      <c r="BG818" s="107"/>
      <c r="BH818" s="107"/>
      <c r="BI818" s="107"/>
      <c r="BJ818" s="107"/>
      <c r="BK818" s="107"/>
      <c r="BL818" s="116"/>
      <c r="BM818" s="116"/>
      <c r="BN818" s="116"/>
      <c r="BO818" s="116"/>
      <c r="BP818" s="116"/>
      <c r="BQ818" s="116"/>
      <c r="BR818" s="116"/>
      <c r="BS818" s="118"/>
      <c r="BT818" s="107"/>
      <c r="BU818" s="107"/>
      <c r="BV818" s="107"/>
      <c r="BW818" s="107"/>
      <c r="BX818" s="107"/>
      <c r="BY818" s="107"/>
      <c r="BZ818" s="107"/>
      <c r="CA818" s="107"/>
      <c r="CB818" s="117"/>
      <c r="CC818" s="117"/>
      <c r="CD818" s="117"/>
      <c r="CE818" s="112"/>
      <c r="CF818" s="117"/>
      <c r="CG818" s="112"/>
      <c r="CH818" s="112"/>
      <c r="CI818" s="112"/>
      <c r="CJ818" s="112"/>
      <c r="CK818" s="112"/>
      <c r="CL818" s="112"/>
      <c r="CM818" s="112"/>
      <c r="CN818" s="112"/>
      <c r="CO818" s="112"/>
      <c r="CP818" s="112"/>
      <c r="CQ818" s="112"/>
      <c r="CR818" s="112"/>
    </row>
    <row r="819" spans="1:96" ht="30.75" customHeight="1">
      <c r="A819" s="107"/>
      <c r="B819" s="117"/>
      <c r="C819" s="107"/>
      <c r="D819" s="107"/>
      <c r="E819" s="107"/>
      <c r="F819" s="107"/>
      <c r="G819" s="107"/>
      <c r="H819" s="107"/>
      <c r="I819" s="107"/>
      <c r="J819" s="107"/>
      <c r="K819" s="107"/>
      <c r="L819" s="107"/>
      <c r="M819" s="107"/>
      <c r="N819" s="107"/>
      <c r="O819" s="117"/>
      <c r="P819" s="118"/>
      <c r="Q819" s="107"/>
      <c r="R819" s="107"/>
      <c r="S819" s="107"/>
      <c r="T819" s="107"/>
      <c r="U819" s="107"/>
      <c r="V819" s="107"/>
      <c r="W819" s="107"/>
      <c r="X819" s="107"/>
      <c r="Y819" s="107"/>
      <c r="Z819" s="107"/>
      <c r="AA819" s="107"/>
      <c r="AB819" s="107"/>
      <c r="AC819" s="147"/>
      <c r="AD819" s="111"/>
      <c r="AE819" s="107"/>
      <c r="AF819" s="107"/>
      <c r="AG819" s="107"/>
      <c r="AH819" s="107"/>
      <c r="AI819" s="107"/>
      <c r="AJ819" s="107"/>
      <c r="AK819" s="107"/>
      <c r="AL819" s="107"/>
      <c r="AM819" s="107"/>
      <c r="AN819" s="107"/>
      <c r="AO819" s="107"/>
      <c r="AP819" s="107"/>
      <c r="AQ819" s="107"/>
      <c r="AR819" s="107"/>
      <c r="AS819" s="107"/>
      <c r="AT819" s="107"/>
      <c r="AU819" s="107"/>
      <c r="AV819" s="107"/>
      <c r="AW819" s="107"/>
      <c r="AX819" s="107"/>
      <c r="AY819" s="107"/>
      <c r="AZ819" s="107"/>
      <c r="BA819" s="107"/>
      <c r="BB819" s="107"/>
      <c r="BC819" s="115"/>
      <c r="BD819" s="107"/>
      <c r="BE819" s="107"/>
      <c r="BF819" s="107"/>
      <c r="BG819" s="107"/>
      <c r="BH819" s="107"/>
      <c r="BI819" s="107"/>
      <c r="BJ819" s="107"/>
      <c r="BK819" s="107"/>
      <c r="BL819" s="116"/>
      <c r="BM819" s="116"/>
      <c r="BN819" s="116"/>
      <c r="BO819" s="116"/>
      <c r="BP819" s="116"/>
      <c r="BQ819" s="116"/>
      <c r="BR819" s="116"/>
      <c r="BS819" s="118"/>
      <c r="BT819" s="107"/>
      <c r="BU819" s="107"/>
      <c r="BV819" s="107"/>
      <c r="BW819" s="107"/>
      <c r="BX819" s="107"/>
      <c r="BY819" s="107"/>
      <c r="BZ819" s="107"/>
      <c r="CA819" s="107"/>
      <c r="CB819" s="117"/>
      <c r="CC819" s="117"/>
      <c r="CD819" s="117"/>
      <c r="CE819" s="112"/>
      <c r="CF819" s="117"/>
      <c r="CG819" s="112"/>
      <c r="CH819" s="112"/>
      <c r="CI819" s="112"/>
      <c r="CJ819" s="112"/>
      <c r="CK819" s="112"/>
      <c r="CL819" s="112"/>
      <c r="CM819" s="112"/>
      <c r="CN819" s="112"/>
      <c r="CO819" s="112"/>
      <c r="CP819" s="112"/>
      <c r="CQ819" s="112"/>
      <c r="CR819" s="112"/>
    </row>
    <row r="820" spans="1:96" ht="30.75" customHeight="1">
      <c r="A820" s="107"/>
      <c r="B820" s="117"/>
      <c r="C820" s="107"/>
      <c r="D820" s="107"/>
      <c r="E820" s="107"/>
      <c r="F820" s="107"/>
      <c r="G820" s="107"/>
      <c r="H820" s="107"/>
      <c r="I820" s="107"/>
      <c r="J820" s="107"/>
      <c r="K820" s="107"/>
      <c r="L820" s="107"/>
      <c r="M820" s="107"/>
      <c r="N820" s="107"/>
      <c r="O820" s="117"/>
      <c r="P820" s="118"/>
      <c r="Q820" s="107"/>
      <c r="R820" s="107"/>
      <c r="S820" s="107"/>
      <c r="T820" s="107"/>
      <c r="U820" s="107"/>
      <c r="V820" s="107"/>
      <c r="W820" s="107"/>
      <c r="X820" s="107"/>
      <c r="Y820" s="107"/>
      <c r="Z820" s="107"/>
      <c r="AA820" s="107"/>
      <c r="AB820" s="107"/>
      <c r="AC820" s="147"/>
      <c r="AD820" s="111"/>
      <c r="AE820" s="107"/>
      <c r="AF820" s="107"/>
      <c r="AG820" s="107"/>
      <c r="AH820" s="107"/>
      <c r="AI820" s="107"/>
      <c r="AJ820" s="107"/>
      <c r="AK820" s="107"/>
      <c r="AL820" s="107"/>
      <c r="AM820" s="107"/>
      <c r="AN820" s="107"/>
      <c r="AO820" s="107"/>
      <c r="AP820" s="107"/>
      <c r="AQ820" s="107"/>
      <c r="AR820" s="107"/>
      <c r="AS820" s="107"/>
      <c r="AT820" s="107"/>
      <c r="AU820" s="107"/>
      <c r="AV820" s="107"/>
      <c r="AW820" s="107"/>
      <c r="AX820" s="107"/>
      <c r="AY820" s="107"/>
      <c r="AZ820" s="107"/>
      <c r="BA820" s="107"/>
      <c r="BB820" s="107"/>
      <c r="BC820" s="115"/>
      <c r="BD820" s="107"/>
      <c r="BE820" s="107"/>
      <c r="BF820" s="107"/>
      <c r="BG820" s="107"/>
      <c r="BH820" s="107"/>
      <c r="BI820" s="107"/>
      <c r="BJ820" s="107"/>
      <c r="BK820" s="107"/>
      <c r="BL820" s="116"/>
      <c r="BM820" s="116"/>
      <c r="BN820" s="116"/>
      <c r="BO820" s="116"/>
      <c r="BP820" s="116"/>
      <c r="BQ820" s="116"/>
      <c r="BR820" s="116"/>
      <c r="BS820" s="118"/>
      <c r="BT820" s="107"/>
      <c r="BU820" s="107"/>
      <c r="BV820" s="107"/>
      <c r="BW820" s="107"/>
      <c r="BX820" s="107"/>
      <c r="BY820" s="107"/>
      <c r="BZ820" s="107"/>
      <c r="CA820" s="107"/>
      <c r="CB820" s="117"/>
      <c r="CC820" s="117"/>
      <c r="CD820" s="117"/>
      <c r="CE820" s="112"/>
      <c r="CF820" s="117"/>
      <c r="CG820" s="112"/>
      <c r="CH820" s="112"/>
      <c r="CI820" s="112"/>
      <c r="CJ820" s="112"/>
      <c r="CK820" s="112"/>
      <c r="CL820" s="112"/>
      <c r="CM820" s="112"/>
      <c r="CN820" s="112"/>
      <c r="CO820" s="112"/>
      <c r="CP820" s="112"/>
      <c r="CQ820" s="112"/>
      <c r="CR820" s="112"/>
    </row>
    <row r="821" spans="1:96" ht="30.75" customHeight="1">
      <c r="A821" s="107"/>
      <c r="B821" s="117"/>
      <c r="C821" s="107"/>
      <c r="D821" s="107"/>
      <c r="E821" s="107"/>
      <c r="F821" s="107"/>
      <c r="G821" s="107"/>
      <c r="H821" s="107"/>
      <c r="I821" s="107"/>
      <c r="J821" s="107"/>
      <c r="K821" s="107"/>
      <c r="L821" s="107"/>
      <c r="M821" s="107"/>
      <c r="N821" s="107"/>
      <c r="O821" s="117"/>
      <c r="P821" s="118"/>
      <c r="Q821" s="107"/>
      <c r="R821" s="107"/>
      <c r="S821" s="107"/>
      <c r="T821" s="107"/>
      <c r="U821" s="107"/>
      <c r="V821" s="107"/>
      <c r="W821" s="107"/>
      <c r="X821" s="107"/>
      <c r="Y821" s="107"/>
      <c r="Z821" s="107"/>
      <c r="AA821" s="107"/>
      <c r="AB821" s="107"/>
      <c r="AC821" s="147"/>
      <c r="AD821" s="111"/>
      <c r="AE821" s="107"/>
      <c r="AF821" s="107"/>
      <c r="AG821" s="107"/>
      <c r="AH821" s="107"/>
      <c r="AI821" s="107"/>
      <c r="AJ821" s="107"/>
      <c r="AK821" s="107"/>
      <c r="AL821" s="107"/>
      <c r="AM821" s="107"/>
      <c r="AN821" s="107"/>
      <c r="AO821" s="107"/>
      <c r="AP821" s="107"/>
      <c r="AQ821" s="107"/>
      <c r="AR821" s="107"/>
      <c r="AS821" s="107"/>
      <c r="AT821" s="107"/>
      <c r="AU821" s="107"/>
      <c r="AV821" s="107"/>
      <c r="AW821" s="107"/>
      <c r="AX821" s="107"/>
      <c r="AY821" s="107"/>
      <c r="AZ821" s="107"/>
      <c r="BA821" s="107"/>
      <c r="BB821" s="107"/>
      <c r="BC821" s="115"/>
      <c r="BD821" s="107"/>
      <c r="BE821" s="107"/>
      <c r="BF821" s="107"/>
      <c r="BG821" s="107"/>
      <c r="BH821" s="107"/>
      <c r="BI821" s="107"/>
      <c r="BJ821" s="107"/>
      <c r="BK821" s="107"/>
      <c r="BL821" s="116"/>
      <c r="BM821" s="116"/>
      <c r="BN821" s="116"/>
      <c r="BO821" s="116"/>
      <c r="BP821" s="116"/>
      <c r="BQ821" s="116"/>
      <c r="BR821" s="116"/>
      <c r="BS821" s="118"/>
      <c r="BT821" s="107"/>
      <c r="BU821" s="107"/>
      <c r="BV821" s="107"/>
      <c r="BW821" s="107"/>
      <c r="BX821" s="107"/>
      <c r="BY821" s="107"/>
      <c r="BZ821" s="107"/>
      <c r="CA821" s="107"/>
      <c r="CB821" s="117"/>
      <c r="CC821" s="117"/>
      <c r="CD821" s="117"/>
      <c r="CE821" s="112"/>
      <c r="CF821" s="117"/>
      <c r="CG821" s="112"/>
      <c r="CH821" s="112"/>
      <c r="CI821" s="112"/>
      <c r="CJ821" s="112"/>
      <c r="CK821" s="112"/>
      <c r="CL821" s="112"/>
      <c r="CM821" s="112"/>
      <c r="CN821" s="112"/>
      <c r="CO821" s="112"/>
      <c r="CP821" s="112"/>
      <c r="CQ821" s="112"/>
      <c r="CR821" s="112"/>
    </row>
    <row r="822" spans="1:96" ht="30.75" customHeight="1">
      <c r="A822" s="107"/>
      <c r="B822" s="117"/>
      <c r="C822" s="107"/>
      <c r="D822" s="107"/>
      <c r="E822" s="107"/>
      <c r="F822" s="107"/>
      <c r="G822" s="107"/>
      <c r="H822" s="107"/>
      <c r="I822" s="107"/>
      <c r="J822" s="107"/>
      <c r="K822" s="107"/>
      <c r="L822" s="107"/>
      <c r="M822" s="107"/>
      <c r="N822" s="107"/>
      <c r="O822" s="117"/>
      <c r="P822" s="118"/>
      <c r="Q822" s="107"/>
      <c r="R822" s="107"/>
      <c r="S822" s="107"/>
      <c r="T822" s="107"/>
      <c r="U822" s="107"/>
      <c r="V822" s="107"/>
      <c r="W822" s="107"/>
      <c r="X822" s="107"/>
      <c r="Y822" s="107"/>
      <c r="Z822" s="107"/>
      <c r="AA822" s="107"/>
      <c r="AB822" s="107"/>
      <c r="AC822" s="147"/>
      <c r="AD822" s="111"/>
      <c r="AE822" s="107"/>
      <c r="AF822" s="107"/>
      <c r="AG822" s="107"/>
      <c r="AH822" s="107"/>
      <c r="AI822" s="107"/>
      <c r="AJ822" s="107"/>
      <c r="AK822" s="107"/>
      <c r="AL822" s="107"/>
      <c r="AM822" s="107"/>
      <c r="AN822" s="107"/>
      <c r="AO822" s="107"/>
      <c r="AP822" s="107"/>
      <c r="AQ822" s="107"/>
      <c r="AR822" s="107"/>
      <c r="AS822" s="107"/>
      <c r="AT822" s="107"/>
      <c r="AU822" s="107"/>
      <c r="AV822" s="107"/>
      <c r="AW822" s="107"/>
      <c r="AX822" s="107"/>
      <c r="AY822" s="107"/>
      <c r="AZ822" s="107"/>
      <c r="BA822" s="107"/>
      <c r="BB822" s="107"/>
      <c r="BC822" s="115"/>
      <c r="BD822" s="107"/>
      <c r="BE822" s="107"/>
      <c r="BF822" s="107"/>
      <c r="BG822" s="107"/>
      <c r="BH822" s="107"/>
      <c r="BI822" s="107"/>
      <c r="BJ822" s="107"/>
      <c r="BK822" s="107"/>
      <c r="BL822" s="116"/>
      <c r="BM822" s="116"/>
      <c r="BN822" s="116"/>
      <c r="BO822" s="116"/>
      <c r="BP822" s="116"/>
      <c r="BQ822" s="116"/>
      <c r="BR822" s="116"/>
      <c r="BS822" s="118"/>
      <c r="BT822" s="107"/>
      <c r="BU822" s="107"/>
      <c r="BV822" s="107"/>
      <c r="BW822" s="107"/>
      <c r="BX822" s="107"/>
      <c r="BY822" s="107"/>
      <c r="BZ822" s="107"/>
      <c r="CA822" s="107"/>
      <c r="CB822" s="117"/>
      <c r="CC822" s="117"/>
      <c r="CD822" s="117"/>
      <c r="CE822" s="112"/>
      <c r="CF822" s="117"/>
      <c r="CG822" s="112"/>
      <c r="CH822" s="112"/>
      <c r="CI822" s="112"/>
      <c r="CJ822" s="112"/>
      <c r="CK822" s="112"/>
      <c r="CL822" s="112"/>
      <c r="CM822" s="112"/>
      <c r="CN822" s="112"/>
      <c r="CO822" s="112"/>
      <c r="CP822" s="112"/>
      <c r="CQ822" s="112"/>
      <c r="CR822" s="112"/>
    </row>
    <row r="823" spans="1:96" ht="30.75" customHeight="1">
      <c r="A823" s="107"/>
      <c r="B823" s="117"/>
      <c r="C823" s="107"/>
      <c r="D823" s="107"/>
      <c r="E823" s="107"/>
      <c r="F823" s="107"/>
      <c r="G823" s="107"/>
      <c r="H823" s="107"/>
      <c r="I823" s="107"/>
      <c r="J823" s="107"/>
      <c r="K823" s="107"/>
      <c r="L823" s="107"/>
      <c r="M823" s="107"/>
      <c r="N823" s="107"/>
      <c r="O823" s="117"/>
      <c r="P823" s="118"/>
      <c r="Q823" s="107"/>
      <c r="R823" s="107"/>
      <c r="S823" s="107"/>
      <c r="T823" s="107"/>
      <c r="U823" s="107"/>
      <c r="V823" s="107"/>
      <c r="W823" s="107"/>
      <c r="X823" s="107"/>
      <c r="Y823" s="107"/>
      <c r="Z823" s="107"/>
      <c r="AA823" s="107"/>
      <c r="AB823" s="107"/>
      <c r="AC823" s="147"/>
      <c r="AD823" s="111"/>
      <c r="AE823" s="107"/>
      <c r="AF823" s="107"/>
      <c r="AG823" s="107"/>
      <c r="AH823" s="107"/>
      <c r="AI823" s="107"/>
      <c r="AJ823" s="107"/>
      <c r="AK823" s="107"/>
      <c r="AL823" s="107"/>
      <c r="AM823" s="107"/>
      <c r="AN823" s="107"/>
      <c r="AO823" s="107"/>
      <c r="AP823" s="107"/>
      <c r="AQ823" s="107"/>
      <c r="AR823" s="107"/>
      <c r="AS823" s="107"/>
      <c r="AT823" s="107"/>
      <c r="AU823" s="107"/>
      <c r="AV823" s="107"/>
      <c r="AW823" s="107"/>
      <c r="AX823" s="107"/>
      <c r="AY823" s="107"/>
      <c r="AZ823" s="107"/>
      <c r="BA823" s="107"/>
      <c r="BB823" s="107"/>
      <c r="BC823" s="115"/>
      <c r="BD823" s="107"/>
      <c r="BE823" s="107"/>
      <c r="BF823" s="107"/>
      <c r="BG823" s="107"/>
      <c r="BH823" s="107"/>
      <c r="BI823" s="107"/>
      <c r="BJ823" s="107"/>
      <c r="BK823" s="107"/>
      <c r="BL823" s="116"/>
      <c r="BM823" s="116"/>
      <c r="BN823" s="116"/>
      <c r="BO823" s="116"/>
      <c r="BP823" s="116"/>
      <c r="BQ823" s="116"/>
      <c r="BR823" s="116"/>
      <c r="BS823" s="118"/>
      <c r="BT823" s="107"/>
      <c r="BU823" s="107"/>
      <c r="BV823" s="107"/>
      <c r="BW823" s="107"/>
      <c r="BX823" s="107"/>
      <c r="BY823" s="107"/>
      <c r="BZ823" s="107"/>
      <c r="CA823" s="107"/>
      <c r="CB823" s="117"/>
      <c r="CC823" s="117"/>
      <c r="CD823" s="117"/>
      <c r="CE823" s="112"/>
      <c r="CF823" s="117"/>
      <c r="CG823" s="112"/>
      <c r="CH823" s="112"/>
      <c r="CI823" s="112"/>
      <c r="CJ823" s="112"/>
      <c r="CK823" s="112"/>
      <c r="CL823" s="112"/>
      <c r="CM823" s="112"/>
      <c r="CN823" s="112"/>
      <c r="CO823" s="112"/>
      <c r="CP823" s="112"/>
      <c r="CQ823" s="112"/>
      <c r="CR823" s="112"/>
    </row>
    <row r="824" spans="1:96" ht="30.75" customHeight="1">
      <c r="A824" s="107"/>
      <c r="B824" s="117"/>
      <c r="C824" s="107"/>
      <c r="D824" s="107"/>
      <c r="E824" s="107"/>
      <c r="F824" s="107"/>
      <c r="G824" s="107"/>
      <c r="H824" s="107"/>
      <c r="I824" s="107"/>
      <c r="J824" s="107"/>
      <c r="K824" s="107"/>
      <c r="L824" s="107"/>
      <c r="M824" s="107"/>
      <c r="N824" s="107"/>
      <c r="O824" s="117"/>
      <c r="P824" s="118"/>
      <c r="Q824" s="107"/>
      <c r="R824" s="107"/>
      <c r="S824" s="107"/>
      <c r="T824" s="107"/>
      <c r="U824" s="107"/>
      <c r="V824" s="107"/>
      <c r="W824" s="107"/>
      <c r="X824" s="107"/>
      <c r="Y824" s="107"/>
      <c r="Z824" s="107"/>
      <c r="AA824" s="107"/>
      <c r="AB824" s="107"/>
      <c r="AC824" s="147"/>
      <c r="AD824" s="111"/>
      <c r="AE824" s="107"/>
      <c r="AF824" s="107"/>
      <c r="AG824" s="107"/>
      <c r="AH824" s="107"/>
      <c r="AI824" s="107"/>
      <c r="AJ824" s="107"/>
      <c r="AK824" s="107"/>
      <c r="AL824" s="107"/>
      <c r="AM824" s="107"/>
      <c r="AN824" s="107"/>
      <c r="AO824" s="107"/>
      <c r="AP824" s="107"/>
      <c r="AQ824" s="107"/>
      <c r="AR824" s="107"/>
      <c r="AS824" s="107"/>
      <c r="AT824" s="107"/>
      <c r="AU824" s="107"/>
      <c r="AV824" s="107"/>
      <c r="AW824" s="107"/>
      <c r="AX824" s="107"/>
      <c r="AY824" s="107"/>
      <c r="AZ824" s="107"/>
      <c r="BA824" s="107"/>
      <c r="BB824" s="107"/>
      <c r="BC824" s="115"/>
      <c r="BD824" s="107"/>
      <c r="BE824" s="107"/>
      <c r="BF824" s="107"/>
      <c r="BG824" s="107"/>
      <c r="BH824" s="107"/>
      <c r="BI824" s="107"/>
      <c r="BJ824" s="107"/>
      <c r="BK824" s="107"/>
      <c r="BL824" s="116"/>
      <c r="BM824" s="116"/>
      <c r="BN824" s="116"/>
      <c r="BO824" s="116"/>
      <c r="BP824" s="116"/>
      <c r="BQ824" s="116"/>
      <c r="BR824" s="116"/>
      <c r="BS824" s="118"/>
      <c r="BT824" s="107"/>
      <c r="BU824" s="107"/>
      <c r="BV824" s="107"/>
      <c r="BW824" s="107"/>
      <c r="BX824" s="107"/>
      <c r="BY824" s="107"/>
      <c r="BZ824" s="107"/>
      <c r="CA824" s="107"/>
      <c r="CB824" s="117"/>
      <c r="CC824" s="117"/>
      <c r="CD824" s="117"/>
      <c r="CE824" s="112"/>
      <c r="CF824" s="117"/>
      <c r="CG824" s="112"/>
      <c r="CH824" s="112"/>
      <c r="CI824" s="112"/>
      <c r="CJ824" s="112"/>
      <c r="CK824" s="112"/>
      <c r="CL824" s="112"/>
      <c r="CM824" s="112"/>
      <c r="CN824" s="112"/>
      <c r="CO824" s="112"/>
      <c r="CP824" s="112"/>
      <c r="CQ824" s="112"/>
      <c r="CR824" s="112"/>
    </row>
    <row r="825" spans="1:96" ht="30.75" customHeight="1">
      <c r="A825" s="107"/>
      <c r="B825" s="117"/>
      <c r="C825" s="107"/>
      <c r="D825" s="107"/>
      <c r="E825" s="107"/>
      <c r="F825" s="107"/>
      <c r="G825" s="107"/>
      <c r="H825" s="107"/>
      <c r="I825" s="107"/>
      <c r="J825" s="107"/>
      <c r="K825" s="107"/>
      <c r="L825" s="107"/>
      <c r="M825" s="107"/>
      <c r="N825" s="107"/>
      <c r="O825" s="117"/>
      <c r="P825" s="118"/>
      <c r="Q825" s="107"/>
      <c r="R825" s="107"/>
      <c r="S825" s="107"/>
      <c r="T825" s="107"/>
      <c r="U825" s="107"/>
      <c r="V825" s="107"/>
      <c r="W825" s="107"/>
      <c r="X825" s="107"/>
      <c r="Y825" s="107"/>
      <c r="Z825" s="107"/>
      <c r="AA825" s="107"/>
      <c r="AB825" s="107"/>
      <c r="AC825" s="147"/>
      <c r="AD825" s="111"/>
      <c r="AE825" s="107"/>
      <c r="AF825" s="107"/>
      <c r="AG825" s="107"/>
      <c r="AH825" s="107"/>
      <c r="AI825" s="107"/>
      <c r="AJ825" s="107"/>
      <c r="AK825" s="107"/>
      <c r="AL825" s="107"/>
      <c r="AM825" s="107"/>
      <c r="AN825" s="107"/>
      <c r="AO825" s="107"/>
      <c r="AP825" s="107"/>
      <c r="AQ825" s="107"/>
      <c r="AR825" s="107"/>
      <c r="AS825" s="107"/>
      <c r="AT825" s="107"/>
      <c r="AU825" s="107"/>
      <c r="AV825" s="107"/>
      <c r="AW825" s="107"/>
      <c r="AX825" s="107"/>
      <c r="AY825" s="107"/>
      <c r="AZ825" s="107"/>
      <c r="BA825" s="107"/>
      <c r="BB825" s="107"/>
      <c r="BC825" s="115"/>
      <c r="BD825" s="107"/>
      <c r="BE825" s="107"/>
      <c r="BF825" s="107"/>
      <c r="BG825" s="107"/>
      <c r="BH825" s="107"/>
      <c r="BI825" s="107"/>
      <c r="BJ825" s="107"/>
      <c r="BK825" s="107"/>
      <c r="BL825" s="116"/>
      <c r="BM825" s="116"/>
      <c r="BN825" s="116"/>
      <c r="BO825" s="116"/>
      <c r="BP825" s="116"/>
      <c r="BQ825" s="116"/>
      <c r="BR825" s="116"/>
      <c r="BS825" s="118"/>
      <c r="BT825" s="107"/>
      <c r="BU825" s="107"/>
      <c r="BV825" s="107"/>
      <c r="BW825" s="107"/>
      <c r="BX825" s="107"/>
      <c r="BY825" s="107"/>
      <c r="BZ825" s="107"/>
      <c r="CA825" s="107"/>
      <c r="CB825" s="117"/>
      <c r="CC825" s="117"/>
      <c r="CD825" s="117"/>
      <c r="CE825" s="112"/>
      <c r="CF825" s="117"/>
      <c r="CG825" s="112"/>
      <c r="CH825" s="112"/>
      <c r="CI825" s="112"/>
      <c r="CJ825" s="112"/>
      <c r="CK825" s="112"/>
      <c r="CL825" s="112"/>
      <c r="CM825" s="112"/>
      <c r="CN825" s="112"/>
      <c r="CO825" s="112"/>
      <c r="CP825" s="112"/>
      <c r="CQ825" s="112"/>
      <c r="CR825" s="112"/>
    </row>
    <row r="826" spans="1:96" ht="30.75" customHeight="1">
      <c r="A826" s="107"/>
      <c r="B826" s="117"/>
      <c r="C826" s="107"/>
      <c r="D826" s="107"/>
      <c r="E826" s="107"/>
      <c r="F826" s="107"/>
      <c r="G826" s="107"/>
      <c r="H826" s="107"/>
      <c r="I826" s="107"/>
      <c r="J826" s="107"/>
      <c r="K826" s="107"/>
      <c r="L826" s="107"/>
      <c r="M826" s="107"/>
      <c r="N826" s="107"/>
      <c r="O826" s="117"/>
      <c r="P826" s="118"/>
      <c r="Q826" s="107"/>
      <c r="R826" s="107"/>
      <c r="S826" s="107"/>
      <c r="T826" s="107"/>
      <c r="U826" s="107"/>
      <c r="V826" s="107"/>
      <c r="W826" s="107"/>
      <c r="X826" s="107"/>
      <c r="Y826" s="107"/>
      <c r="Z826" s="107"/>
      <c r="AA826" s="107"/>
      <c r="AB826" s="107"/>
      <c r="AC826" s="147"/>
      <c r="AD826" s="111"/>
      <c r="AE826" s="107"/>
      <c r="AF826" s="107"/>
      <c r="AG826" s="107"/>
      <c r="AH826" s="107"/>
      <c r="AI826" s="107"/>
      <c r="AJ826" s="107"/>
      <c r="AK826" s="107"/>
      <c r="AL826" s="107"/>
      <c r="AM826" s="107"/>
      <c r="AN826" s="107"/>
      <c r="AO826" s="107"/>
      <c r="AP826" s="107"/>
      <c r="AQ826" s="107"/>
      <c r="AR826" s="107"/>
      <c r="AS826" s="107"/>
      <c r="AT826" s="107"/>
      <c r="AU826" s="107"/>
      <c r="AV826" s="107"/>
      <c r="AW826" s="107"/>
      <c r="AX826" s="107"/>
      <c r="AY826" s="107"/>
      <c r="AZ826" s="107"/>
      <c r="BA826" s="107"/>
      <c r="BB826" s="107"/>
      <c r="BC826" s="115"/>
      <c r="BD826" s="107"/>
      <c r="BE826" s="107"/>
      <c r="BF826" s="107"/>
      <c r="BG826" s="107"/>
      <c r="BH826" s="107"/>
      <c r="BI826" s="107"/>
      <c r="BJ826" s="107"/>
      <c r="BK826" s="107"/>
      <c r="BL826" s="116"/>
      <c r="BM826" s="116"/>
      <c r="BN826" s="116"/>
      <c r="BO826" s="116"/>
      <c r="BP826" s="116"/>
      <c r="BQ826" s="116"/>
      <c r="BR826" s="116"/>
      <c r="BS826" s="118"/>
      <c r="BT826" s="107"/>
      <c r="BU826" s="107"/>
      <c r="BV826" s="107"/>
      <c r="BW826" s="107"/>
      <c r="BX826" s="107"/>
      <c r="BY826" s="107"/>
      <c r="BZ826" s="107"/>
      <c r="CA826" s="107"/>
      <c r="CB826" s="117"/>
      <c r="CC826" s="117"/>
      <c r="CD826" s="117"/>
      <c r="CE826" s="112"/>
      <c r="CF826" s="117"/>
      <c r="CG826" s="112"/>
      <c r="CH826" s="112"/>
      <c r="CI826" s="112"/>
      <c r="CJ826" s="112"/>
      <c r="CK826" s="112"/>
      <c r="CL826" s="112"/>
      <c r="CM826" s="112"/>
      <c r="CN826" s="112"/>
      <c r="CO826" s="112"/>
      <c r="CP826" s="112"/>
      <c r="CQ826" s="112"/>
      <c r="CR826" s="112"/>
    </row>
    <row r="827" spans="1:96" ht="30.75" customHeight="1">
      <c r="A827" s="107"/>
      <c r="B827" s="117"/>
      <c r="C827" s="107"/>
      <c r="D827" s="107"/>
      <c r="E827" s="107"/>
      <c r="F827" s="107"/>
      <c r="G827" s="107"/>
      <c r="H827" s="107"/>
      <c r="I827" s="107"/>
      <c r="J827" s="107"/>
      <c r="K827" s="107"/>
      <c r="L827" s="107"/>
      <c r="M827" s="107"/>
      <c r="N827" s="107"/>
      <c r="O827" s="117"/>
      <c r="P827" s="118"/>
      <c r="Q827" s="107"/>
      <c r="R827" s="107"/>
      <c r="S827" s="107"/>
      <c r="T827" s="107"/>
      <c r="U827" s="107"/>
      <c r="V827" s="107"/>
      <c r="W827" s="107"/>
      <c r="X827" s="107"/>
      <c r="Y827" s="107"/>
      <c r="Z827" s="107"/>
      <c r="AA827" s="107"/>
      <c r="AB827" s="107"/>
      <c r="AC827" s="147"/>
      <c r="AD827" s="111"/>
      <c r="AE827" s="107"/>
      <c r="AF827" s="107"/>
      <c r="AG827" s="107"/>
      <c r="AH827" s="107"/>
      <c r="AI827" s="107"/>
      <c r="AJ827" s="107"/>
      <c r="AK827" s="107"/>
      <c r="AL827" s="107"/>
      <c r="AM827" s="107"/>
      <c r="AN827" s="107"/>
      <c r="AO827" s="107"/>
      <c r="AP827" s="107"/>
      <c r="AQ827" s="107"/>
      <c r="AR827" s="107"/>
      <c r="AS827" s="107"/>
      <c r="AT827" s="107"/>
      <c r="AU827" s="107"/>
      <c r="AV827" s="107"/>
      <c r="AW827" s="107"/>
      <c r="AX827" s="107"/>
      <c r="AY827" s="107"/>
      <c r="AZ827" s="107"/>
      <c r="BA827" s="107"/>
      <c r="BB827" s="107"/>
      <c r="BC827" s="115"/>
      <c r="BD827" s="107"/>
      <c r="BE827" s="107"/>
      <c r="BF827" s="107"/>
      <c r="BG827" s="107"/>
      <c r="BH827" s="107"/>
      <c r="BI827" s="107"/>
      <c r="BJ827" s="107"/>
      <c r="BK827" s="107"/>
      <c r="BL827" s="116"/>
      <c r="BM827" s="116"/>
      <c r="BN827" s="116"/>
      <c r="BO827" s="116"/>
      <c r="BP827" s="116"/>
      <c r="BQ827" s="116"/>
      <c r="BR827" s="116"/>
      <c r="BS827" s="118"/>
      <c r="BT827" s="107"/>
      <c r="BU827" s="107"/>
      <c r="BV827" s="107"/>
      <c r="BW827" s="107"/>
      <c r="BX827" s="107"/>
      <c r="BY827" s="107"/>
      <c r="BZ827" s="107"/>
      <c r="CA827" s="107"/>
      <c r="CB827" s="117"/>
      <c r="CC827" s="117"/>
      <c r="CD827" s="117"/>
      <c r="CE827" s="112"/>
      <c r="CF827" s="117"/>
      <c r="CG827" s="112"/>
      <c r="CH827" s="112"/>
      <c r="CI827" s="112"/>
      <c r="CJ827" s="112"/>
      <c r="CK827" s="112"/>
      <c r="CL827" s="112"/>
      <c r="CM827" s="112"/>
      <c r="CN827" s="112"/>
      <c r="CO827" s="112"/>
      <c r="CP827" s="112"/>
      <c r="CQ827" s="112"/>
      <c r="CR827" s="112"/>
    </row>
    <row r="828" spans="1:96" ht="30.75" customHeight="1">
      <c r="A828" s="107"/>
      <c r="B828" s="117"/>
      <c r="C828" s="107"/>
      <c r="D828" s="107"/>
      <c r="E828" s="107"/>
      <c r="F828" s="107"/>
      <c r="G828" s="107"/>
      <c r="H828" s="107"/>
      <c r="I828" s="107"/>
      <c r="J828" s="107"/>
      <c r="K828" s="107"/>
      <c r="L828" s="107"/>
      <c r="M828" s="107"/>
      <c r="N828" s="107"/>
      <c r="O828" s="117"/>
      <c r="P828" s="118"/>
      <c r="Q828" s="107"/>
      <c r="R828" s="107"/>
      <c r="S828" s="107"/>
      <c r="T828" s="107"/>
      <c r="U828" s="107"/>
      <c r="V828" s="107"/>
      <c r="W828" s="107"/>
      <c r="X828" s="107"/>
      <c r="Y828" s="107"/>
      <c r="Z828" s="107"/>
      <c r="AA828" s="107"/>
      <c r="AB828" s="107"/>
      <c r="AC828" s="147"/>
      <c r="AD828" s="111"/>
      <c r="AE828" s="107"/>
      <c r="AF828" s="107"/>
      <c r="AG828" s="107"/>
      <c r="AH828" s="107"/>
      <c r="AI828" s="107"/>
      <c r="AJ828" s="107"/>
      <c r="AK828" s="107"/>
      <c r="AL828" s="107"/>
      <c r="AM828" s="107"/>
      <c r="AN828" s="107"/>
      <c r="AO828" s="107"/>
      <c r="AP828" s="107"/>
      <c r="AQ828" s="107"/>
      <c r="AR828" s="107"/>
      <c r="AS828" s="107"/>
      <c r="AT828" s="107"/>
      <c r="AU828" s="107"/>
      <c r="AV828" s="107"/>
      <c r="AW828" s="107"/>
      <c r="AX828" s="107"/>
      <c r="AY828" s="107"/>
      <c r="AZ828" s="107"/>
      <c r="BA828" s="107"/>
      <c r="BB828" s="107"/>
      <c r="BC828" s="115"/>
      <c r="BD828" s="107"/>
      <c r="BE828" s="107"/>
      <c r="BF828" s="107"/>
      <c r="BG828" s="107"/>
      <c r="BH828" s="107"/>
      <c r="BI828" s="107"/>
      <c r="BJ828" s="107"/>
      <c r="BK828" s="107"/>
      <c r="BL828" s="116"/>
      <c r="BM828" s="116"/>
      <c r="BN828" s="116"/>
      <c r="BO828" s="116"/>
      <c r="BP828" s="116"/>
      <c r="BQ828" s="116"/>
      <c r="BR828" s="116"/>
      <c r="BS828" s="118"/>
      <c r="BT828" s="107"/>
      <c r="BU828" s="107"/>
      <c r="BV828" s="107"/>
      <c r="BW828" s="107"/>
      <c r="BX828" s="107"/>
      <c r="BY828" s="107"/>
      <c r="BZ828" s="107"/>
      <c r="CA828" s="107"/>
      <c r="CB828" s="117"/>
      <c r="CC828" s="117"/>
      <c r="CD828" s="117"/>
      <c r="CE828" s="112"/>
      <c r="CF828" s="117"/>
      <c r="CG828" s="112"/>
      <c r="CH828" s="112"/>
      <c r="CI828" s="112"/>
      <c r="CJ828" s="112"/>
      <c r="CK828" s="112"/>
      <c r="CL828" s="112"/>
      <c r="CM828" s="112"/>
      <c r="CN828" s="112"/>
      <c r="CO828" s="112"/>
      <c r="CP828" s="112"/>
      <c r="CQ828" s="112"/>
      <c r="CR828" s="112"/>
    </row>
    <row r="829" spans="1:96" ht="30.75" customHeight="1">
      <c r="A829" s="107"/>
      <c r="B829" s="117"/>
      <c r="C829" s="107"/>
      <c r="D829" s="107"/>
      <c r="E829" s="107"/>
      <c r="F829" s="107"/>
      <c r="G829" s="107"/>
      <c r="H829" s="107"/>
      <c r="I829" s="107"/>
      <c r="J829" s="107"/>
      <c r="K829" s="107"/>
      <c r="L829" s="107"/>
      <c r="M829" s="107"/>
      <c r="N829" s="107"/>
      <c r="O829" s="117"/>
      <c r="P829" s="118"/>
      <c r="Q829" s="107"/>
      <c r="R829" s="107"/>
      <c r="S829" s="107"/>
      <c r="T829" s="107"/>
      <c r="U829" s="107"/>
      <c r="V829" s="107"/>
      <c r="W829" s="107"/>
      <c r="X829" s="107"/>
      <c r="Y829" s="107"/>
      <c r="Z829" s="107"/>
      <c r="AA829" s="107"/>
      <c r="AB829" s="107"/>
      <c r="AC829" s="147"/>
      <c r="AD829" s="111"/>
      <c r="AE829" s="107"/>
      <c r="AF829" s="107"/>
      <c r="AG829" s="107"/>
      <c r="AH829" s="107"/>
      <c r="AI829" s="107"/>
      <c r="AJ829" s="107"/>
      <c r="AK829" s="107"/>
      <c r="AL829" s="107"/>
      <c r="AM829" s="107"/>
      <c r="AN829" s="107"/>
      <c r="AO829" s="107"/>
      <c r="AP829" s="107"/>
      <c r="AQ829" s="107"/>
      <c r="AR829" s="107"/>
      <c r="AS829" s="107"/>
      <c r="AT829" s="107"/>
      <c r="AU829" s="107"/>
      <c r="AV829" s="107"/>
      <c r="AW829" s="107"/>
      <c r="AX829" s="107"/>
      <c r="AY829" s="107"/>
      <c r="AZ829" s="107"/>
      <c r="BA829" s="107"/>
      <c r="BB829" s="107"/>
      <c r="BC829" s="115"/>
      <c r="BD829" s="107"/>
      <c r="BE829" s="107"/>
      <c r="BF829" s="107"/>
      <c r="BG829" s="107"/>
      <c r="BH829" s="107"/>
      <c r="BI829" s="107"/>
      <c r="BJ829" s="107"/>
      <c r="BK829" s="107"/>
      <c r="BL829" s="116"/>
      <c r="BM829" s="116"/>
      <c r="BN829" s="116"/>
      <c r="BO829" s="116"/>
      <c r="BP829" s="116"/>
      <c r="BQ829" s="116"/>
      <c r="BR829" s="116"/>
      <c r="BS829" s="118"/>
      <c r="BT829" s="107"/>
      <c r="BU829" s="107"/>
      <c r="BV829" s="107"/>
      <c r="BW829" s="107"/>
      <c r="BX829" s="107"/>
      <c r="BY829" s="107"/>
      <c r="BZ829" s="107"/>
      <c r="CA829" s="107"/>
      <c r="CB829" s="117"/>
      <c r="CC829" s="117"/>
      <c r="CD829" s="117"/>
      <c r="CE829" s="112"/>
      <c r="CF829" s="117"/>
      <c r="CG829" s="112"/>
      <c r="CH829" s="112"/>
      <c r="CI829" s="112"/>
      <c r="CJ829" s="112"/>
      <c r="CK829" s="112"/>
      <c r="CL829" s="112"/>
      <c r="CM829" s="112"/>
      <c r="CN829" s="112"/>
      <c r="CO829" s="112"/>
      <c r="CP829" s="112"/>
      <c r="CQ829" s="112"/>
      <c r="CR829" s="112"/>
    </row>
    <row r="830" spans="1:96" ht="30.75" customHeight="1">
      <c r="A830" s="107"/>
      <c r="B830" s="117"/>
      <c r="C830" s="107"/>
      <c r="D830" s="107"/>
      <c r="E830" s="107"/>
      <c r="F830" s="107"/>
      <c r="G830" s="107"/>
      <c r="H830" s="107"/>
      <c r="I830" s="107"/>
      <c r="J830" s="107"/>
      <c r="K830" s="107"/>
      <c r="L830" s="107"/>
      <c r="M830" s="107"/>
      <c r="N830" s="107"/>
      <c r="O830" s="117"/>
      <c r="P830" s="118"/>
      <c r="Q830" s="107"/>
      <c r="R830" s="107"/>
      <c r="S830" s="107"/>
      <c r="T830" s="107"/>
      <c r="U830" s="107"/>
      <c r="V830" s="107"/>
      <c r="W830" s="107"/>
      <c r="X830" s="107"/>
      <c r="Y830" s="107"/>
      <c r="Z830" s="107"/>
      <c r="AA830" s="107"/>
      <c r="AB830" s="107"/>
      <c r="AC830" s="147"/>
      <c r="AD830" s="111"/>
      <c r="AE830" s="107"/>
      <c r="AF830" s="107"/>
      <c r="AG830" s="107"/>
      <c r="AH830" s="107"/>
      <c r="AI830" s="107"/>
      <c r="AJ830" s="107"/>
      <c r="AK830" s="107"/>
      <c r="AL830" s="107"/>
      <c r="AM830" s="107"/>
      <c r="AN830" s="107"/>
      <c r="AO830" s="107"/>
      <c r="AP830" s="107"/>
      <c r="AQ830" s="107"/>
      <c r="AR830" s="107"/>
      <c r="AS830" s="107"/>
      <c r="AT830" s="107"/>
      <c r="AU830" s="107"/>
      <c r="AV830" s="107"/>
      <c r="AW830" s="107"/>
      <c r="AX830" s="107"/>
      <c r="AY830" s="107"/>
      <c r="AZ830" s="107"/>
      <c r="BA830" s="107"/>
      <c r="BB830" s="107"/>
      <c r="BC830" s="115"/>
      <c r="BD830" s="107"/>
      <c r="BE830" s="107"/>
      <c r="BF830" s="107"/>
      <c r="BG830" s="107"/>
      <c r="BH830" s="107"/>
      <c r="BI830" s="107"/>
      <c r="BJ830" s="107"/>
      <c r="BK830" s="107"/>
      <c r="BL830" s="116"/>
      <c r="BM830" s="116"/>
      <c r="BN830" s="116"/>
      <c r="BO830" s="116"/>
      <c r="BP830" s="116"/>
      <c r="BQ830" s="116"/>
      <c r="BR830" s="116"/>
      <c r="BS830" s="118"/>
      <c r="BT830" s="107"/>
      <c r="BU830" s="107"/>
      <c r="BV830" s="107"/>
      <c r="BW830" s="107"/>
      <c r="BX830" s="107"/>
      <c r="BY830" s="107"/>
      <c r="BZ830" s="107"/>
      <c r="CA830" s="107"/>
      <c r="CB830" s="117"/>
      <c r="CC830" s="117"/>
      <c r="CD830" s="117"/>
      <c r="CE830" s="112"/>
      <c r="CF830" s="117"/>
      <c r="CG830" s="112"/>
      <c r="CH830" s="112"/>
      <c r="CI830" s="112"/>
      <c r="CJ830" s="112"/>
      <c r="CK830" s="112"/>
      <c r="CL830" s="112"/>
      <c r="CM830" s="112"/>
      <c r="CN830" s="112"/>
      <c r="CO830" s="112"/>
      <c r="CP830" s="112"/>
      <c r="CQ830" s="112"/>
      <c r="CR830" s="112"/>
    </row>
    <row r="831" spans="1:96" ht="30.75" customHeight="1">
      <c r="A831" s="107"/>
      <c r="B831" s="117"/>
      <c r="C831" s="107"/>
      <c r="D831" s="107"/>
      <c r="E831" s="107"/>
      <c r="F831" s="107"/>
      <c r="G831" s="107"/>
      <c r="H831" s="107"/>
      <c r="I831" s="107"/>
      <c r="J831" s="107"/>
      <c r="K831" s="107"/>
      <c r="L831" s="107"/>
      <c r="M831" s="107"/>
      <c r="N831" s="107"/>
      <c r="O831" s="117"/>
      <c r="P831" s="118"/>
      <c r="Q831" s="107"/>
      <c r="R831" s="107"/>
      <c r="S831" s="107"/>
      <c r="T831" s="107"/>
      <c r="U831" s="107"/>
      <c r="V831" s="107"/>
      <c r="W831" s="107"/>
      <c r="X831" s="107"/>
      <c r="Y831" s="107"/>
      <c r="Z831" s="107"/>
      <c r="AA831" s="107"/>
      <c r="AB831" s="107"/>
      <c r="AC831" s="147"/>
      <c r="AD831" s="111"/>
      <c r="AE831" s="107"/>
      <c r="AF831" s="107"/>
      <c r="AG831" s="107"/>
      <c r="AH831" s="107"/>
      <c r="AI831" s="107"/>
      <c r="AJ831" s="107"/>
      <c r="AK831" s="107"/>
      <c r="AL831" s="107"/>
      <c r="AM831" s="107"/>
      <c r="AN831" s="107"/>
      <c r="AO831" s="107"/>
      <c r="AP831" s="107"/>
      <c r="AQ831" s="107"/>
      <c r="AR831" s="107"/>
      <c r="AS831" s="107"/>
      <c r="AT831" s="107"/>
      <c r="AU831" s="107"/>
      <c r="AV831" s="107"/>
      <c r="AW831" s="107"/>
      <c r="AX831" s="107"/>
      <c r="AY831" s="107"/>
      <c r="AZ831" s="107"/>
      <c r="BA831" s="107"/>
      <c r="BB831" s="107"/>
      <c r="BC831" s="115"/>
      <c r="BD831" s="107"/>
      <c r="BE831" s="107"/>
      <c r="BF831" s="107"/>
      <c r="BG831" s="107"/>
      <c r="BH831" s="107"/>
      <c r="BI831" s="107"/>
      <c r="BJ831" s="107"/>
      <c r="BK831" s="107"/>
      <c r="BL831" s="116"/>
      <c r="BM831" s="116"/>
      <c r="BN831" s="116"/>
      <c r="BO831" s="116"/>
      <c r="BP831" s="116"/>
      <c r="BQ831" s="116"/>
      <c r="BR831" s="116"/>
      <c r="BS831" s="118"/>
      <c r="BT831" s="107"/>
      <c r="BU831" s="107"/>
      <c r="BV831" s="107"/>
      <c r="BW831" s="107"/>
      <c r="BX831" s="107"/>
      <c r="BY831" s="107"/>
      <c r="BZ831" s="107"/>
      <c r="CA831" s="107"/>
      <c r="CB831" s="117"/>
      <c r="CC831" s="117"/>
      <c r="CD831" s="117"/>
      <c r="CE831" s="112"/>
      <c r="CF831" s="117"/>
      <c r="CG831" s="112"/>
      <c r="CH831" s="112"/>
      <c r="CI831" s="112"/>
      <c r="CJ831" s="112"/>
      <c r="CK831" s="112"/>
      <c r="CL831" s="112"/>
      <c r="CM831" s="112"/>
      <c r="CN831" s="112"/>
      <c r="CO831" s="112"/>
      <c r="CP831" s="112"/>
      <c r="CQ831" s="112"/>
      <c r="CR831" s="112"/>
    </row>
    <row r="832" spans="1:96" ht="30.75" customHeight="1">
      <c r="A832" s="107"/>
      <c r="B832" s="117"/>
      <c r="C832" s="107"/>
      <c r="D832" s="107"/>
      <c r="E832" s="107"/>
      <c r="F832" s="107"/>
      <c r="G832" s="107"/>
      <c r="H832" s="107"/>
      <c r="I832" s="107"/>
      <c r="J832" s="107"/>
      <c r="K832" s="107"/>
      <c r="L832" s="107"/>
      <c r="M832" s="107"/>
      <c r="N832" s="107"/>
      <c r="O832" s="117"/>
      <c r="P832" s="118"/>
      <c r="Q832" s="107"/>
      <c r="R832" s="107"/>
      <c r="S832" s="107"/>
      <c r="T832" s="107"/>
      <c r="U832" s="107"/>
      <c r="V832" s="107"/>
      <c r="W832" s="107"/>
      <c r="X832" s="107"/>
      <c r="Y832" s="107"/>
      <c r="Z832" s="107"/>
      <c r="AA832" s="107"/>
      <c r="AB832" s="107"/>
      <c r="AC832" s="147"/>
      <c r="AD832" s="111"/>
      <c r="AE832" s="107"/>
      <c r="AF832" s="107"/>
      <c r="AG832" s="107"/>
      <c r="AH832" s="107"/>
      <c r="AI832" s="107"/>
      <c r="AJ832" s="107"/>
      <c r="AK832" s="107"/>
      <c r="AL832" s="107"/>
      <c r="AM832" s="107"/>
      <c r="AN832" s="107"/>
      <c r="AO832" s="107"/>
      <c r="AP832" s="107"/>
      <c r="AQ832" s="107"/>
      <c r="AR832" s="107"/>
      <c r="AS832" s="107"/>
      <c r="AT832" s="107"/>
      <c r="AU832" s="107"/>
      <c r="AV832" s="107"/>
      <c r="AW832" s="107"/>
      <c r="AX832" s="107"/>
      <c r="AY832" s="107"/>
      <c r="AZ832" s="107"/>
      <c r="BA832" s="107"/>
      <c r="BB832" s="107"/>
      <c r="BC832" s="115"/>
      <c r="BD832" s="107"/>
      <c r="BE832" s="107"/>
      <c r="BF832" s="107"/>
      <c r="BG832" s="107"/>
      <c r="BH832" s="107"/>
      <c r="BI832" s="107"/>
      <c r="BJ832" s="107"/>
      <c r="BK832" s="107"/>
      <c r="BL832" s="116"/>
      <c r="BM832" s="116"/>
      <c r="BN832" s="116"/>
      <c r="BO832" s="116"/>
      <c r="BP832" s="116"/>
      <c r="BQ832" s="116"/>
      <c r="BR832" s="116"/>
      <c r="BS832" s="118"/>
      <c r="BT832" s="107"/>
      <c r="BU832" s="107"/>
      <c r="BV832" s="107"/>
      <c r="BW832" s="107"/>
      <c r="BX832" s="107"/>
      <c r="BY832" s="107"/>
      <c r="BZ832" s="107"/>
      <c r="CA832" s="107"/>
      <c r="CB832" s="117"/>
      <c r="CC832" s="117"/>
      <c r="CD832" s="117"/>
      <c r="CE832" s="112"/>
      <c r="CF832" s="117"/>
      <c r="CG832" s="112"/>
      <c r="CH832" s="112"/>
      <c r="CI832" s="112"/>
      <c r="CJ832" s="112"/>
      <c r="CK832" s="112"/>
      <c r="CL832" s="112"/>
      <c r="CM832" s="112"/>
      <c r="CN832" s="112"/>
      <c r="CO832" s="112"/>
      <c r="CP832" s="112"/>
      <c r="CQ832" s="112"/>
      <c r="CR832" s="112"/>
    </row>
    <row r="833" spans="1:96" ht="30.75" customHeight="1">
      <c r="A833" s="107"/>
      <c r="B833" s="117"/>
      <c r="C833" s="107"/>
      <c r="D833" s="107"/>
      <c r="E833" s="107"/>
      <c r="F833" s="107"/>
      <c r="G833" s="107"/>
      <c r="H833" s="107"/>
      <c r="I833" s="107"/>
      <c r="J833" s="107"/>
      <c r="K833" s="107"/>
      <c r="L833" s="107"/>
      <c r="M833" s="107"/>
      <c r="N833" s="107"/>
      <c r="O833" s="117"/>
      <c r="P833" s="118"/>
      <c r="Q833" s="107"/>
      <c r="R833" s="107"/>
      <c r="S833" s="107"/>
      <c r="T833" s="107"/>
      <c r="U833" s="107"/>
      <c r="V833" s="107"/>
      <c r="W833" s="107"/>
      <c r="X833" s="107"/>
      <c r="Y833" s="107"/>
      <c r="Z833" s="107"/>
      <c r="AA833" s="107"/>
      <c r="AB833" s="107"/>
      <c r="AC833" s="147"/>
      <c r="AD833" s="111"/>
      <c r="AE833" s="107"/>
      <c r="AF833" s="107"/>
      <c r="AG833" s="107"/>
      <c r="AH833" s="107"/>
      <c r="AI833" s="107"/>
      <c r="AJ833" s="107"/>
      <c r="AK833" s="107"/>
      <c r="AL833" s="107"/>
      <c r="AM833" s="107"/>
      <c r="AN833" s="107"/>
      <c r="AO833" s="107"/>
      <c r="AP833" s="107"/>
      <c r="AQ833" s="107"/>
      <c r="AR833" s="107"/>
      <c r="AS833" s="107"/>
      <c r="AT833" s="107"/>
      <c r="AU833" s="107"/>
      <c r="AV833" s="107"/>
      <c r="AW833" s="107"/>
      <c r="AX833" s="107"/>
      <c r="AY833" s="107"/>
      <c r="AZ833" s="107"/>
      <c r="BA833" s="107"/>
      <c r="BB833" s="107"/>
      <c r="BC833" s="115"/>
      <c r="BD833" s="107"/>
      <c r="BE833" s="107"/>
      <c r="BF833" s="107"/>
      <c r="BG833" s="107"/>
      <c r="BH833" s="107"/>
      <c r="BI833" s="107"/>
      <c r="BJ833" s="107"/>
      <c r="BK833" s="107"/>
      <c r="BL833" s="116"/>
      <c r="BM833" s="116"/>
      <c r="BN833" s="116"/>
      <c r="BO833" s="116"/>
      <c r="BP833" s="116"/>
      <c r="BQ833" s="116"/>
      <c r="BR833" s="116"/>
      <c r="BS833" s="118"/>
      <c r="BT833" s="107"/>
      <c r="BU833" s="107"/>
      <c r="BV833" s="107"/>
      <c r="BW833" s="107"/>
      <c r="BX833" s="107"/>
      <c r="BY833" s="107"/>
      <c r="BZ833" s="107"/>
      <c r="CA833" s="107"/>
      <c r="CB833" s="117"/>
      <c r="CC833" s="117"/>
      <c r="CD833" s="117"/>
      <c r="CE833" s="112"/>
      <c r="CF833" s="117"/>
      <c r="CG833" s="112"/>
      <c r="CH833" s="112"/>
      <c r="CI833" s="112"/>
      <c r="CJ833" s="112"/>
      <c r="CK833" s="112"/>
      <c r="CL833" s="112"/>
      <c r="CM833" s="112"/>
      <c r="CN833" s="112"/>
      <c r="CO833" s="112"/>
      <c r="CP833" s="112"/>
      <c r="CQ833" s="112"/>
      <c r="CR833" s="112"/>
    </row>
    <row r="834" spans="1:96" ht="30.75" customHeight="1">
      <c r="A834" s="107"/>
      <c r="B834" s="117"/>
      <c r="C834" s="107"/>
      <c r="D834" s="107"/>
      <c r="E834" s="107"/>
      <c r="F834" s="107"/>
      <c r="G834" s="107"/>
      <c r="H834" s="107"/>
      <c r="I834" s="107"/>
      <c r="J834" s="107"/>
      <c r="K834" s="107"/>
      <c r="L834" s="107"/>
      <c r="M834" s="107"/>
      <c r="N834" s="107"/>
      <c r="O834" s="117"/>
      <c r="P834" s="118"/>
      <c r="Q834" s="107"/>
      <c r="R834" s="107"/>
      <c r="S834" s="107"/>
      <c r="T834" s="107"/>
      <c r="U834" s="107"/>
      <c r="V834" s="107"/>
      <c r="W834" s="107"/>
      <c r="X834" s="107"/>
      <c r="Y834" s="107"/>
      <c r="Z834" s="107"/>
      <c r="AA834" s="107"/>
      <c r="AB834" s="107"/>
      <c r="AC834" s="147"/>
      <c r="AD834" s="111"/>
      <c r="AE834" s="107"/>
      <c r="AF834" s="107"/>
      <c r="AG834" s="107"/>
      <c r="AH834" s="107"/>
      <c r="AI834" s="107"/>
      <c r="AJ834" s="107"/>
      <c r="AK834" s="107"/>
      <c r="AL834" s="107"/>
      <c r="AM834" s="107"/>
      <c r="AN834" s="107"/>
      <c r="AO834" s="107"/>
      <c r="AP834" s="107"/>
      <c r="AQ834" s="107"/>
      <c r="AR834" s="107"/>
      <c r="AS834" s="107"/>
      <c r="AT834" s="107"/>
      <c r="AU834" s="107"/>
      <c r="AV834" s="107"/>
      <c r="AW834" s="107"/>
      <c r="AX834" s="107"/>
      <c r="AY834" s="107"/>
      <c r="AZ834" s="107"/>
      <c r="BA834" s="107"/>
      <c r="BB834" s="107"/>
      <c r="BC834" s="115"/>
      <c r="BD834" s="107"/>
      <c r="BE834" s="107"/>
      <c r="BF834" s="107"/>
      <c r="BG834" s="107"/>
      <c r="BH834" s="107"/>
      <c r="BI834" s="107"/>
      <c r="BJ834" s="107"/>
      <c r="BK834" s="107"/>
      <c r="BL834" s="116"/>
      <c r="BM834" s="116"/>
      <c r="BN834" s="116"/>
      <c r="BO834" s="116"/>
      <c r="BP834" s="116"/>
      <c r="BQ834" s="116"/>
      <c r="BR834" s="116"/>
      <c r="BS834" s="118"/>
      <c r="BT834" s="107"/>
      <c r="BU834" s="107"/>
      <c r="BV834" s="107"/>
      <c r="BW834" s="107"/>
      <c r="BX834" s="107"/>
      <c r="BY834" s="107"/>
      <c r="BZ834" s="107"/>
      <c r="CA834" s="107"/>
      <c r="CB834" s="117"/>
      <c r="CC834" s="117"/>
      <c r="CD834" s="117"/>
      <c r="CE834" s="112"/>
      <c r="CF834" s="117"/>
      <c r="CG834" s="112"/>
      <c r="CH834" s="112"/>
      <c r="CI834" s="112"/>
      <c r="CJ834" s="112"/>
      <c r="CK834" s="112"/>
      <c r="CL834" s="112"/>
      <c r="CM834" s="112"/>
      <c r="CN834" s="112"/>
      <c r="CO834" s="112"/>
      <c r="CP834" s="112"/>
      <c r="CQ834" s="112"/>
      <c r="CR834" s="112"/>
    </row>
    <row r="835" spans="1:96" ht="30.75" customHeight="1">
      <c r="A835" s="107"/>
      <c r="B835" s="117"/>
      <c r="C835" s="107"/>
      <c r="D835" s="107"/>
      <c r="E835" s="107"/>
      <c r="F835" s="107"/>
      <c r="G835" s="107"/>
      <c r="H835" s="107"/>
      <c r="I835" s="107"/>
      <c r="J835" s="107"/>
      <c r="K835" s="107"/>
      <c r="L835" s="107"/>
      <c r="M835" s="107"/>
      <c r="N835" s="107"/>
      <c r="O835" s="117"/>
      <c r="P835" s="118"/>
      <c r="Q835" s="107"/>
      <c r="R835" s="107"/>
      <c r="S835" s="107"/>
      <c r="T835" s="107"/>
      <c r="U835" s="107"/>
      <c r="V835" s="107"/>
      <c r="W835" s="107"/>
      <c r="X835" s="107"/>
      <c r="Y835" s="107"/>
      <c r="Z835" s="107"/>
      <c r="AA835" s="107"/>
      <c r="AB835" s="107"/>
      <c r="AC835" s="147"/>
      <c r="AD835" s="111"/>
      <c r="AE835" s="107"/>
      <c r="AF835" s="107"/>
      <c r="AG835" s="107"/>
      <c r="AH835" s="107"/>
      <c r="AI835" s="107"/>
      <c r="AJ835" s="107"/>
      <c r="AK835" s="107"/>
      <c r="AL835" s="107"/>
      <c r="AM835" s="107"/>
      <c r="AN835" s="107"/>
      <c r="AO835" s="107"/>
      <c r="AP835" s="107"/>
      <c r="AQ835" s="107"/>
      <c r="AR835" s="107"/>
      <c r="AS835" s="107"/>
      <c r="AT835" s="107"/>
      <c r="AU835" s="107"/>
      <c r="AV835" s="107"/>
      <c r="AW835" s="107"/>
      <c r="AX835" s="107"/>
      <c r="AY835" s="107"/>
      <c r="AZ835" s="107"/>
      <c r="BA835" s="107"/>
      <c r="BB835" s="107"/>
      <c r="BC835" s="115"/>
      <c r="BD835" s="107"/>
      <c r="BE835" s="107"/>
      <c r="BF835" s="107"/>
      <c r="BG835" s="107"/>
      <c r="BH835" s="107"/>
      <c r="BI835" s="107"/>
      <c r="BJ835" s="107"/>
      <c r="BK835" s="107"/>
      <c r="BL835" s="116"/>
      <c r="BM835" s="116"/>
      <c r="BN835" s="116"/>
      <c r="BO835" s="116"/>
      <c r="BP835" s="116"/>
      <c r="BQ835" s="116"/>
      <c r="BR835" s="116"/>
      <c r="BS835" s="118"/>
      <c r="BT835" s="107"/>
      <c r="BU835" s="107"/>
      <c r="BV835" s="107"/>
      <c r="BW835" s="107"/>
      <c r="BX835" s="107"/>
      <c r="BY835" s="107"/>
      <c r="BZ835" s="107"/>
      <c r="CA835" s="107"/>
      <c r="CB835" s="117"/>
      <c r="CC835" s="117"/>
      <c r="CD835" s="117"/>
      <c r="CE835" s="112"/>
      <c r="CF835" s="117"/>
      <c r="CG835" s="112"/>
      <c r="CH835" s="112"/>
      <c r="CI835" s="112"/>
      <c r="CJ835" s="112"/>
      <c r="CK835" s="112"/>
      <c r="CL835" s="112"/>
      <c r="CM835" s="112"/>
      <c r="CN835" s="112"/>
      <c r="CO835" s="112"/>
      <c r="CP835" s="112"/>
      <c r="CQ835" s="112"/>
      <c r="CR835" s="112"/>
    </row>
    <row r="836" spans="1:96" ht="30.75" customHeight="1">
      <c r="A836" s="107"/>
      <c r="B836" s="117"/>
      <c r="C836" s="107"/>
      <c r="D836" s="107"/>
      <c r="E836" s="107"/>
      <c r="F836" s="107"/>
      <c r="G836" s="107"/>
      <c r="H836" s="107"/>
      <c r="I836" s="107"/>
      <c r="J836" s="107"/>
      <c r="K836" s="107"/>
      <c r="L836" s="107"/>
      <c r="M836" s="107"/>
      <c r="N836" s="107"/>
      <c r="O836" s="117"/>
      <c r="P836" s="118"/>
      <c r="Q836" s="107"/>
      <c r="R836" s="107"/>
      <c r="S836" s="107"/>
      <c r="T836" s="107"/>
      <c r="U836" s="107"/>
      <c r="V836" s="107"/>
      <c r="W836" s="107"/>
      <c r="X836" s="107"/>
      <c r="Y836" s="107"/>
      <c r="Z836" s="107"/>
      <c r="AA836" s="107"/>
      <c r="AB836" s="107"/>
      <c r="AC836" s="147"/>
      <c r="AD836" s="111"/>
      <c r="AE836" s="107"/>
      <c r="AF836" s="107"/>
      <c r="AG836" s="107"/>
      <c r="AH836" s="107"/>
      <c r="AI836" s="107"/>
      <c r="AJ836" s="107"/>
      <c r="AK836" s="107"/>
      <c r="AL836" s="107"/>
      <c r="AM836" s="107"/>
      <c r="AN836" s="107"/>
      <c r="AO836" s="107"/>
      <c r="AP836" s="107"/>
      <c r="AQ836" s="107"/>
      <c r="AR836" s="107"/>
      <c r="AS836" s="107"/>
      <c r="AT836" s="107"/>
      <c r="AU836" s="107"/>
      <c r="AV836" s="107"/>
      <c r="AW836" s="107"/>
      <c r="AX836" s="107"/>
      <c r="AY836" s="107"/>
      <c r="AZ836" s="107"/>
      <c r="BA836" s="107"/>
      <c r="BB836" s="107"/>
      <c r="BC836" s="115"/>
      <c r="BD836" s="107"/>
      <c r="BE836" s="107"/>
      <c r="BF836" s="107"/>
      <c r="BG836" s="107"/>
      <c r="BH836" s="107"/>
      <c r="BI836" s="107"/>
      <c r="BJ836" s="107"/>
      <c r="BK836" s="107"/>
      <c r="BL836" s="116"/>
      <c r="BM836" s="116"/>
      <c r="BN836" s="116"/>
      <c r="BO836" s="116"/>
      <c r="BP836" s="116"/>
      <c r="BQ836" s="116"/>
      <c r="BR836" s="116"/>
      <c r="BS836" s="118"/>
      <c r="BT836" s="107"/>
      <c r="BU836" s="107"/>
      <c r="BV836" s="107"/>
      <c r="BW836" s="107"/>
      <c r="BX836" s="107"/>
      <c r="BY836" s="107"/>
      <c r="BZ836" s="107"/>
      <c r="CA836" s="107"/>
      <c r="CB836" s="117"/>
      <c r="CC836" s="117"/>
      <c r="CD836" s="117"/>
      <c r="CE836" s="112"/>
      <c r="CF836" s="117"/>
      <c r="CG836" s="112"/>
      <c r="CH836" s="112"/>
      <c r="CI836" s="112"/>
      <c r="CJ836" s="112"/>
      <c r="CK836" s="112"/>
      <c r="CL836" s="112"/>
      <c r="CM836" s="112"/>
      <c r="CN836" s="112"/>
      <c r="CO836" s="112"/>
      <c r="CP836" s="112"/>
      <c r="CQ836" s="112"/>
      <c r="CR836" s="112"/>
    </row>
    <row r="837" spans="1:96" ht="30.75" customHeight="1">
      <c r="A837" s="107"/>
      <c r="B837" s="117"/>
      <c r="C837" s="107"/>
      <c r="D837" s="107"/>
      <c r="E837" s="107"/>
      <c r="F837" s="107"/>
      <c r="G837" s="107"/>
      <c r="H837" s="107"/>
      <c r="I837" s="107"/>
      <c r="J837" s="107"/>
      <c r="K837" s="107"/>
      <c r="L837" s="107"/>
      <c r="M837" s="107"/>
      <c r="N837" s="107"/>
      <c r="O837" s="117"/>
      <c r="P837" s="118"/>
      <c r="Q837" s="107"/>
      <c r="R837" s="107"/>
      <c r="S837" s="107"/>
      <c r="T837" s="107"/>
      <c r="U837" s="107"/>
      <c r="V837" s="107"/>
      <c r="W837" s="107"/>
      <c r="X837" s="107"/>
      <c r="Y837" s="107"/>
      <c r="Z837" s="107"/>
      <c r="AA837" s="107"/>
      <c r="AB837" s="107"/>
      <c r="AC837" s="147"/>
      <c r="AD837" s="111"/>
      <c r="AE837" s="107"/>
      <c r="AF837" s="107"/>
      <c r="AG837" s="107"/>
      <c r="AH837" s="107"/>
      <c r="AI837" s="107"/>
      <c r="AJ837" s="107"/>
      <c r="AK837" s="107"/>
      <c r="AL837" s="107"/>
      <c r="AM837" s="107"/>
      <c r="AN837" s="107"/>
      <c r="AO837" s="107"/>
      <c r="AP837" s="107"/>
      <c r="AQ837" s="107"/>
      <c r="AR837" s="107"/>
      <c r="AS837" s="107"/>
      <c r="AT837" s="107"/>
      <c r="AU837" s="107"/>
      <c r="AV837" s="107"/>
      <c r="AW837" s="107"/>
      <c r="AX837" s="107"/>
      <c r="AY837" s="107"/>
      <c r="AZ837" s="107"/>
      <c r="BA837" s="107"/>
      <c r="BB837" s="107"/>
      <c r="BC837" s="115"/>
      <c r="BD837" s="107"/>
      <c r="BE837" s="107"/>
      <c r="BF837" s="107"/>
      <c r="BG837" s="107"/>
      <c r="BH837" s="107"/>
      <c r="BI837" s="107"/>
      <c r="BJ837" s="107"/>
      <c r="BK837" s="107"/>
      <c r="BL837" s="116"/>
      <c r="BM837" s="116"/>
      <c r="BN837" s="116"/>
      <c r="BO837" s="116"/>
      <c r="BP837" s="116"/>
      <c r="BQ837" s="116"/>
      <c r="BR837" s="116"/>
      <c r="BS837" s="118"/>
      <c r="BT837" s="107"/>
      <c r="BU837" s="107"/>
      <c r="BV837" s="107"/>
      <c r="BW837" s="107"/>
      <c r="BX837" s="107"/>
      <c r="BY837" s="107"/>
      <c r="BZ837" s="107"/>
      <c r="CA837" s="107"/>
      <c r="CB837" s="117"/>
      <c r="CC837" s="117"/>
      <c r="CD837" s="117"/>
      <c r="CE837" s="112"/>
      <c r="CF837" s="117"/>
      <c r="CG837" s="112"/>
      <c r="CH837" s="112"/>
      <c r="CI837" s="112"/>
      <c r="CJ837" s="112"/>
      <c r="CK837" s="112"/>
      <c r="CL837" s="112"/>
      <c r="CM837" s="112"/>
      <c r="CN837" s="112"/>
      <c r="CO837" s="112"/>
      <c r="CP837" s="112"/>
      <c r="CQ837" s="112"/>
      <c r="CR837" s="112"/>
    </row>
    <row r="838" spans="1:96" ht="30.75" customHeight="1">
      <c r="A838" s="107"/>
      <c r="B838" s="117"/>
      <c r="C838" s="107"/>
      <c r="D838" s="107"/>
      <c r="E838" s="107"/>
      <c r="F838" s="107"/>
      <c r="G838" s="107"/>
      <c r="H838" s="107"/>
      <c r="I838" s="107"/>
      <c r="J838" s="107"/>
      <c r="K838" s="107"/>
      <c r="L838" s="107"/>
      <c r="M838" s="107"/>
      <c r="N838" s="107"/>
      <c r="O838" s="117"/>
      <c r="P838" s="118"/>
      <c r="Q838" s="107"/>
      <c r="R838" s="107"/>
      <c r="S838" s="107"/>
      <c r="T838" s="107"/>
      <c r="U838" s="107"/>
      <c r="V838" s="107"/>
      <c r="W838" s="107"/>
      <c r="X838" s="107"/>
      <c r="Y838" s="107"/>
      <c r="Z838" s="107"/>
      <c r="AA838" s="107"/>
      <c r="AB838" s="107"/>
      <c r="AC838" s="147"/>
      <c r="AD838" s="111"/>
      <c r="AE838" s="107"/>
      <c r="AF838" s="107"/>
      <c r="AG838" s="107"/>
      <c r="AH838" s="107"/>
      <c r="AI838" s="107"/>
      <c r="AJ838" s="107"/>
      <c r="AK838" s="107"/>
      <c r="AL838" s="107"/>
      <c r="AM838" s="107"/>
      <c r="AN838" s="107"/>
      <c r="AO838" s="107"/>
      <c r="AP838" s="107"/>
      <c r="AQ838" s="107"/>
      <c r="AR838" s="107"/>
      <c r="AS838" s="107"/>
      <c r="AT838" s="107"/>
      <c r="AU838" s="107"/>
      <c r="AV838" s="107"/>
      <c r="AW838" s="107"/>
      <c r="AX838" s="107"/>
      <c r="AY838" s="107"/>
      <c r="AZ838" s="107"/>
      <c r="BA838" s="107"/>
      <c r="BB838" s="107"/>
      <c r="BC838" s="115"/>
      <c r="BD838" s="107"/>
      <c r="BE838" s="107"/>
      <c r="BF838" s="107"/>
      <c r="BG838" s="107"/>
      <c r="BH838" s="107"/>
      <c r="BI838" s="107"/>
      <c r="BJ838" s="107"/>
      <c r="BK838" s="107"/>
      <c r="BL838" s="116"/>
      <c r="BM838" s="116"/>
      <c r="BN838" s="116"/>
      <c r="BO838" s="116"/>
      <c r="BP838" s="116"/>
      <c r="BQ838" s="116"/>
      <c r="BR838" s="116"/>
      <c r="BS838" s="118"/>
      <c r="BT838" s="107"/>
      <c r="BU838" s="107"/>
      <c r="BV838" s="107"/>
      <c r="BW838" s="107"/>
      <c r="BX838" s="107"/>
      <c r="BY838" s="107"/>
      <c r="BZ838" s="107"/>
      <c r="CA838" s="107"/>
      <c r="CB838" s="117"/>
      <c r="CC838" s="117"/>
      <c r="CD838" s="117"/>
      <c r="CE838" s="112"/>
      <c r="CF838" s="117"/>
      <c r="CG838" s="112"/>
      <c r="CH838" s="112"/>
      <c r="CI838" s="112"/>
      <c r="CJ838" s="112"/>
      <c r="CK838" s="112"/>
      <c r="CL838" s="112"/>
      <c r="CM838" s="112"/>
      <c r="CN838" s="112"/>
      <c r="CO838" s="112"/>
      <c r="CP838" s="112"/>
      <c r="CQ838" s="112"/>
      <c r="CR838" s="112"/>
    </row>
    <row r="839" spans="1:96" ht="30.75" customHeight="1">
      <c r="A839" s="107"/>
      <c r="B839" s="117"/>
      <c r="C839" s="107"/>
      <c r="D839" s="107"/>
      <c r="E839" s="107"/>
      <c r="F839" s="107"/>
      <c r="G839" s="107"/>
      <c r="H839" s="107"/>
      <c r="I839" s="107"/>
      <c r="J839" s="107"/>
      <c r="K839" s="107"/>
      <c r="L839" s="107"/>
      <c r="M839" s="107"/>
      <c r="N839" s="107"/>
      <c r="O839" s="117"/>
      <c r="P839" s="118"/>
      <c r="Q839" s="107"/>
      <c r="R839" s="107"/>
      <c r="S839" s="107"/>
      <c r="T839" s="107"/>
      <c r="U839" s="107"/>
      <c r="V839" s="107"/>
      <c r="W839" s="107"/>
      <c r="X839" s="107"/>
      <c r="Y839" s="107"/>
      <c r="Z839" s="107"/>
      <c r="AA839" s="107"/>
      <c r="AB839" s="107"/>
      <c r="AC839" s="147"/>
      <c r="AD839" s="111"/>
      <c r="AE839" s="107"/>
      <c r="AF839" s="107"/>
      <c r="AG839" s="107"/>
      <c r="AH839" s="107"/>
      <c r="AI839" s="107"/>
      <c r="AJ839" s="107"/>
      <c r="AK839" s="107"/>
      <c r="AL839" s="107"/>
      <c r="AM839" s="107"/>
      <c r="AN839" s="107"/>
      <c r="AO839" s="107"/>
      <c r="AP839" s="107"/>
      <c r="AQ839" s="107"/>
      <c r="AR839" s="107"/>
      <c r="AS839" s="107"/>
      <c r="AT839" s="107"/>
      <c r="AU839" s="107"/>
      <c r="AV839" s="107"/>
      <c r="AW839" s="107"/>
      <c r="AX839" s="107"/>
      <c r="AY839" s="107"/>
      <c r="AZ839" s="107"/>
      <c r="BA839" s="107"/>
      <c r="BB839" s="107"/>
      <c r="BC839" s="115"/>
      <c r="BD839" s="107"/>
      <c r="BE839" s="107"/>
      <c r="BF839" s="107"/>
      <c r="BG839" s="107"/>
      <c r="BH839" s="107"/>
      <c r="BI839" s="107"/>
      <c r="BJ839" s="107"/>
      <c r="BK839" s="107"/>
      <c r="BL839" s="116"/>
      <c r="BM839" s="116"/>
      <c r="BN839" s="116"/>
      <c r="BO839" s="116"/>
      <c r="BP839" s="116"/>
      <c r="BQ839" s="116"/>
      <c r="BR839" s="116"/>
      <c r="BS839" s="118"/>
      <c r="BT839" s="107"/>
      <c r="BU839" s="107"/>
      <c r="BV839" s="107"/>
      <c r="BW839" s="107"/>
      <c r="BX839" s="107"/>
      <c r="BY839" s="107"/>
      <c r="BZ839" s="107"/>
      <c r="CA839" s="107"/>
      <c r="CB839" s="117"/>
      <c r="CC839" s="117"/>
      <c r="CD839" s="117"/>
      <c r="CE839" s="112"/>
      <c r="CF839" s="117"/>
      <c r="CG839" s="112"/>
      <c r="CH839" s="112"/>
      <c r="CI839" s="112"/>
      <c r="CJ839" s="112"/>
      <c r="CK839" s="112"/>
      <c r="CL839" s="112"/>
      <c r="CM839" s="112"/>
      <c r="CN839" s="112"/>
      <c r="CO839" s="112"/>
      <c r="CP839" s="112"/>
      <c r="CQ839" s="112"/>
      <c r="CR839" s="112"/>
    </row>
    <row r="840" spans="1:96" ht="30.75" customHeight="1">
      <c r="A840" s="107"/>
      <c r="B840" s="117"/>
      <c r="C840" s="107"/>
      <c r="D840" s="107"/>
      <c r="E840" s="107"/>
      <c r="F840" s="107"/>
      <c r="G840" s="107"/>
      <c r="H840" s="107"/>
      <c r="I840" s="107"/>
      <c r="J840" s="107"/>
      <c r="K840" s="107"/>
      <c r="L840" s="107"/>
      <c r="M840" s="107"/>
      <c r="N840" s="107"/>
      <c r="O840" s="117"/>
      <c r="P840" s="118"/>
      <c r="Q840" s="107"/>
      <c r="R840" s="107"/>
      <c r="S840" s="107"/>
      <c r="T840" s="107"/>
      <c r="U840" s="107"/>
      <c r="V840" s="107"/>
      <c r="W840" s="107"/>
      <c r="X840" s="107"/>
      <c r="Y840" s="107"/>
      <c r="Z840" s="107"/>
      <c r="AA840" s="107"/>
      <c r="AB840" s="107"/>
      <c r="AC840" s="147"/>
      <c r="AD840" s="111"/>
      <c r="AE840" s="107"/>
      <c r="AF840" s="107"/>
      <c r="AG840" s="107"/>
      <c r="AH840" s="107"/>
      <c r="AI840" s="107"/>
      <c r="AJ840" s="107"/>
      <c r="AK840" s="107"/>
      <c r="AL840" s="107"/>
      <c r="AM840" s="107"/>
      <c r="AN840" s="107"/>
      <c r="AO840" s="107"/>
      <c r="AP840" s="107"/>
      <c r="AQ840" s="107"/>
      <c r="AR840" s="107"/>
      <c r="AS840" s="107"/>
      <c r="AT840" s="107"/>
      <c r="AU840" s="107"/>
      <c r="AV840" s="107"/>
      <c r="AW840" s="107"/>
      <c r="AX840" s="107"/>
      <c r="AY840" s="107"/>
      <c r="AZ840" s="107"/>
      <c r="BA840" s="107"/>
      <c r="BB840" s="107"/>
      <c r="BC840" s="115"/>
      <c r="BD840" s="107"/>
      <c r="BE840" s="107"/>
      <c r="BF840" s="107"/>
      <c r="BG840" s="107"/>
      <c r="BH840" s="107"/>
      <c r="BI840" s="107"/>
      <c r="BJ840" s="107"/>
      <c r="BK840" s="107"/>
      <c r="BL840" s="116"/>
      <c r="BM840" s="116"/>
      <c r="BN840" s="116"/>
      <c r="BO840" s="116"/>
      <c r="BP840" s="116"/>
      <c r="BQ840" s="116"/>
      <c r="BR840" s="116"/>
      <c r="BS840" s="118"/>
      <c r="BT840" s="107"/>
      <c r="BU840" s="107"/>
      <c r="BV840" s="107"/>
      <c r="BW840" s="107"/>
      <c r="BX840" s="107"/>
      <c r="BY840" s="107"/>
      <c r="BZ840" s="107"/>
      <c r="CA840" s="107"/>
      <c r="CB840" s="117"/>
      <c r="CC840" s="117"/>
      <c r="CD840" s="117"/>
      <c r="CE840" s="112"/>
      <c r="CF840" s="117"/>
      <c r="CG840" s="112"/>
      <c r="CH840" s="112"/>
      <c r="CI840" s="112"/>
      <c r="CJ840" s="112"/>
      <c r="CK840" s="112"/>
      <c r="CL840" s="112"/>
      <c r="CM840" s="112"/>
      <c r="CN840" s="112"/>
      <c r="CO840" s="112"/>
      <c r="CP840" s="112"/>
      <c r="CQ840" s="112"/>
      <c r="CR840" s="112"/>
    </row>
    <row r="841" spans="1:96" ht="30.75" customHeight="1">
      <c r="A841" s="107"/>
      <c r="B841" s="117"/>
      <c r="C841" s="107"/>
      <c r="D841" s="107"/>
      <c r="E841" s="107"/>
      <c r="F841" s="107"/>
      <c r="G841" s="107"/>
      <c r="H841" s="107"/>
      <c r="I841" s="107"/>
      <c r="J841" s="107"/>
      <c r="K841" s="107"/>
      <c r="L841" s="107"/>
      <c r="M841" s="107"/>
      <c r="N841" s="107"/>
      <c r="O841" s="117"/>
      <c r="P841" s="118"/>
      <c r="Q841" s="107"/>
      <c r="R841" s="107"/>
      <c r="S841" s="107"/>
      <c r="T841" s="107"/>
      <c r="U841" s="107"/>
      <c r="V841" s="107"/>
      <c r="W841" s="107"/>
      <c r="X841" s="107"/>
      <c r="Y841" s="107"/>
      <c r="Z841" s="107"/>
      <c r="AA841" s="107"/>
      <c r="AB841" s="107"/>
      <c r="AC841" s="147"/>
      <c r="AD841" s="111"/>
      <c r="AE841" s="107"/>
      <c r="AF841" s="107"/>
      <c r="AG841" s="107"/>
      <c r="AH841" s="107"/>
      <c r="AI841" s="107"/>
      <c r="AJ841" s="107"/>
      <c r="AK841" s="107"/>
      <c r="AL841" s="107"/>
      <c r="AM841" s="107"/>
      <c r="AN841" s="107"/>
      <c r="AO841" s="107"/>
      <c r="AP841" s="107"/>
      <c r="AQ841" s="107"/>
      <c r="AR841" s="107"/>
      <c r="AS841" s="107"/>
      <c r="AT841" s="107"/>
      <c r="AU841" s="107"/>
      <c r="AV841" s="107"/>
      <c r="AW841" s="107"/>
      <c r="AX841" s="107"/>
      <c r="AY841" s="107"/>
      <c r="AZ841" s="107"/>
      <c r="BA841" s="107"/>
      <c r="BB841" s="107"/>
      <c r="BC841" s="115"/>
      <c r="BD841" s="107"/>
      <c r="BE841" s="107"/>
      <c r="BF841" s="107"/>
      <c r="BG841" s="107"/>
      <c r="BH841" s="107"/>
      <c r="BI841" s="107"/>
      <c r="BJ841" s="107"/>
      <c r="BK841" s="107"/>
      <c r="BL841" s="116"/>
      <c r="BM841" s="116"/>
      <c r="BN841" s="116"/>
      <c r="BO841" s="116"/>
      <c r="BP841" s="116"/>
      <c r="BQ841" s="116"/>
      <c r="BR841" s="116"/>
      <c r="BS841" s="118"/>
      <c r="BT841" s="107"/>
      <c r="BU841" s="107"/>
      <c r="BV841" s="107"/>
      <c r="BW841" s="107"/>
      <c r="BX841" s="107"/>
      <c r="BY841" s="107"/>
      <c r="BZ841" s="107"/>
      <c r="CA841" s="107"/>
      <c r="CB841" s="117"/>
      <c r="CC841" s="117"/>
      <c r="CD841" s="117"/>
      <c r="CE841" s="112"/>
      <c r="CF841" s="117"/>
      <c r="CG841" s="112"/>
      <c r="CH841" s="112"/>
      <c r="CI841" s="112"/>
      <c r="CJ841" s="112"/>
      <c r="CK841" s="112"/>
      <c r="CL841" s="112"/>
      <c r="CM841" s="112"/>
      <c r="CN841" s="112"/>
      <c r="CO841" s="112"/>
      <c r="CP841" s="112"/>
      <c r="CQ841" s="112"/>
      <c r="CR841" s="112"/>
    </row>
    <row r="842" spans="1:96" ht="30.75" customHeight="1">
      <c r="A842" s="107"/>
      <c r="B842" s="117"/>
      <c r="C842" s="107"/>
      <c r="D842" s="107"/>
      <c r="E842" s="107"/>
      <c r="F842" s="107"/>
      <c r="G842" s="107"/>
      <c r="H842" s="107"/>
      <c r="I842" s="107"/>
      <c r="J842" s="107"/>
      <c r="K842" s="107"/>
      <c r="L842" s="107"/>
      <c r="M842" s="107"/>
      <c r="N842" s="107"/>
      <c r="O842" s="117"/>
      <c r="P842" s="118"/>
      <c r="Q842" s="107"/>
      <c r="R842" s="107"/>
      <c r="S842" s="107"/>
      <c r="T842" s="107"/>
      <c r="U842" s="107"/>
      <c r="V842" s="107"/>
      <c r="W842" s="107"/>
      <c r="X842" s="107"/>
      <c r="Y842" s="107"/>
      <c r="Z842" s="107"/>
      <c r="AA842" s="107"/>
      <c r="AB842" s="107"/>
      <c r="AC842" s="147"/>
      <c r="AD842" s="111"/>
      <c r="AE842" s="107"/>
      <c r="AF842" s="107"/>
      <c r="AG842" s="107"/>
      <c r="AH842" s="107"/>
      <c r="AI842" s="107"/>
      <c r="AJ842" s="107"/>
      <c r="AK842" s="107"/>
      <c r="AL842" s="107"/>
      <c r="AM842" s="107"/>
      <c r="AN842" s="107"/>
      <c r="AO842" s="107"/>
      <c r="AP842" s="107"/>
      <c r="AQ842" s="107"/>
      <c r="AR842" s="107"/>
      <c r="AS842" s="107"/>
      <c r="AT842" s="107"/>
      <c r="AU842" s="107"/>
      <c r="AV842" s="107"/>
      <c r="AW842" s="107"/>
      <c r="AX842" s="107"/>
      <c r="AY842" s="107"/>
      <c r="AZ842" s="107"/>
      <c r="BA842" s="107"/>
      <c r="BB842" s="107"/>
      <c r="BC842" s="115"/>
      <c r="BD842" s="107"/>
      <c r="BE842" s="107"/>
      <c r="BF842" s="107"/>
      <c r="BG842" s="107"/>
      <c r="BH842" s="107"/>
      <c r="BI842" s="107"/>
      <c r="BJ842" s="107"/>
      <c r="BK842" s="107"/>
      <c r="BL842" s="116"/>
      <c r="BM842" s="116"/>
      <c r="BN842" s="116"/>
      <c r="BO842" s="116"/>
      <c r="BP842" s="116"/>
      <c r="BQ842" s="116"/>
      <c r="BR842" s="116"/>
      <c r="BS842" s="118"/>
      <c r="BT842" s="107"/>
      <c r="BU842" s="107"/>
      <c r="BV842" s="107"/>
      <c r="BW842" s="107"/>
      <c r="BX842" s="107"/>
      <c r="BY842" s="107"/>
      <c r="BZ842" s="107"/>
      <c r="CA842" s="107"/>
      <c r="CB842" s="117"/>
      <c r="CC842" s="117"/>
      <c r="CD842" s="117"/>
      <c r="CE842" s="112"/>
      <c r="CF842" s="117"/>
      <c r="CG842" s="112"/>
      <c r="CH842" s="112"/>
      <c r="CI842" s="112"/>
      <c r="CJ842" s="112"/>
      <c r="CK842" s="112"/>
      <c r="CL842" s="112"/>
      <c r="CM842" s="112"/>
      <c r="CN842" s="112"/>
      <c r="CO842" s="112"/>
      <c r="CP842" s="112"/>
      <c r="CQ842" s="112"/>
      <c r="CR842" s="112"/>
    </row>
    <row r="843" spans="1:96" ht="30.75" customHeight="1">
      <c r="A843" s="107"/>
      <c r="B843" s="117"/>
      <c r="C843" s="107"/>
      <c r="D843" s="107"/>
      <c r="E843" s="107"/>
      <c r="F843" s="107"/>
      <c r="G843" s="107"/>
      <c r="H843" s="107"/>
      <c r="I843" s="107"/>
      <c r="J843" s="107"/>
      <c r="K843" s="107"/>
      <c r="L843" s="107"/>
      <c r="M843" s="107"/>
      <c r="N843" s="107"/>
      <c r="O843" s="117"/>
      <c r="P843" s="118"/>
      <c r="Q843" s="107"/>
      <c r="R843" s="107"/>
      <c r="S843" s="107"/>
      <c r="T843" s="107"/>
      <c r="U843" s="107"/>
      <c r="V843" s="107"/>
      <c r="W843" s="107"/>
      <c r="X843" s="107"/>
      <c r="Y843" s="107"/>
      <c r="Z843" s="107"/>
      <c r="AA843" s="107"/>
      <c r="AB843" s="107"/>
      <c r="AC843" s="147"/>
      <c r="AD843" s="111"/>
      <c r="AE843" s="107"/>
      <c r="AF843" s="107"/>
      <c r="AG843" s="107"/>
      <c r="AH843" s="107"/>
      <c r="AI843" s="107"/>
      <c r="AJ843" s="107"/>
      <c r="AK843" s="107"/>
      <c r="AL843" s="107"/>
      <c r="AM843" s="107"/>
      <c r="AN843" s="107"/>
      <c r="AO843" s="107"/>
      <c r="AP843" s="107"/>
      <c r="AQ843" s="107"/>
      <c r="AR843" s="107"/>
      <c r="AS843" s="107"/>
      <c r="AT843" s="107"/>
      <c r="AU843" s="107"/>
      <c r="AV843" s="107"/>
      <c r="AW843" s="107"/>
      <c r="AX843" s="107"/>
      <c r="AY843" s="107"/>
      <c r="AZ843" s="107"/>
      <c r="BA843" s="107"/>
      <c r="BB843" s="107"/>
      <c r="BC843" s="115"/>
      <c r="BD843" s="107"/>
      <c r="BE843" s="107"/>
      <c r="BF843" s="107"/>
      <c r="BG843" s="107"/>
      <c r="BH843" s="107"/>
      <c r="BI843" s="107"/>
      <c r="BJ843" s="107"/>
      <c r="BK843" s="107"/>
      <c r="BL843" s="116"/>
      <c r="BM843" s="116"/>
      <c r="BN843" s="116"/>
      <c r="BO843" s="116"/>
      <c r="BP843" s="116"/>
      <c r="BQ843" s="116"/>
      <c r="BR843" s="116"/>
      <c r="BS843" s="118"/>
      <c r="BT843" s="107"/>
      <c r="BU843" s="107"/>
      <c r="BV843" s="107"/>
      <c r="BW843" s="107"/>
      <c r="BX843" s="107"/>
      <c r="BY843" s="107"/>
      <c r="BZ843" s="107"/>
      <c r="CA843" s="107"/>
      <c r="CB843" s="117"/>
      <c r="CC843" s="117"/>
      <c r="CD843" s="117"/>
      <c r="CE843" s="112"/>
      <c r="CF843" s="117"/>
      <c r="CG843" s="112"/>
      <c r="CH843" s="112"/>
      <c r="CI843" s="112"/>
      <c r="CJ843" s="112"/>
      <c r="CK843" s="112"/>
      <c r="CL843" s="112"/>
      <c r="CM843" s="112"/>
      <c r="CN843" s="112"/>
      <c r="CO843" s="112"/>
      <c r="CP843" s="112"/>
      <c r="CQ843" s="112"/>
      <c r="CR843" s="112"/>
    </row>
    <row r="844" spans="1:96" ht="30.75" customHeight="1">
      <c r="A844" s="107"/>
      <c r="B844" s="117"/>
      <c r="C844" s="107"/>
      <c r="D844" s="107"/>
      <c r="E844" s="107"/>
      <c r="F844" s="107"/>
      <c r="G844" s="107"/>
      <c r="H844" s="107"/>
      <c r="I844" s="107"/>
      <c r="J844" s="107"/>
      <c r="K844" s="107"/>
      <c r="L844" s="107"/>
      <c r="M844" s="107"/>
      <c r="N844" s="107"/>
      <c r="O844" s="117"/>
      <c r="P844" s="118"/>
      <c r="Q844" s="107"/>
      <c r="R844" s="107"/>
      <c r="S844" s="107"/>
      <c r="T844" s="107"/>
      <c r="U844" s="107"/>
      <c r="V844" s="107"/>
      <c r="W844" s="107"/>
      <c r="X844" s="107"/>
      <c r="Y844" s="107"/>
      <c r="Z844" s="107"/>
      <c r="AA844" s="107"/>
      <c r="AB844" s="107"/>
      <c r="AC844" s="147"/>
      <c r="AD844" s="111"/>
      <c r="AE844" s="107"/>
      <c r="AF844" s="107"/>
      <c r="AG844" s="107"/>
      <c r="AH844" s="107"/>
      <c r="AI844" s="107"/>
      <c r="AJ844" s="107"/>
      <c r="AK844" s="107"/>
      <c r="AL844" s="107"/>
      <c r="AM844" s="107"/>
      <c r="AN844" s="107"/>
      <c r="AO844" s="107"/>
      <c r="AP844" s="107"/>
      <c r="AQ844" s="107"/>
      <c r="AR844" s="107"/>
      <c r="AS844" s="107"/>
      <c r="AT844" s="107"/>
      <c r="AU844" s="107"/>
      <c r="AV844" s="107"/>
      <c r="AW844" s="107"/>
      <c r="AX844" s="107"/>
      <c r="AY844" s="107"/>
      <c r="AZ844" s="107"/>
      <c r="BA844" s="107"/>
      <c r="BB844" s="107"/>
      <c r="BC844" s="115"/>
      <c r="BD844" s="107"/>
      <c r="BE844" s="107"/>
      <c r="BF844" s="107"/>
      <c r="BG844" s="107"/>
      <c r="BH844" s="107"/>
      <c r="BI844" s="107"/>
      <c r="BJ844" s="107"/>
      <c r="BK844" s="107"/>
      <c r="BL844" s="116"/>
      <c r="BM844" s="116"/>
      <c r="BN844" s="116"/>
      <c r="BO844" s="116"/>
      <c r="BP844" s="116"/>
      <c r="BQ844" s="116"/>
      <c r="BR844" s="116"/>
      <c r="BS844" s="118"/>
      <c r="BT844" s="107"/>
      <c r="BU844" s="107"/>
      <c r="BV844" s="107"/>
      <c r="BW844" s="107"/>
      <c r="BX844" s="107"/>
      <c r="BY844" s="107"/>
      <c r="BZ844" s="107"/>
      <c r="CA844" s="107"/>
      <c r="CB844" s="117"/>
      <c r="CC844" s="117"/>
      <c r="CD844" s="117"/>
      <c r="CE844" s="112"/>
      <c r="CF844" s="117"/>
      <c r="CG844" s="112"/>
      <c r="CH844" s="112"/>
      <c r="CI844" s="112"/>
      <c r="CJ844" s="112"/>
      <c r="CK844" s="112"/>
      <c r="CL844" s="112"/>
      <c r="CM844" s="112"/>
      <c r="CN844" s="112"/>
      <c r="CO844" s="112"/>
      <c r="CP844" s="112"/>
      <c r="CQ844" s="112"/>
      <c r="CR844" s="112"/>
    </row>
    <row r="845" spans="1:96" ht="30.75" customHeight="1">
      <c r="A845" s="107"/>
      <c r="B845" s="117"/>
      <c r="C845" s="107"/>
      <c r="D845" s="107"/>
      <c r="E845" s="107"/>
      <c r="F845" s="107"/>
      <c r="G845" s="107"/>
      <c r="H845" s="107"/>
      <c r="I845" s="107"/>
      <c r="J845" s="107"/>
      <c r="K845" s="107"/>
      <c r="L845" s="107"/>
      <c r="M845" s="107"/>
      <c r="N845" s="107"/>
      <c r="O845" s="117"/>
      <c r="P845" s="118"/>
      <c r="Q845" s="107"/>
      <c r="R845" s="107"/>
      <c r="S845" s="107"/>
      <c r="T845" s="107"/>
      <c r="U845" s="107"/>
      <c r="V845" s="107"/>
      <c r="W845" s="107"/>
      <c r="X845" s="107"/>
      <c r="Y845" s="107"/>
      <c r="Z845" s="107"/>
      <c r="AA845" s="107"/>
      <c r="AB845" s="107"/>
      <c r="AC845" s="147"/>
      <c r="AD845" s="111"/>
      <c r="AE845" s="107"/>
      <c r="AF845" s="107"/>
      <c r="AG845" s="107"/>
      <c r="AH845" s="107"/>
      <c r="AI845" s="107"/>
      <c r="AJ845" s="107"/>
      <c r="AK845" s="107"/>
      <c r="AL845" s="107"/>
      <c r="AM845" s="107"/>
      <c r="AN845" s="107"/>
      <c r="AO845" s="107"/>
      <c r="AP845" s="107"/>
      <c r="AQ845" s="107"/>
      <c r="AR845" s="107"/>
      <c r="AS845" s="107"/>
      <c r="AT845" s="107"/>
      <c r="AU845" s="107"/>
      <c r="AV845" s="107"/>
      <c r="AW845" s="107"/>
      <c r="AX845" s="107"/>
      <c r="AY845" s="107"/>
      <c r="AZ845" s="107"/>
      <c r="BA845" s="107"/>
      <c r="BB845" s="107"/>
      <c r="BC845" s="115"/>
      <c r="BD845" s="107"/>
      <c r="BE845" s="107"/>
      <c r="BF845" s="107"/>
      <c r="BG845" s="107"/>
      <c r="BH845" s="107"/>
      <c r="BI845" s="107"/>
      <c r="BJ845" s="107"/>
      <c r="BK845" s="107"/>
      <c r="BL845" s="116"/>
      <c r="BM845" s="116"/>
      <c r="BN845" s="116"/>
      <c r="BO845" s="116"/>
      <c r="BP845" s="116"/>
      <c r="BQ845" s="116"/>
      <c r="BR845" s="116"/>
      <c r="BS845" s="118"/>
      <c r="BT845" s="107"/>
      <c r="BU845" s="107"/>
      <c r="BV845" s="107"/>
      <c r="BW845" s="107"/>
      <c r="BX845" s="107"/>
      <c r="BY845" s="107"/>
      <c r="BZ845" s="107"/>
      <c r="CA845" s="107"/>
      <c r="CB845" s="117"/>
      <c r="CC845" s="117"/>
      <c r="CD845" s="117"/>
      <c r="CE845" s="112"/>
      <c r="CF845" s="117"/>
      <c r="CG845" s="112"/>
      <c r="CH845" s="112"/>
      <c r="CI845" s="112"/>
      <c r="CJ845" s="112"/>
      <c r="CK845" s="112"/>
      <c r="CL845" s="112"/>
      <c r="CM845" s="112"/>
      <c r="CN845" s="112"/>
      <c r="CO845" s="112"/>
      <c r="CP845" s="112"/>
      <c r="CQ845" s="112"/>
      <c r="CR845" s="112"/>
    </row>
    <row r="846" spans="1:96" ht="30.75" customHeight="1">
      <c r="A846" s="107"/>
      <c r="B846" s="117"/>
      <c r="C846" s="107"/>
      <c r="D846" s="107"/>
      <c r="E846" s="107"/>
      <c r="F846" s="107"/>
      <c r="G846" s="107"/>
      <c r="H846" s="107"/>
      <c r="I846" s="107"/>
      <c r="J846" s="107"/>
      <c r="K846" s="107"/>
      <c r="L846" s="107"/>
      <c r="M846" s="107"/>
      <c r="N846" s="107"/>
      <c r="O846" s="117"/>
      <c r="P846" s="118"/>
      <c r="Q846" s="107"/>
      <c r="R846" s="107"/>
      <c r="S846" s="107"/>
      <c r="T846" s="107"/>
      <c r="U846" s="107"/>
      <c r="V846" s="107"/>
      <c r="W846" s="107"/>
      <c r="X846" s="107"/>
      <c r="Y846" s="107"/>
      <c r="Z846" s="107"/>
      <c r="AA846" s="107"/>
      <c r="AB846" s="107"/>
      <c r="AC846" s="147"/>
      <c r="AD846" s="111"/>
      <c r="AE846" s="107"/>
      <c r="AF846" s="107"/>
      <c r="AG846" s="107"/>
      <c r="AH846" s="107"/>
      <c r="AI846" s="107"/>
      <c r="AJ846" s="107"/>
      <c r="AK846" s="107"/>
      <c r="AL846" s="107"/>
      <c r="AM846" s="107"/>
      <c r="AN846" s="107"/>
      <c r="AO846" s="107"/>
      <c r="AP846" s="107"/>
      <c r="AQ846" s="107"/>
      <c r="AR846" s="107"/>
      <c r="AS846" s="107"/>
      <c r="AT846" s="107"/>
      <c r="AU846" s="107"/>
      <c r="AV846" s="107"/>
      <c r="AW846" s="107"/>
      <c r="AX846" s="107"/>
      <c r="AY846" s="107"/>
      <c r="AZ846" s="107"/>
      <c r="BA846" s="107"/>
      <c r="BB846" s="107"/>
      <c r="BC846" s="115"/>
      <c r="BD846" s="107"/>
      <c r="BE846" s="107"/>
      <c r="BF846" s="107"/>
      <c r="BG846" s="107"/>
      <c r="BH846" s="107"/>
      <c r="BI846" s="107"/>
      <c r="BJ846" s="107"/>
      <c r="BK846" s="107"/>
      <c r="BL846" s="116"/>
      <c r="BM846" s="116"/>
      <c r="BN846" s="116"/>
      <c r="BO846" s="116"/>
      <c r="BP846" s="116"/>
      <c r="BQ846" s="116"/>
      <c r="BR846" s="116"/>
      <c r="BS846" s="118"/>
      <c r="BT846" s="107"/>
      <c r="BU846" s="107"/>
      <c r="BV846" s="107"/>
      <c r="BW846" s="107"/>
      <c r="BX846" s="107"/>
      <c r="BY846" s="107"/>
      <c r="BZ846" s="107"/>
      <c r="CA846" s="107"/>
      <c r="CB846" s="117"/>
      <c r="CC846" s="117"/>
      <c r="CD846" s="117"/>
      <c r="CE846" s="112"/>
      <c r="CF846" s="117"/>
      <c r="CG846" s="112"/>
      <c r="CH846" s="112"/>
      <c r="CI846" s="112"/>
      <c r="CJ846" s="112"/>
      <c r="CK846" s="112"/>
      <c r="CL846" s="112"/>
      <c r="CM846" s="112"/>
      <c r="CN846" s="112"/>
      <c r="CO846" s="112"/>
      <c r="CP846" s="112"/>
      <c r="CQ846" s="112"/>
      <c r="CR846" s="112"/>
    </row>
    <row r="847" spans="1:96" ht="30.75" customHeight="1">
      <c r="A847" s="107"/>
      <c r="B847" s="117"/>
      <c r="C847" s="107"/>
      <c r="D847" s="107"/>
      <c r="E847" s="107"/>
      <c r="F847" s="107"/>
      <c r="G847" s="107"/>
      <c r="H847" s="107"/>
      <c r="I847" s="107"/>
      <c r="J847" s="107"/>
      <c r="K847" s="107"/>
      <c r="L847" s="107"/>
      <c r="M847" s="107"/>
      <c r="N847" s="107"/>
      <c r="O847" s="117"/>
      <c r="P847" s="118"/>
      <c r="Q847" s="107"/>
      <c r="R847" s="107"/>
      <c r="S847" s="107"/>
      <c r="T847" s="107"/>
      <c r="U847" s="107"/>
      <c r="V847" s="107"/>
      <c r="W847" s="107"/>
      <c r="X847" s="107"/>
      <c r="Y847" s="107"/>
      <c r="Z847" s="107"/>
      <c r="AA847" s="107"/>
      <c r="AB847" s="107"/>
      <c r="AC847" s="147"/>
      <c r="AD847" s="111"/>
      <c r="AE847" s="107"/>
      <c r="AF847" s="107"/>
      <c r="AG847" s="107"/>
      <c r="AH847" s="107"/>
      <c r="AI847" s="107"/>
      <c r="AJ847" s="107"/>
      <c r="AK847" s="107"/>
      <c r="AL847" s="107"/>
      <c r="AM847" s="107"/>
      <c r="AN847" s="107"/>
      <c r="AO847" s="107"/>
      <c r="AP847" s="107"/>
      <c r="AQ847" s="107"/>
      <c r="AR847" s="107"/>
      <c r="AS847" s="107"/>
      <c r="AT847" s="107"/>
      <c r="AU847" s="107"/>
      <c r="AV847" s="107"/>
      <c r="AW847" s="107"/>
      <c r="AX847" s="107"/>
      <c r="AY847" s="107"/>
      <c r="AZ847" s="107"/>
      <c r="BA847" s="107"/>
      <c r="BB847" s="107"/>
      <c r="BC847" s="115"/>
      <c r="BD847" s="107"/>
      <c r="BE847" s="107"/>
      <c r="BF847" s="107"/>
      <c r="BG847" s="107"/>
      <c r="BH847" s="107"/>
      <c r="BI847" s="107"/>
      <c r="BJ847" s="107"/>
      <c r="BK847" s="107"/>
      <c r="BL847" s="116"/>
      <c r="BM847" s="116"/>
      <c r="BN847" s="116"/>
      <c r="BO847" s="116"/>
      <c r="BP847" s="116"/>
      <c r="BQ847" s="116"/>
      <c r="BR847" s="116"/>
      <c r="BS847" s="118"/>
      <c r="BT847" s="107"/>
      <c r="BU847" s="107"/>
      <c r="BV847" s="107"/>
      <c r="BW847" s="107"/>
      <c r="BX847" s="107"/>
      <c r="BY847" s="107"/>
      <c r="BZ847" s="107"/>
      <c r="CA847" s="107"/>
      <c r="CB847" s="117"/>
      <c r="CC847" s="117"/>
      <c r="CD847" s="117"/>
      <c r="CE847" s="112"/>
      <c r="CF847" s="117"/>
      <c r="CG847" s="112"/>
      <c r="CH847" s="112"/>
      <c r="CI847" s="112"/>
      <c r="CJ847" s="112"/>
      <c r="CK847" s="112"/>
      <c r="CL847" s="112"/>
      <c r="CM847" s="112"/>
      <c r="CN847" s="112"/>
      <c r="CO847" s="112"/>
      <c r="CP847" s="112"/>
      <c r="CQ847" s="112"/>
      <c r="CR847" s="112"/>
    </row>
    <row r="848" spans="1:96" ht="30.75" customHeight="1">
      <c r="A848" s="107"/>
      <c r="B848" s="117"/>
      <c r="C848" s="107"/>
      <c r="D848" s="107"/>
      <c r="E848" s="107"/>
      <c r="F848" s="107"/>
      <c r="G848" s="107"/>
      <c r="H848" s="107"/>
      <c r="I848" s="107"/>
      <c r="J848" s="107"/>
      <c r="K848" s="107"/>
      <c r="L848" s="107"/>
      <c r="M848" s="107"/>
      <c r="N848" s="107"/>
      <c r="O848" s="117"/>
      <c r="P848" s="118"/>
      <c r="Q848" s="107"/>
      <c r="R848" s="107"/>
      <c r="S848" s="107"/>
      <c r="T848" s="107"/>
      <c r="U848" s="107"/>
      <c r="V848" s="107"/>
      <c r="W848" s="107"/>
      <c r="X848" s="107"/>
      <c r="Y848" s="107"/>
      <c r="Z848" s="107"/>
      <c r="AA848" s="107"/>
      <c r="AB848" s="107"/>
      <c r="AC848" s="147"/>
      <c r="AD848" s="111"/>
      <c r="AE848" s="107"/>
      <c r="AF848" s="107"/>
      <c r="AG848" s="107"/>
      <c r="AH848" s="107"/>
      <c r="AI848" s="107"/>
      <c r="AJ848" s="107"/>
      <c r="AK848" s="107"/>
      <c r="AL848" s="107"/>
      <c r="AM848" s="107"/>
      <c r="AN848" s="107"/>
      <c r="AO848" s="107"/>
      <c r="AP848" s="107"/>
      <c r="AQ848" s="107"/>
      <c r="AR848" s="107"/>
      <c r="AS848" s="107"/>
      <c r="AT848" s="107"/>
      <c r="AU848" s="107"/>
      <c r="AV848" s="107"/>
      <c r="AW848" s="107"/>
      <c r="AX848" s="107"/>
      <c r="AY848" s="107"/>
      <c r="AZ848" s="107"/>
      <c r="BA848" s="107"/>
      <c r="BB848" s="107"/>
      <c r="BC848" s="115"/>
      <c r="BD848" s="107"/>
      <c r="BE848" s="107"/>
      <c r="BF848" s="107"/>
      <c r="BG848" s="107"/>
      <c r="BH848" s="107"/>
      <c r="BI848" s="107"/>
      <c r="BJ848" s="107"/>
      <c r="BK848" s="107"/>
      <c r="BL848" s="116"/>
      <c r="BM848" s="116"/>
      <c r="BN848" s="116"/>
      <c r="BO848" s="116"/>
      <c r="BP848" s="116"/>
      <c r="BQ848" s="116"/>
      <c r="BR848" s="116"/>
      <c r="BS848" s="118"/>
      <c r="BT848" s="107"/>
      <c r="BU848" s="107"/>
      <c r="BV848" s="107"/>
      <c r="BW848" s="107"/>
      <c r="BX848" s="107"/>
      <c r="BY848" s="107"/>
      <c r="BZ848" s="107"/>
      <c r="CA848" s="107"/>
      <c r="CB848" s="117"/>
      <c r="CC848" s="117"/>
      <c r="CD848" s="117"/>
      <c r="CE848" s="112"/>
      <c r="CF848" s="117"/>
      <c r="CG848" s="112"/>
      <c r="CH848" s="112"/>
      <c r="CI848" s="112"/>
      <c r="CJ848" s="112"/>
      <c r="CK848" s="112"/>
      <c r="CL848" s="112"/>
      <c r="CM848" s="112"/>
      <c r="CN848" s="112"/>
      <c r="CO848" s="112"/>
      <c r="CP848" s="112"/>
      <c r="CQ848" s="112"/>
      <c r="CR848" s="112"/>
    </row>
    <row r="849" spans="1:96" ht="30.75" customHeight="1">
      <c r="A849" s="107"/>
      <c r="B849" s="117"/>
      <c r="C849" s="107"/>
      <c r="D849" s="107"/>
      <c r="E849" s="107"/>
      <c r="F849" s="107"/>
      <c r="G849" s="107"/>
      <c r="H849" s="107"/>
      <c r="I849" s="107"/>
      <c r="J849" s="107"/>
      <c r="K849" s="107"/>
      <c r="L849" s="107"/>
      <c r="M849" s="107"/>
      <c r="N849" s="107"/>
      <c r="O849" s="117"/>
      <c r="P849" s="118"/>
      <c r="Q849" s="107"/>
      <c r="R849" s="107"/>
      <c r="S849" s="107"/>
      <c r="T849" s="107"/>
      <c r="U849" s="107"/>
      <c r="V849" s="107"/>
      <c r="W849" s="107"/>
      <c r="X849" s="107"/>
      <c r="Y849" s="107"/>
      <c r="Z849" s="107"/>
      <c r="AA849" s="107"/>
      <c r="AB849" s="107"/>
      <c r="AC849" s="147"/>
      <c r="AD849" s="111"/>
      <c r="AE849" s="107"/>
      <c r="AF849" s="107"/>
      <c r="AG849" s="107"/>
      <c r="AH849" s="107"/>
      <c r="AI849" s="107"/>
      <c r="AJ849" s="107"/>
      <c r="AK849" s="107"/>
      <c r="AL849" s="107"/>
      <c r="AM849" s="107"/>
      <c r="AN849" s="107"/>
      <c r="AO849" s="107"/>
      <c r="AP849" s="107"/>
      <c r="AQ849" s="107"/>
      <c r="AR849" s="107"/>
      <c r="AS849" s="107"/>
      <c r="AT849" s="107"/>
      <c r="AU849" s="107"/>
      <c r="AV849" s="107"/>
      <c r="AW849" s="107"/>
      <c r="AX849" s="107"/>
      <c r="AY849" s="107"/>
      <c r="AZ849" s="107"/>
      <c r="BA849" s="107"/>
      <c r="BB849" s="107"/>
      <c r="BC849" s="115"/>
      <c r="BD849" s="107"/>
      <c r="BE849" s="107"/>
      <c r="BF849" s="107"/>
      <c r="BG849" s="107"/>
      <c r="BH849" s="107"/>
      <c r="BI849" s="107"/>
      <c r="BJ849" s="107"/>
      <c r="BK849" s="107"/>
      <c r="BL849" s="116"/>
      <c r="BM849" s="116"/>
      <c r="BN849" s="116"/>
      <c r="BO849" s="116"/>
      <c r="BP849" s="116"/>
      <c r="BQ849" s="116"/>
      <c r="BR849" s="116"/>
      <c r="BS849" s="118"/>
      <c r="BT849" s="107"/>
      <c r="BU849" s="107"/>
      <c r="BV849" s="107"/>
      <c r="BW849" s="107"/>
      <c r="BX849" s="107"/>
      <c r="BY849" s="107"/>
      <c r="BZ849" s="107"/>
      <c r="CA849" s="107"/>
      <c r="CB849" s="117"/>
      <c r="CC849" s="117"/>
      <c r="CD849" s="117"/>
      <c r="CE849" s="112"/>
      <c r="CF849" s="117"/>
      <c r="CG849" s="112"/>
      <c r="CH849" s="112"/>
      <c r="CI849" s="112"/>
      <c r="CJ849" s="112"/>
      <c r="CK849" s="112"/>
      <c r="CL849" s="112"/>
      <c r="CM849" s="112"/>
      <c r="CN849" s="112"/>
      <c r="CO849" s="112"/>
      <c r="CP849" s="112"/>
      <c r="CQ849" s="112"/>
      <c r="CR849" s="112"/>
    </row>
    <row r="850" spans="1:96" ht="30.75" customHeight="1">
      <c r="A850" s="107"/>
      <c r="B850" s="117"/>
      <c r="C850" s="107"/>
      <c r="D850" s="107"/>
      <c r="E850" s="107"/>
      <c r="F850" s="107"/>
      <c r="G850" s="107"/>
      <c r="H850" s="107"/>
      <c r="I850" s="107"/>
      <c r="J850" s="107"/>
      <c r="K850" s="107"/>
      <c r="L850" s="107"/>
      <c r="M850" s="107"/>
      <c r="N850" s="107"/>
      <c r="O850" s="117"/>
      <c r="P850" s="118"/>
      <c r="Q850" s="107"/>
      <c r="R850" s="107"/>
      <c r="S850" s="107"/>
      <c r="T850" s="107"/>
      <c r="U850" s="107"/>
      <c r="V850" s="107"/>
      <c r="W850" s="107"/>
      <c r="X850" s="107"/>
      <c r="Y850" s="107"/>
      <c r="Z850" s="107"/>
      <c r="AA850" s="107"/>
      <c r="AB850" s="107"/>
      <c r="AC850" s="147"/>
      <c r="AD850" s="111"/>
      <c r="AE850" s="107"/>
      <c r="AF850" s="107"/>
      <c r="AG850" s="107"/>
      <c r="AH850" s="107"/>
      <c r="AI850" s="107"/>
      <c r="AJ850" s="107"/>
      <c r="AK850" s="107"/>
      <c r="AL850" s="107"/>
      <c r="AM850" s="107"/>
      <c r="AN850" s="107"/>
      <c r="AO850" s="107"/>
      <c r="AP850" s="107"/>
      <c r="AQ850" s="107"/>
      <c r="AR850" s="107"/>
      <c r="AS850" s="107"/>
      <c r="AT850" s="107"/>
      <c r="AU850" s="107"/>
      <c r="AV850" s="107"/>
      <c r="AW850" s="107"/>
      <c r="AX850" s="107"/>
      <c r="AY850" s="107"/>
      <c r="AZ850" s="107"/>
      <c r="BA850" s="107"/>
      <c r="BB850" s="107"/>
      <c r="BC850" s="115"/>
      <c r="BD850" s="107"/>
      <c r="BE850" s="107"/>
      <c r="BF850" s="107"/>
      <c r="BG850" s="107"/>
      <c r="BH850" s="107"/>
      <c r="BI850" s="107"/>
      <c r="BJ850" s="107"/>
      <c r="BK850" s="107"/>
      <c r="BL850" s="116"/>
      <c r="BM850" s="116"/>
      <c r="BN850" s="116"/>
      <c r="BO850" s="116"/>
      <c r="BP850" s="116"/>
      <c r="BQ850" s="116"/>
      <c r="BR850" s="116"/>
      <c r="BS850" s="118"/>
      <c r="BT850" s="107"/>
      <c r="BU850" s="107"/>
      <c r="BV850" s="107"/>
      <c r="BW850" s="107"/>
      <c r="BX850" s="107"/>
      <c r="BY850" s="107"/>
      <c r="BZ850" s="107"/>
      <c r="CA850" s="107"/>
      <c r="CB850" s="117"/>
      <c r="CC850" s="117"/>
      <c r="CD850" s="117"/>
      <c r="CE850" s="112"/>
      <c r="CF850" s="117"/>
      <c r="CG850" s="112"/>
      <c r="CH850" s="112"/>
      <c r="CI850" s="112"/>
      <c r="CJ850" s="112"/>
      <c r="CK850" s="112"/>
      <c r="CL850" s="112"/>
      <c r="CM850" s="112"/>
      <c r="CN850" s="112"/>
      <c r="CO850" s="112"/>
      <c r="CP850" s="112"/>
      <c r="CQ850" s="112"/>
      <c r="CR850" s="112"/>
    </row>
    <row r="851" spans="1:96" ht="30.75" customHeight="1">
      <c r="A851" s="107"/>
      <c r="B851" s="117"/>
      <c r="C851" s="107"/>
      <c r="D851" s="107"/>
      <c r="E851" s="107"/>
      <c r="F851" s="107"/>
      <c r="G851" s="107"/>
      <c r="H851" s="107"/>
      <c r="I851" s="107"/>
      <c r="J851" s="107"/>
      <c r="K851" s="107"/>
      <c r="L851" s="107"/>
      <c r="M851" s="107"/>
      <c r="N851" s="107"/>
      <c r="O851" s="117"/>
      <c r="P851" s="118"/>
      <c r="Q851" s="107"/>
      <c r="R851" s="107"/>
      <c r="S851" s="107"/>
      <c r="T851" s="107"/>
      <c r="U851" s="107"/>
      <c r="V851" s="107"/>
      <c r="W851" s="107"/>
      <c r="X851" s="107"/>
      <c r="Y851" s="107"/>
      <c r="Z851" s="107"/>
      <c r="AA851" s="107"/>
      <c r="AB851" s="107"/>
      <c r="AC851" s="147"/>
      <c r="AD851" s="111"/>
      <c r="AE851" s="107"/>
      <c r="AF851" s="107"/>
      <c r="AG851" s="107"/>
      <c r="AH851" s="107"/>
      <c r="AI851" s="107"/>
      <c r="AJ851" s="107"/>
      <c r="AK851" s="107"/>
      <c r="AL851" s="107"/>
      <c r="AM851" s="107"/>
      <c r="AN851" s="107"/>
      <c r="AO851" s="107"/>
      <c r="AP851" s="107"/>
      <c r="AQ851" s="107"/>
      <c r="AR851" s="107"/>
      <c r="AS851" s="107"/>
      <c r="AT851" s="107"/>
      <c r="AU851" s="107"/>
      <c r="AV851" s="107"/>
      <c r="AW851" s="107"/>
      <c r="AX851" s="107"/>
      <c r="AY851" s="107"/>
      <c r="AZ851" s="107"/>
      <c r="BA851" s="107"/>
      <c r="BB851" s="107"/>
      <c r="BC851" s="115"/>
      <c r="BD851" s="107"/>
      <c r="BE851" s="107"/>
      <c r="BF851" s="107"/>
      <c r="BG851" s="107"/>
      <c r="BH851" s="107"/>
      <c r="BI851" s="107"/>
      <c r="BJ851" s="107"/>
      <c r="BK851" s="107"/>
      <c r="BL851" s="116"/>
      <c r="BM851" s="116"/>
      <c r="BN851" s="116"/>
      <c r="BO851" s="116"/>
      <c r="BP851" s="116"/>
      <c r="BQ851" s="116"/>
      <c r="BR851" s="116"/>
      <c r="BS851" s="118"/>
      <c r="BT851" s="107"/>
      <c r="BU851" s="107"/>
      <c r="BV851" s="107"/>
      <c r="BW851" s="107"/>
      <c r="BX851" s="107"/>
      <c r="BY851" s="107"/>
      <c r="BZ851" s="107"/>
      <c r="CA851" s="107"/>
      <c r="CB851" s="117"/>
      <c r="CC851" s="117"/>
      <c r="CD851" s="117"/>
      <c r="CE851" s="112"/>
      <c r="CF851" s="117"/>
      <c r="CG851" s="112"/>
      <c r="CH851" s="112"/>
      <c r="CI851" s="112"/>
      <c r="CJ851" s="112"/>
      <c r="CK851" s="112"/>
      <c r="CL851" s="112"/>
      <c r="CM851" s="112"/>
      <c r="CN851" s="112"/>
      <c r="CO851" s="112"/>
      <c r="CP851" s="112"/>
      <c r="CQ851" s="112"/>
      <c r="CR851" s="112"/>
    </row>
    <row r="852" spans="1:96" ht="30.75" customHeight="1">
      <c r="A852" s="107"/>
      <c r="B852" s="117"/>
      <c r="C852" s="107"/>
      <c r="D852" s="107"/>
      <c r="E852" s="107"/>
      <c r="F852" s="107"/>
      <c r="G852" s="107"/>
      <c r="H852" s="107"/>
      <c r="I852" s="107"/>
      <c r="J852" s="107"/>
      <c r="K852" s="107"/>
      <c r="L852" s="107"/>
      <c r="M852" s="107"/>
      <c r="N852" s="107"/>
      <c r="O852" s="117"/>
      <c r="P852" s="118"/>
      <c r="Q852" s="107"/>
      <c r="R852" s="107"/>
      <c r="S852" s="107"/>
      <c r="T852" s="107"/>
      <c r="U852" s="107"/>
      <c r="V852" s="107"/>
      <c r="W852" s="107"/>
      <c r="X852" s="107"/>
      <c r="Y852" s="107"/>
      <c r="Z852" s="107"/>
      <c r="AA852" s="107"/>
      <c r="AB852" s="107"/>
      <c r="AC852" s="147"/>
      <c r="AD852" s="111"/>
      <c r="AE852" s="107"/>
      <c r="AF852" s="107"/>
      <c r="AG852" s="107"/>
      <c r="AH852" s="107"/>
      <c r="AI852" s="107"/>
      <c r="AJ852" s="107"/>
      <c r="AK852" s="107"/>
      <c r="AL852" s="107"/>
      <c r="AM852" s="107"/>
      <c r="AN852" s="107"/>
      <c r="AO852" s="107"/>
      <c r="AP852" s="107"/>
      <c r="AQ852" s="107"/>
      <c r="AR852" s="107"/>
      <c r="AS852" s="107"/>
      <c r="AT852" s="107"/>
      <c r="AU852" s="107"/>
      <c r="AV852" s="107"/>
      <c r="AW852" s="107"/>
      <c r="AX852" s="107"/>
      <c r="AY852" s="107"/>
      <c r="AZ852" s="107"/>
      <c r="BA852" s="107"/>
      <c r="BB852" s="107"/>
      <c r="BC852" s="115"/>
      <c r="BD852" s="107"/>
      <c r="BE852" s="107"/>
      <c r="BF852" s="107"/>
      <c r="BG852" s="107"/>
      <c r="BH852" s="107"/>
      <c r="BI852" s="107"/>
      <c r="BJ852" s="107"/>
      <c r="BK852" s="107"/>
      <c r="BL852" s="116"/>
      <c r="BM852" s="116"/>
      <c r="BN852" s="116"/>
      <c r="BO852" s="116"/>
      <c r="BP852" s="116"/>
      <c r="BQ852" s="116"/>
      <c r="BR852" s="116"/>
      <c r="BS852" s="118"/>
      <c r="BT852" s="107"/>
      <c r="BU852" s="107"/>
      <c r="BV852" s="107"/>
      <c r="BW852" s="107"/>
      <c r="BX852" s="107"/>
      <c r="BY852" s="107"/>
      <c r="BZ852" s="107"/>
      <c r="CA852" s="107"/>
      <c r="CB852" s="117"/>
      <c r="CC852" s="117"/>
      <c r="CD852" s="117"/>
      <c r="CE852" s="112"/>
      <c r="CF852" s="117"/>
      <c r="CG852" s="112"/>
      <c r="CH852" s="112"/>
      <c r="CI852" s="112"/>
      <c r="CJ852" s="112"/>
      <c r="CK852" s="112"/>
      <c r="CL852" s="112"/>
      <c r="CM852" s="112"/>
      <c r="CN852" s="112"/>
      <c r="CO852" s="112"/>
      <c r="CP852" s="112"/>
      <c r="CQ852" s="112"/>
      <c r="CR852" s="112"/>
    </row>
    <row r="853" spans="1:96" ht="30.75" customHeight="1">
      <c r="A853" s="107"/>
      <c r="B853" s="117"/>
      <c r="C853" s="107"/>
      <c r="D853" s="107"/>
      <c r="E853" s="107"/>
      <c r="F853" s="107"/>
      <c r="G853" s="107"/>
      <c r="H853" s="107"/>
      <c r="I853" s="107"/>
      <c r="J853" s="107"/>
      <c r="K853" s="107"/>
      <c r="L853" s="107"/>
      <c r="M853" s="107"/>
      <c r="N853" s="107"/>
      <c r="O853" s="117"/>
      <c r="P853" s="118"/>
      <c r="Q853" s="107"/>
      <c r="R853" s="107"/>
      <c r="S853" s="107"/>
      <c r="T853" s="107"/>
      <c r="U853" s="107"/>
      <c r="V853" s="107"/>
      <c r="W853" s="107"/>
      <c r="X853" s="107"/>
      <c r="Y853" s="107"/>
      <c r="Z853" s="107"/>
      <c r="AA853" s="107"/>
      <c r="AB853" s="107"/>
      <c r="AC853" s="147"/>
      <c r="AD853" s="111"/>
      <c r="AE853" s="107"/>
      <c r="AF853" s="107"/>
      <c r="AG853" s="107"/>
      <c r="AH853" s="107"/>
      <c r="AI853" s="107"/>
      <c r="AJ853" s="107"/>
      <c r="AK853" s="107"/>
      <c r="AL853" s="107"/>
      <c r="AM853" s="107"/>
      <c r="AN853" s="107"/>
      <c r="AO853" s="107"/>
      <c r="AP853" s="107"/>
      <c r="AQ853" s="107"/>
      <c r="AR853" s="107"/>
      <c r="AS853" s="107"/>
      <c r="AT853" s="107"/>
      <c r="AU853" s="107"/>
      <c r="AV853" s="107"/>
      <c r="AW853" s="107"/>
      <c r="AX853" s="107"/>
      <c r="AY853" s="107"/>
      <c r="AZ853" s="107"/>
      <c r="BA853" s="107"/>
      <c r="BB853" s="107"/>
      <c r="BC853" s="115"/>
      <c r="BD853" s="107"/>
      <c r="BE853" s="107"/>
      <c r="BF853" s="107"/>
      <c r="BG853" s="107"/>
      <c r="BH853" s="107"/>
      <c r="BI853" s="107"/>
      <c r="BJ853" s="107"/>
      <c r="BK853" s="107"/>
      <c r="BL853" s="116"/>
      <c r="BM853" s="116"/>
      <c r="BN853" s="116"/>
      <c r="BO853" s="116"/>
      <c r="BP853" s="116"/>
      <c r="BQ853" s="116"/>
      <c r="BR853" s="116"/>
      <c r="BS853" s="118"/>
      <c r="BT853" s="107"/>
      <c r="BU853" s="107"/>
      <c r="BV853" s="107"/>
      <c r="BW853" s="107"/>
      <c r="BX853" s="107"/>
      <c r="BY853" s="107"/>
      <c r="BZ853" s="107"/>
      <c r="CA853" s="107"/>
      <c r="CB853" s="117"/>
      <c r="CC853" s="117"/>
      <c r="CD853" s="117"/>
      <c r="CE853" s="112"/>
      <c r="CF853" s="117"/>
      <c r="CG853" s="112"/>
      <c r="CH853" s="112"/>
      <c r="CI853" s="112"/>
      <c r="CJ853" s="112"/>
      <c r="CK853" s="112"/>
      <c r="CL853" s="112"/>
      <c r="CM853" s="112"/>
      <c r="CN853" s="112"/>
      <c r="CO853" s="112"/>
      <c r="CP853" s="112"/>
      <c r="CQ853" s="112"/>
      <c r="CR853" s="112"/>
    </row>
    <row r="854" spans="1:96" ht="30.75" customHeight="1">
      <c r="A854" s="107"/>
      <c r="B854" s="117"/>
      <c r="C854" s="107"/>
      <c r="D854" s="107"/>
      <c r="E854" s="107"/>
      <c r="F854" s="107"/>
      <c r="G854" s="107"/>
      <c r="H854" s="107"/>
      <c r="I854" s="107"/>
      <c r="J854" s="107"/>
      <c r="K854" s="107"/>
      <c r="L854" s="107"/>
      <c r="M854" s="107"/>
      <c r="N854" s="107"/>
      <c r="O854" s="117"/>
      <c r="P854" s="118"/>
      <c r="Q854" s="107"/>
      <c r="R854" s="107"/>
      <c r="S854" s="107"/>
      <c r="T854" s="107"/>
      <c r="U854" s="107"/>
      <c r="V854" s="107"/>
      <c r="W854" s="107"/>
      <c r="X854" s="107"/>
      <c r="Y854" s="107"/>
      <c r="Z854" s="107"/>
      <c r="AA854" s="107"/>
      <c r="AB854" s="107"/>
      <c r="AC854" s="147"/>
      <c r="AD854" s="111"/>
      <c r="AE854" s="107"/>
      <c r="AF854" s="107"/>
      <c r="AG854" s="107"/>
      <c r="AH854" s="107"/>
      <c r="AI854" s="107"/>
      <c r="AJ854" s="107"/>
      <c r="AK854" s="107"/>
      <c r="AL854" s="107"/>
      <c r="AM854" s="107"/>
      <c r="AN854" s="107"/>
      <c r="AO854" s="107"/>
      <c r="AP854" s="107"/>
      <c r="AQ854" s="107"/>
      <c r="AR854" s="107"/>
      <c r="AS854" s="107"/>
      <c r="AT854" s="107"/>
      <c r="AU854" s="107"/>
      <c r="AV854" s="107"/>
      <c r="AW854" s="107"/>
      <c r="AX854" s="107"/>
      <c r="AY854" s="107"/>
      <c r="AZ854" s="107"/>
      <c r="BA854" s="107"/>
      <c r="BB854" s="107"/>
      <c r="BC854" s="115"/>
      <c r="BD854" s="107"/>
      <c r="BE854" s="107"/>
      <c r="BF854" s="107"/>
      <c r="BG854" s="107"/>
      <c r="BH854" s="107"/>
      <c r="BI854" s="107"/>
      <c r="BJ854" s="107"/>
      <c r="BK854" s="107"/>
      <c r="BL854" s="116"/>
      <c r="BM854" s="116"/>
      <c r="BN854" s="116"/>
      <c r="BO854" s="116"/>
      <c r="BP854" s="116"/>
      <c r="BQ854" s="116"/>
      <c r="BR854" s="116"/>
      <c r="BS854" s="118"/>
      <c r="BT854" s="107"/>
      <c r="BU854" s="107"/>
      <c r="BV854" s="107"/>
      <c r="BW854" s="107"/>
      <c r="BX854" s="107"/>
      <c r="BY854" s="107"/>
      <c r="BZ854" s="107"/>
      <c r="CA854" s="107"/>
      <c r="CB854" s="117"/>
      <c r="CC854" s="117"/>
      <c r="CD854" s="117"/>
      <c r="CE854" s="112"/>
      <c r="CF854" s="117"/>
      <c r="CG854" s="112"/>
      <c r="CH854" s="112"/>
      <c r="CI854" s="112"/>
      <c r="CJ854" s="112"/>
      <c r="CK854" s="112"/>
      <c r="CL854" s="112"/>
      <c r="CM854" s="112"/>
      <c r="CN854" s="112"/>
      <c r="CO854" s="112"/>
      <c r="CP854" s="112"/>
      <c r="CQ854" s="112"/>
      <c r="CR854" s="112"/>
    </row>
    <row r="855" spans="1:96" ht="30.75" customHeight="1">
      <c r="A855" s="107"/>
      <c r="B855" s="117"/>
      <c r="C855" s="107"/>
      <c r="D855" s="107"/>
      <c r="E855" s="107"/>
      <c r="F855" s="107"/>
      <c r="G855" s="107"/>
      <c r="H855" s="107"/>
      <c r="I855" s="107"/>
      <c r="J855" s="107"/>
      <c r="K855" s="107"/>
      <c r="L855" s="107"/>
      <c r="M855" s="107"/>
      <c r="N855" s="107"/>
      <c r="O855" s="117"/>
      <c r="P855" s="118"/>
      <c r="Q855" s="107"/>
      <c r="R855" s="107"/>
      <c r="S855" s="107"/>
      <c r="T855" s="107"/>
      <c r="U855" s="107"/>
      <c r="V855" s="107"/>
      <c r="W855" s="107"/>
      <c r="X855" s="107"/>
      <c r="Y855" s="107"/>
      <c r="Z855" s="107"/>
      <c r="AA855" s="107"/>
      <c r="AB855" s="107"/>
      <c r="AC855" s="147"/>
      <c r="AD855" s="111"/>
      <c r="AE855" s="107"/>
      <c r="AF855" s="107"/>
      <c r="AG855" s="107"/>
      <c r="AH855" s="107"/>
      <c r="AI855" s="107"/>
      <c r="AJ855" s="107"/>
      <c r="AK855" s="107"/>
      <c r="AL855" s="107"/>
      <c r="AM855" s="107"/>
      <c r="AN855" s="107"/>
      <c r="AO855" s="107"/>
      <c r="AP855" s="107"/>
      <c r="AQ855" s="107"/>
      <c r="AR855" s="107"/>
      <c r="AS855" s="107"/>
      <c r="AT855" s="107"/>
      <c r="AU855" s="107"/>
      <c r="AV855" s="107"/>
      <c r="AW855" s="107"/>
      <c r="AX855" s="107"/>
      <c r="AY855" s="107"/>
      <c r="AZ855" s="107"/>
      <c r="BA855" s="107"/>
      <c r="BB855" s="107"/>
      <c r="BC855" s="115"/>
      <c r="BD855" s="107"/>
      <c r="BE855" s="107"/>
      <c r="BF855" s="107"/>
      <c r="BG855" s="107"/>
      <c r="BH855" s="107"/>
      <c r="BI855" s="107"/>
      <c r="BJ855" s="107"/>
      <c r="BK855" s="107"/>
      <c r="BL855" s="116"/>
      <c r="BM855" s="116"/>
      <c r="BN855" s="116"/>
      <c r="BO855" s="116"/>
      <c r="BP855" s="116"/>
      <c r="BQ855" s="116"/>
      <c r="BR855" s="116"/>
      <c r="BS855" s="118"/>
      <c r="BT855" s="107"/>
      <c r="BU855" s="107"/>
      <c r="BV855" s="107"/>
      <c r="BW855" s="107"/>
      <c r="BX855" s="107"/>
      <c r="BY855" s="107"/>
      <c r="BZ855" s="107"/>
      <c r="CA855" s="107"/>
      <c r="CB855" s="117"/>
      <c r="CC855" s="117"/>
      <c r="CD855" s="117"/>
      <c r="CE855" s="112"/>
      <c r="CF855" s="117"/>
      <c r="CG855" s="112"/>
      <c r="CH855" s="112"/>
      <c r="CI855" s="112"/>
      <c r="CJ855" s="112"/>
      <c r="CK855" s="112"/>
      <c r="CL855" s="112"/>
      <c r="CM855" s="112"/>
      <c r="CN855" s="112"/>
      <c r="CO855" s="112"/>
      <c r="CP855" s="112"/>
      <c r="CQ855" s="112"/>
      <c r="CR855" s="112"/>
    </row>
    <row r="856" spans="1:96" ht="30.75" customHeight="1">
      <c r="A856" s="107"/>
      <c r="B856" s="117"/>
      <c r="C856" s="107"/>
      <c r="D856" s="107"/>
      <c r="E856" s="107"/>
      <c r="F856" s="107"/>
      <c r="G856" s="107"/>
      <c r="H856" s="107"/>
      <c r="I856" s="107"/>
      <c r="J856" s="107"/>
      <c r="K856" s="107"/>
      <c r="L856" s="107"/>
      <c r="M856" s="107"/>
      <c r="N856" s="107"/>
      <c r="O856" s="117"/>
      <c r="P856" s="118"/>
      <c r="Q856" s="107"/>
      <c r="R856" s="107"/>
      <c r="S856" s="107"/>
      <c r="T856" s="107"/>
      <c r="U856" s="107"/>
      <c r="V856" s="107"/>
      <c r="W856" s="107"/>
      <c r="X856" s="107"/>
      <c r="Y856" s="107"/>
      <c r="Z856" s="107"/>
      <c r="AA856" s="107"/>
      <c r="AB856" s="107"/>
      <c r="AC856" s="147"/>
      <c r="AD856" s="111"/>
      <c r="AE856" s="107"/>
      <c r="AF856" s="107"/>
      <c r="AG856" s="107"/>
      <c r="AH856" s="107"/>
      <c r="AI856" s="107"/>
      <c r="AJ856" s="107"/>
      <c r="AK856" s="107"/>
      <c r="AL856" s="107"/>
      <c r="AM856" s="107"/>
      <c r="AN856" s="107"/>
      <c r="AO856" s="107"/>
      <c r="AP856" s="107"/>
      <c r="AQ856" s="107"/>
      <c r="AR856" s="107"/>
      <c r="AS856" s="107"/>
      <c r="AT856" s="107"/>
      <c r="AU856" s="107"/>
      <c r="AV856" s="107"/>
      <c r="AW856" s="107"/>
      <c r="AX856" s="107"/>
      <c r="AY856" s="107"/>
      <c r="AZ856" s="107"/>
      <c r="BA856" s="107"/>
      <c r="BB856" s="107"/>
      <c r="BC856" s="115"/>
      <c r="BD856" s="107"/>
      <c r="BE856" s="107"/>
      <c r="BF856" s="107"/>
      <c r="BG856" s="107"/>
      <c r="BH856" s="107"/>
      <c r="BI856" s="107"/>
      <c r="BJ856" s="107"/>
      <c r="BK856" s="107"/>
      <c r="BL856" s="116"/>
      <c r="BM856" s="116"/>
      <c r="BN856" s="116"/>
      <c r="BO856" s="116"/>
      <c r="BP856" s="116"/>
      <c r="BQ856" s="116"/>
      <c r="BR856" s="116"/>
      <c r="BS856" s="118"/>
      <c r="BT856" s="107"/>
      <c r="BU856" s="107"/>
      <c r="BV856" s="107"/>
      <c r="BW856" s="107"/>
      <c r="BX856" s="107"/>
      <c r="BY856" s="107"/>
      <c r="BZ856" s="107"/>
      <c r="CA856" s="107"/>
      <c r="CB856" s="117"/>
      <c r="CC856" s="117"/>
      <c r="CD856" s="117"/>
      <c r="CE856" s="112"/>
      <c r="CF856" s="117"/>
      <c r="CG856" s="112"/>
      <c r="CH856" s="112"/>
      <c r="CI856" s="112"/>
      <c r="CJ856" s="112"/>
      <c r="CK856" s="112"/>
      <c r="CL856" s="112"/>
      <c r="CM856" s="112"/>
      <c r="CN856" s="112"/>
      <c r="CO856" s="112"/>
      <c r="CP856" s="112"/>
      <c r="CQ856" s="112"/>
      <c r="CR856" s="112"/>
    </row>
    <row r="857" spans="1:96" ht="30.75" customHeight="1">
      <c r="A857" s="107"/>
      <c r="B857" s="117"/>
      <c r="C857" s="107"/>
      <c r="D857" s="107"/>
      <c r="E857" s="107"/>
      <c r="F857" s="107"/>
      <c r="G857" s="107"/>
      <c r="H857" s="107"/>
      <c r="I857" s="107"/>
      <c r="J857" s="107"/>
      <c r="K857" s="107"/>
      <c r="L857" s="107"/>
      <c r="M857" s="107"/>
      <c r="N857" s="107"/>
      <c r="O857" s="117"/>
      <c r="P857" s="118"/>
      <c r="Q857" s="107"/>
      <c r="R857" s="107"/>
      <c r="S857" s="107"/>
      <c r="T857" s="107"/>
      <c r="U857" s="107"/>
      <c r="V857" s="107"/>
      <c r="W857" s="107"/>
      <c r="X857" s="107"/>
      <c r="Y857" s="107"/>
      <c r="Z857" s="107"/>
      <c r="AA857" s="107"/>
      <c r="AB857" s="107"/>
      <c r="AC857" s="147"/>
      <c r="AD857" s="111"/>
      <c r="AE857" s="107"/>
      <c r="AF857" s="107"/>
      <c r="AG857" s="107"/>
      <c r="AH857" s="107"/>
      <c r="AI857" s="107"/>
      <c r="AJ857" s="107"/>
      <c r="AK857" s="107"/>
      <c r="AL857" s="107"/>
      <c r="AM857" s="107"/>
      <c r="AN857" s="107"/>
      <c r="AO857" s="107"/>
      <c r="AP857" s="107"/>
      <c r="AQ857" s="107"/>
      <c r="AR857" s="107"/>
      <c r="AS857" s="107"/>
      <c r="AT857" s="107"/>
      <c r="AU857" s="107"/>
      <c r="AV857" s="107"/>
      <c r="AW857" s="107"/>
      <c r="AX857" s="107"/>
      <c r="AY857" s="107"/>
      <c r="AZ857" s="107"/>
      <c r="BA857" s="107"/>
      <c r="BB857" s="107"/>
      <c r="BC857" s="115"/>
      <c r="BD857" s="107"/>
      <c r="BE857" s="107"/>
      <c r="BF857" s="107"/>
      <c r="BG857" s="107"/>
      <c r="BH857" s="107"/>
      <c r="BI857" s="107"/>
      <c r="BJ857" s="107"/>
      <c r="BK857" s="107"/>
      <c r="BL857" s="116"/>
      <c r="BM857" s="116"/>
      <c r="BN857" s="116"/>
      <c r="BO857" s="116"/>
      <c r="BP857" s="116"/>
      <c r="BQ857" s="116"/>
      <c r="BR857" s="116"/>
      <c r="BS857" s="118"/>
      <c r="BT857" s="107"/>
      <c r="BU857" s="107"/>
      <c r="BV857" s="107"/>
      <c r="BW857" s="107"/>
      <c r="BX857" s="107"/>
      <c r="BY857" s="107"/>
      <c r="BZ857" s="107"/>
      <c r="CA857" s="107"/>
      <c r="CB857" s="117"/>
      <c r="CC857" s="117"/>
      <c r="CD857" s="117"/>
      <c r="CE857" s="112"/>
      <c r="CF857" s="117"/>
      <c r="CG857" s="112"/>
      <c r="CH857" s="112"/>
      <c r="CI857" s="112"/>
      <c r="CJ857" s="112"/>
      <c r="CK857" s="112"/>
      <c r="CL857" s="112"/>
      <c r="CM857" s="112"/>
      <c r="CN857" s="112"/>
      <c r="CO857" s="112"/>
      <c r="CP857" s="112"/>
      <c r="CQ857" s="112"/>
      <c r="CR857" s="112"/>
    </row>
    <row r="858" spans="1:96" ht="30.75" customHeight="1">
      <c r="A858" s="107"/>
      <c r="B858" s="117"/>
      <c r="C858" s="107"/>
      <c r="D858" s="107"/>
      <c r="E858" s="107"/>
      <c r="F858" s="107"/>
      <c r="G858" s="107"/>
      <c r="H858" s="107"/>
      <c r="I858" s="107"/>
      <c r="J858" s="107"/>
      <c r="K858" s="107"/>
      <c r="L858" s="107"/>
      <c r="M858" s="107"/>
      <c r="N858" s="107"/>
      <c r="O858" s="117"/>
      <c r="P858" s="118"/>
      <c r="Q858" s="107"/>
      <c r="R858" s="107"/>
      <c r="S858" s="107"/>
      <c r="T858" s="107"/>
      <c r="U858" s="107"/>
      <c r="V858" s="107"/>
      <c r="W858" s="107"/>
      <c r="X858" s="107"/>
      <c r="Y858" s="107"/>
      <c r="Z858" s="107"/>
      <c r="AA858" s="107"/>
      <c r="AB858" s="107"/>
      <c r="AC858" s="147"/>
      <c r="AD858" s="111"/>
      <c r="AE858" s="107"/>
      <c r="AF858" s="107"/>
      <c r="AG858" s="107"/>
      <c r="AH858" s="107"/>
      <c r="AI858" s="107"/>
      <c r="AJ858" s="107"/>
      <c r="AK858" s="107"/>
      <c r="AL858" s="107"/>
      <c r="AM858" s="107"/>
      <c r="AN858" s="107"/>
      <c r="AO858" s="107"/>
      <c r="AP858" s="107"/>
      <c r="AQ858" s="107"/>
      <c r="AR858" s="107"/>
      <c r="AS858" s="107"/>
      <c r="AT858" s="107"/>
      <c r="AU858" s="107"/>
      <c r="AV858" s="107"/>
      <c r="AW858" s="107"/>
      <c r="AX858" s="107"/>
      <c r="AY858" s="107"/>
      <c r="AZ858" s="107"/>
      <c r="BA858" s="107"/>
      <c r="BB858" s="107"/>
      <c r="BC858" s="115"/>
      <c r="BD858" s="107"/>
      <c r="BE858" s="107"/>
      <c r="BF858" s="107"/>
      <c r="BG858" s="107"/>
      <c r="BH858" s="107"/>
      <c r="BI858" s="107"/>
      <c r="BJ858" s="107"/>
      <c r="BK858" s="107"/>
      <c r="BL858" s="116"/>
      <c r="BM858" s="116"/>
      <c r="BN858" s="116"/>
      <c r="BO858" s="116"/>
      <c r="BP858" s="116"/>
      <c r="BQ858" s="116"/>
      <c r="BR858" s="116"/>
      <c r="BS858" s="118"/>
      <c r="BT858" s="107"/>
      <c r="BU858" s="107"/>
      <c r="BV858" s="107"/>
      <c r="BW858" s="107"/>
      <c r="BX858" s="107"/>
      <c r="BY858" s="107"/>
      <c r="BZ858" s="107"/>
      <c r="CA858" s="107"/>
      <c r="CB858" s="117"/>
      <c r="CC858" s="117"/>
      <c r="CD858" s="117"/>
      <c r="CE858" s="112"/>
      <c r="CF858" s="117"/>
      <c r="CG858" s="112"/>
      <c r="CH858" s="112"/>
      <c r="CI858" s="112"/>
      <c r="CJ858" s="112"/>
      <c r="CK858" s="112"/>
      <c r="CL858" s="112"/>
      <c r="CM858" s="112"/>
      <c r="CN858" s="112"/>
      <c r="CO858" s="112"/>
      <c r="CP858" s="112"/>
      <c r="CQ858" s="112"/>
      <c r="CR858" s="112"/>
    </row>
    <row r="859" spans="1:96" ht="30.75" customHeight="1">
      <c r="A859" s="107"/>
      <c r="B859" s="117"/>
      <c r="C859" s="107"/>
      <c r="D859" s="107"/>
      <c r="E859" s="107"/>
      <c r="F859" s="107"/>
      <c r="G859" s="107"/>
      <c r="H859" s="107"/>
      <c r="I859" s="107"/>
      <c r="J859" s="107"/>
      <c r="K859" s="107"/>
      <c r="L859" s="107"/>
      <c r="M859" s="107"/>
      <c r="N859" s="107"/>
      <c r="O859" s="117"/>
      <c r="P859" s="118"/>
      <c r="Q859" s="107"/>
      <c r="R859" s="107"/>
      <c r="S859" s="107"/>
      <c r="T859" s="107"/>
      <c r="U859" s="107"/>
      <c r="V859" s="107"/>
      <c r="W859" s="107"/>
      <c r="X859" s="107"/>
      <c r="Y859" s="107"/>
      <c r="Z859" s="107"/>
      <c r="AA859" s="107"/>
      <c r="AB859" s="107"/>
      <c r="AC859" s="147"/>
      <c r="AD859" s="111"/>
      <c r="AE859" s="107"/>
      <c r="AF859" s="107"/>
      <c r="AG859" s="107"/>
      <c r="AH859" s="107"/>
      <c r="AI859" s="107"/>
      <c r="AJ859" s="107"/>
      <c r="AK859" s="107"/>
      <c r="AL859" s="107"/>
      <c r="AM859" s="107"/>
      <c r="AN859" s="107"/>
      <c r="AO859" s="107"/>
      <c r="AP859" s="107"/>
      <c r="AQ859" s="107"/>
      <c r="AR859" s="107"/>
      <c r="AS859" s="107"/>
      <c r="AT859" s="107"/>
      <c r="AU859" s="107"/>
      <c r="AV859" s="107"/>
      <c r="AW859" s="107"/>
      <c r="AX859" s="107"/>
      <c r="AY859" s="107"/>
      <c r="AZ859" s="107"/>
      <c r="BA859" s="107"/>
      <c r="BB859" s="107"/>
      <c r="BC859" s="115"/>
      <c r="BD859" s="107"/>
      <c r="BE859" s="107"/>
      <c r="BF859" s="107"/>
      <c r="BG859" s="107"/>
      <c r="BH859" s="107"/>
      <c r="BI859" s="107"/>
      <c r="BJ859" s="107"/>
      <c r="BK859" s="107"/>
      <c r="BL859" s="116"/>
      <c r="BM859" s="116"/>
      <c r="BN859" s="116"/>
      <c r="BO859" s="116"/>
      <c r="BP859" s="116"/>
      <c r="BQ859" s="116"/>
      <c r="BR859" s="116"/>
      <c r="BS859" s="118"/>
      <c r="BT859" s="107"/>
      <c r="BU859" s="107"/>
      <c r="BV859" s="107"/>
      <c r="BW859" s="107"/>
      <c r="BX859" s="107"/>
      <c r="BY859" s="107"/>
      <c r="BZ859" s="107"/>
      <c r="CA859" s="107"/>
      <c r="CB859" s="117"/>
      <c r="CC859" s="117"/>
      <c r="CD859" s="117"/>
      <c r="CE859" s="112"/>
      <c r="CF859" s="117"/>
      <c r="CG859" s="112"/>
      <c r="CH859" s="112"/>
      <c r="CI859" s="112"/>
      <c r="CJ859" s="112"/>
      <c r="CK859" s="112"/>
      <c r="CL859" s="112"/>
      <c r="CM859" s="112"/>
      <c r="CN859" s="112"/>
      <c r="CO859" s="112"/>
      <c r="CP859" s="112"/>
      <c r="CQ859" s="112"/>
      <c r="CR859" s="112"/>
    </row>
    <row r="860" spans="1:96" ht="30.75" customHeight="1">
      <c r="A860" s="107"/>
      <c r="B860" s="117"/>
      <c r="C860" s="107"/>
      <c r="D860" s="107"/>
      <c r="E860" s="107"/>
      <c r="F860" s="107"/>
      <c r="G860" s="107"/>
      <c r="H860" s="107"/>
      <c r="I860" s="107"/>
      <c r="J860" s="107"/>
      <c r="K860" s="107"/>
      <c r="L860" s="107"/>
      <c r="M860" s="107"/>
      <c r="N860" s="107"/>
      <c r="O860" s="117"/>
      <c r="P860" s="118"/>
      <c r="Q860" s="107"/>
      <c r="R860" s="107"/>
      <c r="S860" s="107"/>
      <c r="T860" s="107"/>
      <c r="U860" s="107"/>
      <c r="V860" s="107"/>
      <c r="W860" s="107"/>
      <c r="X860" s="107"/>
      <c r="Y860" s="107"/>
      <c r="Z860" s="107"/>
      <c r="AA860" s="107"/>
      <c r="AB860" s="107"/>
      <c r="AC860" s="147"/>
      <c r="AD860" s="111"/>
      <c r="AE860" s="107"/>
      <c r="AF860" s="107"/>
      <c r="AG860" s="107"/>
      <c r="AH860" s="107"/>
      <c r="AI860" s="107"/>
      <c r="AJ860" s="107"/>
      <c r="AK860" s="107"/>
      <c r="AL860" s="107"/>
      <c r="AM860" s="107"/>
      <c r="AN860" s="107"/>
      <c r="AO860" s="107"/>
      <c r="AP860" s="107"/>
      <c r="AQ860" s="107"/>
      <c r="AR860" s="107"/>
      <c r="AS860" s="107"/>
      <c r="AT860" s="107"/>
      <c r="AU860" s="107"/>
      <c r="AV860" s="107"/>
      <c r="AW860" s="107"/>
      <c r="AX860" s="107"/>
      <c r="AY860" s="107"/>
      <c r="AZ860" s="107"/>
      <c r="BA860" s="107"/>
      <c r="BB860" s="107"/>
      <c r="BC860" s="115"/>
      <c r="BD860" s="107"/>
      <c r="BE860" s="107"/>
      <c r="BF860" s="107"/>
      <c r="BG860" s="107"/>
      <c r="BH860" s="107"/>
      <c r="BI860" s="107"/>
      <c r="BJ860" s="107"/>
      <c r="BK860" s="107"/>
      <c r="BL860" s="116"/>
      <c r="BM860" s="116"/>
      <c r="BN860" s="116"/>
      <c r="BO860" s="116"/>
      <c r="BP860" s="116"/>
      <c r="BQ860" s="116"/>
      <c r="BR860" s="116"/>
      <c r="BS860" s="118"/>
      <c r="BT860" s="107"/>
      <c r="BU860" s="107"/>
      <c r="BV860" s="107"/>
      <c r="BW860" s="107"/>
      <c r="BX860" s="107"/>
      <c r="BY860" s="107"/>
      <c r="BZ860" s="107"/>
      <c r="CA860" s="107"/>
      <c r="CB860" s="117"/>
      <c r="CC860" s="117"/>
      <c r="CD860" s="117"/>
      <c r="CE860" s="112"/>
      <c r="CF860" s="117"/>
      <c r="CG860" s="112"/>
      <c r="CH860" s="112"/>
      <c r="CI860" s="112"/>
      <c r="CJ860" s="112"/>
      <c r="CK860" s="112"/>
      <c r="CL860" s="112"/>
      <c r="CM860" s="112"/>
      <c r="CN860" s="112"/>
      <c r="CO860" s="112"/>
      <c r="CP860" s="112"/>
      <c r="CQ860" s="112"/>
      <c r="CR860" s="112"/>
    </row>
    <row r="861" spans="1:96" ht="30.75" customHeight="1">
      <c r="A861" s="107"/>
      <c r="B861" s="117"/>
      <c r="C861" s="107"/>
      <c r="D861" s="107"/>
      <c r="E861" s="107"/>
      <c r="F861" s="107"/>
      <c r="G861" s="107"/>
      <c r="H861" s="107"/>
      <c r="I861" s="107"/>
      <c r="J861" s="107"/>
      <c r="K861" s="107"/>
      <c r="L861" s="107"/>
      <c r="M861" s="107"/>
      <c r="N861" s="107"/>
      <c r="O861" s="117"/>
      <c r="P861" s="118"/>
      <c r="Q861" s="107"/>
      <c r="R861" s="107"/>
      <c r="S861" s="107"/>
      <c r="T861" s="107"/>
      <c r="U861" s="107"/>
      <c r="V861" s="107"/>
      <c r="W861" s="107"/>
      <c r="X861" s="107"/>
      <c r="Y861" s="107"/>
      <c r="Z861" s="107"/>
      <c r="AA861" s="107"/>
      <c r="AB861" s="107"/>
      <c r="AC861" s="147"/>
      <c r="AD861" s="111"/>
      <c r="AE861" s="107"/>
      <c r="AF861" s="107"/>
      <c r="AG861" s="107"/>
      <c r="AH861" s="107"/>
      <c r="AI861" s="107"/>
      <c r="AJ861" s="107"/>
      <c r="AK861" s="107"/>
      <c r="AL861" s="107"/>
      <c r="AM861" s="107"/>
      <c r="AN861" s="107"/>
      <c r="AO861" s="107"/>
      <c r="AP861" s="107"/>
      <c r="AQ861" s="107"/>
      <c r="AR861" s="107"/>
      <c r="AS861" s="107"/>
      <c r="AT861" s="107"/>
      <c r="AU861" s="107"/>
      <c r="AV861" s="107"/>
      <c r="AW861" s="107"/>
      <c r="AX861" s="107"/>
      <c r="AY861" s="107"/>
      <c r="AZ861" s="107"/>
      <c r="BA861" s="107"/>
      <c r="BB861" s="107"/>
      <c r="BC861" s="115"/>
      <c r="BD861" s="107"/>
      <c r="BE861" s="107"/>
      <c r="BF861" s="107"/>
      <c r="BG861" s="107"/>
      <c r="BH861" s="107"/>
      <c r="BI861" s="107"/>
      <c r="BJ861" s="107"/>
      <c r="BK861" s="107"/>
      <c r="BL861" s="116"/>
      <c r="BM861" s="116"/>
      <c r="BN861" s="116"/>
      <c r="BO861" s="116"/>
      <c r="BP861" s="116"/>
      <c r="BQ861" s="116"/>
      <c r="BR861" s="116"/>
      <c r="BS861" s="118"/>
      <c r="BT861" s="107"/>
      <c r="BU861" s="107"/>
      <c r="BV861" s="107"/>
      <c r="BW861" s="107"/>
      <c r="BX861" s="107"/>
      <c r="BY861" s="107"/>
      <c r="BZ861" s="107"/>
      <c r="CA861" s="107"/>
      <c r="CB861" s="117"/>
      <c r="CC861" s="117"/>
      <c r="CD861" s="117"/>
      <c r="CE861" s="112"/>
      <c r="CF861" s="117"/>
      <c r="CG861" s="112"/>
      <c r="CH861" s="112"/>
      <c r="CI861" s="112"/>
      <c r="CJ861" s="112"/>
      <c r="CK861" s="112"/>
      <c r="CL861" s="112"/>
      <c r="CM861" s="112"/>
      <c r="CN861" s="112"/>
      <c r="CO861" s="112"/>
      <c r="CP861" s="112"/>
      <c r="CQ861" s="112"/>
      <c r="CR861" s="112"/>
    </row>
    <row r="862" spans="1:96" ht="30.75" customHeight="1">
      <c r="A862" s="107"/>
      <c r="B862" s="117"/>
      <c r="C862" s="107"/>
      <c r="D862" s="107"/>
      <c r="E862" s="107"/>
      <c r="F862" s="107"/>
      <c r="G862" s="107"/>
      <c r="H862" s="107"/>
      <c r="I862" s="107"/>
      <c r="J862" s="107"/>
      <c r="K862" s="107"/>
      <c r="L862" s="107"/>
      <c r="M862" s="107"/>
      <c r="N862" s="107"/>
      <c r="O862" s="117"/>
      <c r="P862" s="118"/>
      <c r="Q862" s="107"/>
      <c r="R862" s="107"/>
      <c r="S862" s="107"/>
      <c r="T862" s="107"/>
      <c r="U862" s="107"/>
      <c r="V862" s="107"/>
      <c r="W862" s="107"/>
      <c r="X862" s="107"/>
      <c r="Y862" s="107"/>
      <c r="Z862" s="107"/>
      <c r="AA862" s="107"/>
      <c r="AB862" s="107"/>
      <c r="AC862" s="147"/>
      <c r="AD862" s="111"/>
      <c r="AE862" s="107"/>
      <c r="AF862" s="107"/>
      <c r="AG862" s="107"/>
      <c r="AH862" s="107"/>
      <c r="AI862" s="107"/>
      <c r="AJ862" s="107"/>
      <c r="AK862" s="107"/>
      <c r="AL862" s="107"/>
      <c r="AM862" s="107"/>
      <c r="AN862" s="107"/>
      <c r="AO862" s="107"/>
      <c r="AP862" s="107"/>
      <c r="AQ862" s="107"/>
      <c r="AR862" s="107"/>
      <c r="AS862" s="107"/>
      <c r="AT862" s="107"/>
      <c r="AU862" s="107"/>
      <c r="AV862" s="107"/>
      <c r="AW862" s="107"/>
      <c r="AX862" s="107"/>
      <c r="AY862" s="107"/>
      <c r="AZ862" s="107"/>
      <c r="BA862" s="107"/>
      <c r="BB862" s="107"/>
      <c r="BC862" s="115"/>
      <c r="BD862" s="107"/>
      <c r="BE862" s="107"/>
      <c r="BF862" s="107"/>
      <c r="BG862" s="107"/>
      <c r="BH862" s="107"/>
      <c r="BI862" s="107"/>
      <c r="BJ862" s="107"/>
      <c r="BK862" s="107"/>
      <c r="BL862" s="116"/>
      <c r="BM862" s="116"/>
      <c r="BN862" s="116"/>
      <c r="BO862" s="116"/>
      <c r="BP862" s="116"/>
      <c r="BQ862" s="116"/>
      <c r="BR862" s="116"/>
      <c r="BS862" s="118"/>
      <c r="BT862" s="107"/>
      <c r="BU862" s="107"/>
      <c r="BV862" s="107"/>
      <c r="BW862" s="107"/>
      <c r="BX862" s="107"/>
      <c r="BY862" s="107"/>
      <c r="BZ862" s="107"/>
      <c r="CA862" s="107"/>
      <c r="CB862" s="117"/>
      <c r="CC862" s="117"/>
      <c r="CD862" s="117"/>
      <c r="CE862" s="112"/>
      <c r="CF862" s="117"/>
      <c r="CG862" s="112"/>
      <c r="CH862" s="112"/>
      <c r="CI862" s="112"/>
      <c r="CJ862" s="112"/>
      <c r="CK862" s="112"/>
      <c r="CL862" s="112"/>
      <c r="CM862" s="112"/>
      <c r="CN862" s="112"/>
      <c r="CO862" s="112"/>
      <c r="CP862" s="112"/>
      <c r="CQ862" s="112"/>
      <c r="CR862" s="112"/>
    </row>
    <row r="863" spans="1:96" ht="30.75" customHeight="1">
      <c r="A863" s="107"/>
      <c r="B863" s="117"/>
      <c r="C863" s="107"/>
      <c r="D863" s="107"/>
      <c r="E863" s="107"/>
      <c r="F863" s="107"/>
      <c r="G863" s="107"/>
      <c r="H863" s="107"/>
      <c r="I863" s="107"/>
      <c r="J863" s="107"/>
      <c r="K863" s="107"/>
      <c r="L863" s="107"/>
      <c r="M863" s="107"/>
      <c r="N863" s="107"/>
      <c r="O863" s="117"/>
      <c r="P863" s="118"/>
      <c r="Q863" s="107"/>
      <c r="R863" s="107"/>
      <c r="S863" s="107"/>
      <c r="T863" s="107"/>
      <c r="U863" s="107"/>
      <c r="V863" s="107"/>
      <c r="W863" s="107"/>
      <c r="X863" s="107"/>
      <c r="Y863" s="107"/>
      <c r="Z863" s="107"/>
      <c r="AA863" s="107"/>
      <c r="AB863" s="107"/>
      <c r="AC863" s="147"/>
      <c r="AD863" s="111"/>
      <c r="AE863" s="107"/>
      <c r="AF863" s="107"/>
      <c r="AG863" s="107"/>
      <c r="AH863" s="107"/>
      <c r="AI863" s="107"/>
      <c r="AJ863" s="107"/>
      <c r="AK863" s="107"/>
      <c r="AL863" s="107"/>
      <c r="AM863" s="107"/>
      <c r="AN863" s="107"/>
      <c r="AO863" s="107"/>
      <c r="AP863" s="107"/>
      <c r="AQ863" s="107"/>
      <c r="AR863" s="107"/>
      <c r="AS863" s="107"/>
      <c r="AT863" s="107"/>
      <c r="AU863" s="107"/>
      <c r="AV863" s="107"/>
      <c r="AW863" s="107"/>
      <c r="AX863" s="107"/>
      <c r="AY863" s="107"/>
      <c r="AZ863" s="107"/>
      <c r="BA863" s="107"/>
      <c r="BB863" s="107"/>
      <c r="BC863" s="115"/>
      <c r="BD863" s="107"/>
      <c r="BE863" s="107"/>
      <c r="BF863" s="107"/>
      <c r="BG863" s="107"/>
      <c r="BH863" s="107"/>
      <c r="BI863" s="107"/>
      <c r="BJ863" s="107"/>
      <c r="BK863" s="107"/>
      <c r="BL863" s="116"/>
      <c r="BM863" s="116"/>
      <c r="BN863" s="116"/>
      <c r="BO863" s="116"/>
      <c r="BP863" s="116"/>
      <c r="BQ863" s="116"/>
      <c r="BR863" s="116"/>
      <c r="BS863" s="118"/>
      <c r="BT863" s="107"/>
      <c r="BU863" s="107"/>
      <c r="BV863" s="107"/>
      <c r="BW863" s="107"/>
      <c r="BX863" s="107"/>
      <c r="BY863" s="107"/>
      <c r="BZ863" s="107"/>
      <c r="CA863" s="107"/>
      <c r="CB863" s="117"/>
      <c r="CC863" s="117"/>
      <c r="CD863" s="117"/>
      <c r="CE863" s="112"/>
      <c r="CF863" s="117"/>
      <c r="CG863" s="112"/>
      <c r="CH863" s="112"/>
      <c r="CI863" s="112"/>
      <c r="CJ863" s="112"/>
      <c r="CK863" s="112"/>
      <c r="CL863" s="112"/>
      <c r="CM863" s="112"/>
      <c r="CN863" s="112"/>
      <c r="CO863" s="112"/>
      <c r="CP863" s="112"/>
      <c r="CQ863" s="112"/>
      <c r="CR863" s="112"/>
    </row>
    <row r="864" spans="1:96" ht="30.75" customHeight="1">
      <c r="A864" s="107"/>
      <c r="B864" s="117"/>
      <c r="C864" s="107"/>
      <c r="D864" s="107"/>
      <c r="E864" s="107"/>
      <c r="F864" s="107"/>
      <c r="G864" s="107"/>
      <c r="H864" s="107"/>
      <c r="I864" s="107"/>
      <c r="J864" s="107"/>
      <c r="K864" s="107"/>
      <c r="L864" s="107"/>
      <c r="M864" s="107"/>
      <c r="N864" s="107"/>
      <c r="O864" s="117"/>
      <c r="P864" s="118"/>
      <c r="Q864" s="107"/>
      <c r="R864" s="107"/>
      <c r="S864" s="107"/>
      <c r="T864" s="107"/>
      <c r="U864" s="107"/>
      <c r="V864" s="107"/>
      <c r="W864" s="107"/>
      <c r="X864" s="107"/>
      <c r="Y864" s="107"/>
      <c r="Z864" s="107"/>
      <c r="AA864" s="107"/>
      <c r="AB864" s="107"/>
      <c r="AC864" s="147"/>
      <c r="AD864" s="111"/>
      <c r="AE864" s="107"/>
      <c r="AF864" s="107"/>
      <c r="AG864" s="107"/>
      <c r="AH864" s="107"/>
      <c r="AI864" s="107"/>
      <c r="AJ864" s="107"/>
      <c r="AK864" s="107"/>
      <c r="AL864" s="107"/>
      <c r="AM864" s="107"/>
      <c r="AN864" s="107"/>
      <c r="AO864" s="107"/>
      <c r="AP864" s="107"/>
      <c r="AQ864" s="107"/>
      <c r="AR864" s="107"/>
      <c r="AS864" s="107"/>
      <c r="AT864" s="107"/>
      <c r="AU864" s="107"/>
      <c r="AV864" s="107"/>
      <c r="AW864" s="107"/>
      <c r="AX864" s="107"/>
      <c r="AY864" s="107"/>
      <c r="AZ864" s="107"/>
      <c r="BA864" s="107"/>
      <c r="BB864" s="107"/>
      <c r="BC864" s="115"/>
      <c r="BD864" s="107"/>
      <c r="BE864" s="107"/>
      <c r="BF864" s="107"/>
      <c r="BG864" s="107"/>
      <c r="BH864" s="107"/>
      <c r="BI864" s="107"/>
      <c r="BJ864" s="107"/>
      <c r="BK864" s="107"/>
      <c r="BL864" s="116"/>
      <c r="BM864" s="116"/>
      <c r="BN864" s="116"/>
      <c r="BO864" s="116"/>
      <c r="BP864" s="116"/>
      <c r="BQ864" s="116"/>
      <c r="BR864" s="116"/>
      <c r="BS864" s="118"/>
      <c r="BT864" s="107"/>
      <c r="BU864" s="107"/>
      <c r="BV864" s="107"/>
      <c r="BW864" s="107"/>
      <c r="BX864" s="107"/>
      <c r="BY864" s="107"/>
      <c r="BZ864" s="107"/>
      <c r="CA864" s="107"/>
      <c r="CB864" s="117"/>
      <c r="CC864" s="117"/>
      <c r="CD864" s="117"/>
      <c r="CE864" s="112"/>
      <c r="CF864" s="117"/>
      <c r="CG864" s="112"/>
      <c r="CH864" s="112"/>
      <c r="CI864" s="112"/>
      <c r="CJ864" s="112"/>
      <c r="CK864" s="112"/>
      <c r="CL864" s="112"/>
      <c r="CM864" s="112"/>
      <c r="CN864" s="112"/>
      <c r="CO864" s="112"/>
      <c r="CP864" s="112"/>
      <c r="CQ864" s="112"/>
      <c r="CR864" s="112"/>
    </row>
    <row r="865" spans="1:96" ht="30.75" customHeight="1">
      <c r="A865" s="107"/>
      <c r="B865" s="117"/>
      <c r="C865" s="107"/>
      <c r="D865" s="107"/>
      <c r="E865" s="107"/>
      <c r="F865" s="107"/>
      <c r="G865" s="107"/>
      <c r="H865" s="107"/>
      <c r="I865" s="107"/>
      <c r="J865" s="107"/>
      <c r="K865" s="107"/>
      <c r="L865" s="107"/>
      <c r="M865" s="107"/>
      <c r="N865" s="107"/>
      <c r="O865" s="117"/>
      <c r="P865" s="118"/>
      <c r="Q865" s="107"/>
      <c r="R865" s="107"/>
      <c r="S865" s="107"/>
      <c r="T865" s="107"/>
      <c r="U865" s="107"/>
      <c r="V865" s="107"/>
      <c r="W865" s="107"/>
      <c r="X865" s="107"/>
      <c r="Y865" s="107"/>
      <c r="Z865" s="107"/>
      <c r="AA865" s="107"/>
      <c r="AB865" s="107"/>
      <c r="AC865" s="147"/>
      <c r="AD865" s="111"/>
      <c r="AE865" s="107"/>
      <c r="AF865" s="107"/>
      <c r="AG865" s="107"/>
      <c r="AH865" s="107"/>
      <c r="AI865" s="107"/>
      <c r="AJ865" s="107"/>
      <c r="AK865" s="107"/>
      <c r="AL865" s="107"/>
      <c r="AM865" s="107"/>
      <c r="AN865" s="107"/>
      <c r="AO865" s="107"/>
      <c r="AP865" s="107"/>
      <c r="AQ865" s="107"/>
      <c r="AR865" s="107"/>
      <c r="AS865" s="107"/>
      <c r="AT865" s="107"/>
      <c r="AU865" s="107"/>
      <c r="AV865" s="107"/>
      <c r="AW865" s="107"/>
      <c r="AX865" s="107"/>
      <c r="AY865" s="107"/>
      <c r="AZ865" s="107"/>
      <c r="BA865" s="107"/>
      <c r="BB865" s="107"/>
      <c r="BC865" s="115"/>
      <c r="BD865" s="107"/>
      <c r="BE865" s="107"/>
      <c r="BF865" s="107"/>
      <c r="BG865" s="107"/>
      <c r="BH865" s="107"/>
      <c r="BI865" s="107"/>
      <c r="BJ865" s="107"/>
      <c r="BK865" s="107"/>
      <c r="BL865" s="116"/>
      <c r="BM865" s="116"/>
      <c r="BN865" s="116"/>
      <c r="BO865" s="116"/>
      <c r="BP865" s="116"/>
      <c r="BQ865" s="116"/>
      <c r="BR865" s="116"/>
      <c r="BS865" s="118"/>
      <c r="BT865" s="107"/>
      <c r="BU865" s="107"/>
      <c r="BV865" s="107"/>
      <c r="BW865" s="107"/>
      <c r="BX865" s="107"/>
      <c r="BY865" s="107"/>
      <c r="BZ865" s="107"/>
      <c r="CA865" s="107"/>
      <c r="CB865" s="117"/>
      <c r="CC865" s="117"/>
      <c r="CD865" s="117"/>
      <c r="CE865" s="112"/>
      <c r="CF865" s="117"/>
      <c r="CG865" s="112"/>
      <c r="CH865" s="112"/>
      <c r="CI865" s="112"/>
      <c r="CJ865" s="112"/>
      <c r="CK865" s="112"/>
      <c r="CL865" s="112"/>
      <c r="CM865" s="112"/>
      <c r="CN865" s="112"/>
      <c r="CO865" s="112"/>
      <c r="CP865" s="112"/>
      <c r="CQ865" s="112"/>
      <c r="CR865" s="112"/>
    </row>
    <row r="866" spans="1:96" ht="30.75" customHeight="1">
      <c r="A866" s="107"/>
      <c r="B866" s="117"/>
      <c r="C866" s="107"/>
      <c r="D866" s="107"/>
      <c r="E866" s="107"/>
      <c r="F866" s="107"/>
      <c r="G866" s="107"/>
      <c r="H866" s="107"/>
      <c r="I866" s="107"/>
      <c r="J866" s="107"/>
      <c r="K866" s="107"/>
      <c r="L866" s="107"/>
      <c r="M866" s="107"/>
      <c r="N866" s="107"/>
      <c r="O866" s="117"/>
      <c r="P866" s="118"/>
      <c r="Q866" s="107"/>
      <c r="R866" s="107"/>
      <c r="S866" s="107"/>
      <c r="T866" s="107"/>
      <c r="U866" s="107"/>
      <c r="V866" s="107"/>
      <c r="W866" s="107"/>
      <c r="X866" s="107"/>
      <c r="Y866" s="107"/>
      <c r="Z866" s="107"/>
      <c r="AA866" s="107"/>
      <c r="AB866" s="107"/>
      <c r="AC866" s="147"/>
      <c r="AD866" s="111"/>
      <c r="AE866" s="107"/>
      <c r="AF866" s="107"/>
      <c r="AG866" s="107"/>
      <c r="AH866" s="107"/>
      <c r="AI866" s="107"/>
      <c r="AJ866" s="107"/>
      <c r="AK866" s="107"/>
      <c r="AL866" s="107"/>
      <c r="AM866" s="107"/>
      <c r="AN866" s="107"/>
      <c r="AO866" s="107"/>
      <c r="AP866" s="107"/>
      <c r="AQ866" s="107"/>
      <c r="AR866" s="107"/>
      <c r="AS866" s="107"/>
      <c r="AT866" s="107"/>
      <c r="AU866" s="107"/>
      <c r="AV866" s="107"/>
      <c r="AW866" s="107"/>
      <c r="AX866" s="107"/>
      <c r="AY866" s="107"/>
      <c r="AZ866" s="107"/>
      <c r="BA866" s="107"/>
      <c r="BB866" s="107"/>
      <c r="BC866" s="115"/>
      <c r="BD866" s="107"/>
      <c r="BE866" s="107"/>
      <c r="BF866" s="107"/>
      <c r="BG866" s="107"/>
      <c r="BH866" s="107"/>
      <c r="BI866" s="107"/>
      <c r="BJ866" s="107"/>
      <c r="BK866" s="107"/>
      <c r="BL866" s="116"/>
      <c r="BM866" s="116"/>
      <c r="BN866" s="116"/>
      <c r="BO866" s="116"/>
      <c r="BP866" s="116"/>
      <c r="BQ866" s="116"/>
      <c r="BR866" s="116"/>
      <c r="BS866" s="118"/>
      <c r="BT866" s="107"/>
      <c r="BU866" s="107"/>
      <c r="BV866" s="107"/>
      <c r="BW866" s="107"/>
      <c r="BX866" s="107"/>
      <c r="BY866" s="107"/>
      <c r="BZ866" s="107"/>
      <c r="CA866" s="107"/>
      <c r="CB866" s="117"/>
      <c r="CC866" s="117"/>
      <c r="CD866" s="117"/>
      <c r="CE866" s="112"/>
      <c r="CF866" s="117"/>
      <c r="CG866" s="112"/>
      <c r="CH866" s="112"/>
      <c r="CI866" s="112"/>
      <c r="CJ866" s="112"/>
      <c r="CK866" s="112"/>
      <c r="CL866" s="112"/>
      <c r="CM866" s="112"/>
      <c r="CN866" s="112"/>
      <c r="CO866" s="112"/>
      <c r="CP866" s="112"/>
      <c r="CQ866" s="112"/>
      <c r="CR866" s="112"/>
    </row>
    <row r="867" spans="1:96" ht="30.75" customHeight="1">
      <c r="A867" s="107"/>
      <c r="B867" s="117"/>
      <c r="C867" s="107"/>
      <c r="D867" s="107"/>
      <c r="E867" s="107"/>
      <c r="F867" s="107"/>
      <c r="G867" s="107"/>
      <c r="H867" s="107"/>
      <c r="I867" s="107"/>
      <c r="J867" s="107"/>
      <c r="K867" s="107"/>
      <c r="L867" s="107"/>
      <c r="M867" s="107"/>
      <c r="N867" s="107"/>
      <c r="O867" s="117"/>
      <c r="P867" s="118"/>
      <c r="Q867" s="107"/>
      <c r="R867" s="107"/>
      <c r="S867" s="107"/>
      <c r="T867" s="107"/>
      <c r="U867" s="107"/>
      <c r="V867" s="107"/>
      <c r="W867" s="107"/>
      <c r="X867" s="107"/>
      <c r="Y867" s="107"/>
      <c r="Z867" s="107"/>
      <c r="AA867" s="107"/>
      <c r="AB867" s="107"/>
      <c r="AC867" s="147"/>
      <c r="AD867" s="111"/>
      <c r="AE867" s="107"/>
      <c r="AF867" s="107"/>
      <c r="AG867" s="107"/>
      <c r="AH867" s="107"/>
      <c r="AI867" s="107"/>
      <c r="AJ867" s="107"/>
      <c r="AK867" s="107"/>
      <c r="AL867" s="107"/>
      <c r="AM867" s="107"/>
      <c r="AN867" s="107"/>
      <c r="AO867" s="107"/>
      <c r="AP867" s="107"/>
      <c r="AQ867" s="107"/>
      <c r="AR867" s="107"/>
      <c r="AS867" s="107"/>
      <c r="AT867" s="107"/>
      <c r="AU867" s="107"/>
      <c r="AV867" s="107"/>
      <c r="AW867" s="107"/>
      <c r="AX867" s="107"/>
      <c r="AY867" s="107"/>
      <c r="AZ867" s="107"/>
      <c r="BA867" s="107"/>
      <c r="BB867" s="107"/>
      <c r="BC867" s="115"/>
      <c r="BD867" s="107"/>
      <c r="BE867" s="107"/>
      <c r="BF867" s="107"/>
      <c r="BG867" s="107"/>
      <c r="BH867" s="107"/>
      <c r="BI867" s="107"/>
      <c r="BJ867" s="107"/>
      <c r="BK867" s="107"/>
      <c r="BL867" s="116"/>
      <c r="BM867" s="116"/>
      <c r="BN867" s="116"/>
      <c r="BO867" s="116"/>
      <c r="BP867" s="116"/>
      <c r="BQ867" s="116"/>
      <c r="BR867" s="116"/>
      <c r="BS867" s="118"/>
      <c r="BT867" s="107"/>
      <c r="BU867" s="107"/>
      <c r="BV867" s="107"/>
      <c r="BW867" s="107"/>
      <c r="BX867" s="107"/>
      <c r="BY867" s="107"/>
      <c r="BZ867" s="107"/>
      <c r="CA867" s="107"/>
      <c r="CB867" s="117"/>
      <c r="CC867" s="117"/>
      <c r="CD867" s="117"/>
      <c r="CE867" s="112"/>
      <c r="CF867" s="117"/>
      <c r="CG867" s="112"/>
      <c r="CH867" s="112"/>
      <c r="CI867" s="112"/>
      <c r="CJ867" s="112"/>
      <c r="CK867" s="112"/>
      <c r="CL867" s="112"/>
      <c r="CM867" s="112"/>
      <c r="CN867" s="112"/>
      <c r="CO867" s="112"/>
      <c r="CP867" s="112"/>
      <c r="CQ867" s="112"/>
      <c r="CR867" s="112"/>
    </row>
    <row r="868" spans="1:96" ht="30.75" customHeight="1">
      <c r="A868" s="107"/>
      <c r="B868" s="117"/>
      <c r="C868" s="107"/>
      <c r="D868" s="107"/>
      <c r="E868" s="107"/>
      <c r="F868" s="107"/>
      <c r="G868" s="107"/>
      <c r="H868" s="107"/>
      <c r="I868" s="107"/>
      <c r="J868" s="107"/>
      <c r="K868" s="107"/>
      <c r="L868" s="107"/>
      <c r="M868" s="107"/>
      <c r="N868" s="107"/>
      <c r="O868" s="117"/>
      <c r="P868" s="118"/>
      <c r="Q868" s="107"/>
      <c r="R868" s="107"/>
      <c r="S868" s="107"/>
      <c r="T868" s="107"/>
      <c r="U868" s="107"/>
      <c r="V868" s="107"/>
      <c r="W868" s="107"/>
      <c r="X868" s="107"/>
      <c r="Y868" s="107"/>
      <c r="Z868" s="107"/>
      <c r="AA868" s="107"/>
      <c r="AB868" s="107"/>
      <c r="AC868" s="147"/>
      <c r="AD868" s="111"/>
      <c r="AE868" s="107"/>
      <c r="AF868" s="107"/>
      <c r="AG868" s="107"/>
      <c r="AH868" s="107"/>
      <c r="AI868" s="107"/>
      <c r="AJ868" s="107"/>
      <c r="AK868" s="107"/>
      <c r="AL868" s="107"/>
      <c r="AM868" s="107"/>
      <c r="AN868" s="107"/>
      <c r="AO868" s="107"/>
      <c r="AP868" s="107"/>
      <c r="AQ868" s="107"/>
      <c r="AR868" s="107"/>
      <c r="AS868" s="107"/>
      <c r="AT868" s="107"/>
      <c r="AU868" s="107"/>
      <c r="AV868" s="107"/>
      <c r="AW868" s="107"/>
      <c r="AX868" s="107"/>
      <c r="AY868" s="107"/>
      <c r="AZ868" s="107"/>
      <c r="BA868" s="107"/>
      <c r="BB868" s="107"/>
      <c r="BC868" s="115"/>
      <c r="BD868" s="107"/>
      <c r="BE868" s="107"/>
      <c r="BF868" s="107"/>
      <c r="BG868" s="107"/>
      <c r="BH868" s="107"/>
      <c r="BI868" s="107"/>
      <c r="BJ868" s="107"/>
      <c r="BK868" s="107"/>
      <c r="BL868" s="116"/>
      <c r="BM868" s="116"/>
      <c r="BN868" s="116"/>
      <c r="BO868" s="116"/>
      <c r="BP868" s="116"/>
      <c r="BQ868" s="116"/>
      <c r="BR868" s="116"/>
      <c r="BS868" s="118"/>
      <c r="BT868" s="107"/>
      <c r="BU868" s="107"/>
      <c r="BV868" s="107"/>
      <c r="BW868" s="107"/>
      <c r="BX868" s="107"/>
      <c r="BY868" s="107"/>
      <c r="BZ868" s="107"/>
      <c r="CA868" s="107"/>
      <c r="CB868" s="117"/>
      <c r="CC868" s="117"/>
      <c r="CD868" s="117"/>
      <c r="CE868" s="112"/>
      <c r="CF868" s="117"/>
      <c r="CG868" s="112"/>
      <c r="CH868" s="112"/>
      <c r="CI868" s="112"/>
      <c r="CJ868" s="112"/>
      <c r="CK868" s="112"/>
      <c r="CL868" s="112"/>
      <c r="CM868" s="112"/>
      <c r="CN868" s="112"/>
      <c r="CO868" s="112"/>
      <c r="CP868" s="112"/>
      <c r="CQ868" s="112"/>
      <c r="CR868" s="112"/>
    </row>
    <row r="869" spans="1:96" ht="30.75" customHeight="1">
      <c r="A869" s="107"/>
      <c r="B869" s="117"/>
      <c r="C869" s="107"/>
      <c r="D869" s="107"/>
      <c r="E869" s="107"/>
      <c r="F869" s="107"/>
      <c r="G869" s="107"/>
      <c r="H869" s="107"/>
      <c r="I869" s="107"/>
      <c r="J869" s="107"/>
      <c r="K869" s="107"/>
      <c r="L869" s="107"/>
      <c r="M869" s="107"/>
      <c r="N869" s="107"/>
      <c r="O869" s="117"/>
      <c r="P869" s="118"/>
      <c r="Q869" s="107"/>
      <c r="R869" s="107"/>
      <c r="S869" s="107"/>
      <c r="T869" s="107"/>
      <c r="U869" s="107"/>
      <c r="V869" s="107"/>
      <c r="W869" s="107"/>
      <c r="X869" s="107"/>
      <c r="Y869" s="107"/>
      <c r="Z869" s="107"/>
      <c r="AA869" s="107"/>
      <c r="AB869" s="107"/>
      <c r="AC869" s="147"/>
      <c r="AD869" s="111"/>
      <c r="AE869" s="107"/>
      <c r="AF869" s="107"/>
      <c r="AG869" s="107"/>
      <c r="AH869" s="107"/>
      <c r="AI869" s="107"/>
      <c r="AJ869" s="107"/>
      <c r="AK869" s="107"/>
      <c r="AL869" s="107"/>
      <c r="AM869" s="107"/>
      <c r="AN869" s="107"/>
      <c r="AO869" s="107"/>
      <c r="AP869" s="107"/>
      <c r="AQ869" s="107"/>
      <c r="AR869" s="107"/>
      <c r="AS869" s="107"/>
      <c r="AT869" s="107"/>
      <c r="AU869" s="107"/>
      <c r="AV869" s="107"/>
      <c r="AW869" s="107"/>
      <c r="AX869" s="107"/>
      <c r="AY869" s="107"/>
      <c r="AZ869" s="107"/>
      <c r="BA869" s="107"/>
      <c r="BB869" s="107"/>
      <c r="BC869" s="115"/>
      <c r="BD869" s="107"/>
      <c r="BE869" s="107"/>
      <c r="BF869" s="107"/>
      <c r="BG869" s="107"/>
      <c r="BH869" s="107"/>
      <c r="BI869" s="107"/>
      <c r="BJ869" s="107"/>
      <c r="BK869" s="107"/>
      <c r="BL869" s="116"/>
      <c r="BM869" s="116"/>
      <c r="BN869" s="116"/>
      <c r="BO869" s="116"/>
      <c r="BP869" s="116"/>
      <c r="BQ869" s="116"/>
      <c r="BR869" s="116"/>
      <c r="BS869" s="118"/>
      <c r="BT869" s="107"/>
      <c r="BU869" s="107"/>
      <c r="BV869" s="107"/>
      <c r="BW869" s="107"/>
      <c r="BX869" s="107"/>
      <c r="BY869" s="107"/>
      <c r="BZ869" s="107"/>
      <c r="CA869" s="107"/>
      <c r="CB869" s="117"/>
      <c r="CC869" s="117"/>
      <c r="CD869" s="117"/>
      <c r="CE869" s="112"/>
      <c r="CF869" s="117"/>
      <c r="CG869" s="112"/>
      <c r="CH869" s="112"/>
      <c r="CI869" s="112"/>
      <c r="CJ869" s="112"/>
      <c r="CK869" s="112"/>
      <c r="CL869" s="112"/>
      <c r="CM869" s="112"/>
      <c r="CN869" s="112"/>
      <c r="CO869" s="112"/>
      <c r="CP869" s="112"/>
      <c r="CQ869" s="112"/>
      <c r="CR869" s="112"/>
    </row>
    <row r="870" spans="1:96" ht="30.75" customHeight="1">
      <c r="A870" s="107"/>
      <c r="B870" s="117"/>
      <c r="C870" s="107"/>
      <c r="D870" s="107"/>
      <c r="E870" s="107"/>
      <c r="F870" s="107"/>
      <c r="G870" s="107"/>
      <c r="H870" s="107"/>
      <c r="I870" s="107"/>
      <c r="J870" s="107"/>
      <c r="K870" s="107"/>
      <c r="L870" s="107"/>
      <c r="M870" s="107"/>
      <c r="N870" s="107"/>
      <c r="O870" s="117"/>
      <c r="P870" s="118"/>
      <c r="Q870" s="107"/>
      <c r="R870" s="107"/>
      <c r="S870" s="107"/>
      <c r="T870" s="107"/>
      <c r="U870" s="107"/>
      <c r="V870" s="107"/>
      <c r="W870" s="107"/>
      <c r="X870" s="107"/>
      <c r="Y870" s="107"/>
      <c r="Z870" s="107"/>
      <c r="AA870" s="107"/>
      <c r="AB870" s="107"/>
      <c r="AC870" s="147"/>
      <c r="AD870" s="111"/>
      <c r="AE870" s="107"/>
      <c r="AF870" s="107"/>
      <c r="AG870" s="107"/>
      <c r="AH870" s="107"/>
      <c r="AI870" s="107"/>
      <c r="AJ870" s="107"/>
      <c r="AK870" s="107"/>
      <c r="AL870" s="107"/>
      <c r="AM870" s="107"/>
      <c r="AN870" s="107"/>
      <c r="AO870" s="107"/>
      <c r="AP870" s="107"/>
      <c r="AQ870" s="107"/>
      <c r="AR870" s="107"/>
      <c r="AS870" s="107"/>
      <c r="AT870" s="107"/>
      <c r="AU870" s="107"/>
      <c r="AV870" s="107"/>
      <c r="AW870" s="107"/>
      <c r="AX870" s="107"/>
      <c r="AY870" s="107"/>
      <c r="AZ870" s="107"/>
      <c r="BA870" s="107"/>
      <c r="BB870" s="107"/>
      <c r="BC870" s="115"/>
      <c r="BD870" s="107"/>
      <c r="BE870" s="107"/>
      <c r="BF870" s="107"/>
      <c r="BG870" s="107"/>
      <c r="BH870" s="107"/>
      <c r="BI870" s="107"/>
      <c r="BJ870" s="107"/>
      <c r="BK870" s="107"/>
      <c r="BL870" s="116"/>
      <c r="BM870" s="116"/>
      <c r="BN870" s="116"/>
      <c r="BO870" s="116"/>
      <c r="BP870" s="116"/>
      <c r="BQ870" s="116"/>
      <c r="BR870" s="116"/>
      <c r="BS870" s="118"/>
      <c r="BT870" s="107"/>
      <c r="BU870" s="107"/>
      <c r="BV870" s="107"/>
      <c r="BW870" s="107"/>
      <c r="BX870" s="107"/>
      <c r="BY870" s="107"/>
      <c r="BZ870" s="107"/>
      <c r="CA870" s="107"/>
      <c r="CB870" s="117"/>
      <c r="CC870" s="117"/>
      <c r="CD870" s="117"/>
      <c r="CE870" s="112"/>
      <c r="CF870" s="117"/>
      <c r="CG870" s="112"/>
      <c r="CH870" s="112"/>
      <c r="CI870" s="112"/>
      <c r="CJ870" s="112"/>
      <c r="CK870" s="112"/>
      <c r="CL870" s="112"/>
      <c r="CM870" s="112"/>
      <c r="CN870" s="112"/>
      <c r="CO870" s="112"/>
      <c r="CP870" s="112"/>
      <c r="CQ870" s="112"/>
      <c r="CR870" s="112"/>
    </row>
    <row r="871" spans="1:96" ht="30.75" customHeight="1">
      <c r="A871" s="107"/>
      <c r="B871" s="117"/>
      <c r="C871" s="107"/>
      <c r="D871" s="107"/>
      <c r="E871" s="107"/>
      <c r="F871" s="107"/>
      <c r="G871" s="107"/>
      <c r="H871" s="107"/>
      <c r="I871" s="107"/>
      <c r="J871" s="107"/>
      <c r="K871" s="107"/>
      <c r="L871" s="107"/>
      <c r="M871" s="107"/>
      <c r="N871" s="107"/>
      <c r="O871" s="117"/>
      <c r="P871" s="118"/>
      <c r="Q871" s="107"/>
      <c r="R871" s="107"/>
      <c r="S871" s="107"/>
      <c r="T871" s="107"/>
      <c r="U871" s="107"/>
      <c r="V871" s="107"/>
      <c r="W871" s="107"/>
      <c r="X871" s="107"/>
      <c r="Y871" s="107"/>
      <c r="Z871" s="107"/>
      <c r="AA871" s="107"/>
      <c r="AB871" s="107"/>
      <c r="AC871" s="147"/>
      <c r="AD871" s="111"/>
      <c r="AE871" s="107"/>
      <c r="AF871" s="107"/>
      <c r="AG871" s="107"/>
      <c r="AH871" s="107"/>
      <c r="AI871" s="107"/>
      <c r="AJ871" s="107"/>
      <c r="AK871" s="107"/>
      <c r="AL871" s="107"/>
      <c r="AM871" s="107"/>
      <c r="AN871" s="107"/>
      <c r="AO871" s="107"/>
      <c r="AP871" s="107"/>
      <c r="AQ871" s="107"/>
      <c r="AR871" s="107"/>
      <c r="AS871" s="107"/>
      <c r="AT871" s="107"/>
      <c r="AU871" s="107"/>
      <c r="AV871" s="107"/>
      <c r="AW871" s="107"/>
      <c r="AX871" s="107"/>
      <c r="AY871" s="107"/>
      <c r="AZ871" s="107"/>
      <c r="BA871" s="107"/>
      <c r="BB871" s="107"/>
      <c r="BC871" s="115"/>
      <c r="BD871" s="107"/>
      <c r="BE871" s="107"/>
      <c r="BF871" s="107"/>
      <c r="BG871" s="107"/>
      <c r="BH871" s="107"/>
      <c r="BI871" s="107"/>
      <c r="BJ871" s="107"/>
      <c r="BK871" s="107"/>
      <c r="BL871" s="116"/>
      <c r="BM871" s="116"/>
      <c r="BN871" s="116"/>
      <c r="BO871" s="116"/>
      <c r="BP871" s="116"/>
      <c r="BQ871" s="116"/>
      <c r="BR871" s="116"/>
      <c r="BS871" s="118"/>
      <c r="BT871" s="107"/>
      <c r="BU871" s="107"/>
      <c r="BV871" s="107"/>
      <c r="BW871" s="107"/>
      <c r="BX871" s="107"/>
      <c r="BY871" s="107"/>
      <c r="BZ871" s="107"/>
      <c r="CA871" s="107"/>
      <c r="CB871" s="117"/>
      <c r="CC871" s="117"/>
      <c r="CD871" s="117"/>
      <c r="CE871" s="112"/>
      <c r="CF871" s="117"/>
      <c r="CG871" s="112"/>
      <c r="CH871" s="112"/>
      <c r="CI871" s="112"/>
      <c r="CJ871" s="112"/>
      <c r="CK871" s="112"/>
      <c r="CL871" s="112"/>
      <c r="CM871" s="112"/>
      <c r="CN871" s="112"/>
      <c r="CO871" s="112"/>
      <c r="CP871" s="112"/>
      <c r="CQ871" s="112"/>
      <c r="CR871" s="112"/>
    </row>
    <row r="872" spans="1:96" ht="30.75" customHeight="1">
      <c r="A872" s="107"/>
      <c r="B872" s="117"/>
      <c r="C872" s="107"/>
      <c r="D872" s="107"/>
      <c r="E872" s="107"/>
      <c r="F872" s="107"/>
      <c r="G872" s="107"/>
      <c r="H872" s="107"/>
      <c r="I872" s="107"/>
      <c r="J872" s="107"/>
      <c r="K872" s="107"/>
      <c r="L872" s="107"/>
      <c r="M872" s="107"/>
      <c r="N872" s="107"/>
      <c r="O872" s="117"/>
      <c r="P872" s="118"/>
      <c r="Q872" s="107"/>
      <c r="R872" s="107"/>
      <c r="S872" s="107"/>
      <c r="T872" s="107"/>
      <c r="U872" s="107"/>
      <c r="V872" s="107"/>
      <c r="W872" s="107"/>
      <c r="X872" s="107"/>
      <c r="Y872" s="107"/>
      <c r="Z872" s="107"/>
      <c r="AA872" s="107"/>
      <c r="AB872" s="107"/>
      <c r="AC872" s="147"/>
      <c r="AD872" s="111"/>
      <c r="AE872" s="107"/>
      <c r="AF872" s="107"/>
      <c r="AG872" s="107"/>
      <c r="AH872" s="107"/>
      <c r="AI872" s="107"/>
      <c r="AJ872" s="107"/>
      <c r="AK872" s="107"/>
      <c r="AL872" s="107"/>
      <c r="AM872" s="107"/>
      <c r="AN872" s="107"/>
      <c r="AO872" s="107"/>
      <c r="AP872" s="107"/>
      <c r="AQ872" s="107"/>
      <c r="AR872" s="107"/>
      <c r="AS872" s="107"/>
      <c r="AT872" s="107"/>
      <c r="AU872" s="107"/>
      <c r="AV872" s="107"/>
      <c r="AW872" s="107"/>
      <c r="AX872" s="107"/>
      <c r="AY872" s="107"/>
      <c r="AZ872" s="107"/>
      <c r="BA872" s="107"/>
      <c r="BB872" s="107"/>
      <c r="BC872" s="115"/>
      <c r="BD872" s="107"/>
      <c r="BE872" s="107"/>
      <c r="BF872" s="107"/>
      <c r="BG872" s="107"/>
      <c r="BH872" s="107"/>
      <c r="BI872" s="107"/>
      <c r="BJ872" s="107"/>
      <c r="BK872" s="107"/>
      <c r="BL872" s="116"/>
      <c r="BM872" s="116"/>
      <c r="BN872" s="116"/>
      <c r="BO872" s="116"/>
      <c r="BP872" s="116"/>
      <c r="BQ872" s="116"/>
      <c r="BR872" s="116"/>
      <c r="BS872" s="118"/>
      <c r="BT872" s="107"/>
      <c r="BU872" s="107"/>
      <c r="BV872" s="107"/>
      <c r="BW872" s="107"/>
      <c r="BX872" s="107"/>
      <c r="BY872" s="107"/>
      <c r="BZ872" s="107"/>
      <c r="CA872" s="107"/>
      <c r="CB872" s="117"/>
      <c r="CC872" s="117"/>
      <c r="CD872" s="117"/>
      <c r="CE872" s="112"/>
      <c r="CF872" s="117"/>
      <c r="CG872" s="112"/>
      <c r="CH872" s="112"/>
      <c r="CI872" s="112"/>
      <c r="CJ872" s="112"/>
      <c r="CK872" s="112"/>
      <c r="CL872" s="112"/>
      <c r="CM872" s="112"/>
      <c r="CN872" s="112"/>
      <c r="CO872" s="112"/>
      <c r="CP872" s="112"/>
      <c r="CQ872" s="112"/>
      <c r="CR872" s="112"/>
    </row>
    <row r="873" spans="1:96" ht="30.75" customHeight="1">
      <c r="A873" s="107"/>
      <c r="B873" s="117"/>
      <c r="C873" s="107"/>
      <c r="D873" s="107"/>
      <c r="E873" s="107"/>
      <c r="F873" s="107"/>
      <c r="G873" s="107"/>
      <c r="H873" s="107"/>
      <c r="I873" s="107"/>
      <c r="J873" s="107"/>
      <c r="K873" s="107"/>
      <c r="L873" s="107"/>
      <c r="M873" s="107"/>
      <c r="N873" s="107"/>
      <c r="O873" s="117"/>
      <c r="P873" s="118"/>
      <c r="Q873" s="107"/>
      <c r="R873" s="107"/>
      <c r="S873" s="107"/>
      <c r="T873" s="107"/>
      <c r="U873" s="107"/>
      <c r="V873" s="107"/>
      <c r="W873" s="107"/>
      <c r="X873" s="107"/>
      <c r="Y873" s="107"/>
      <c r="Z873" s="107"/>
      <c r="AA873" s="107"/>
      <c r="AB873" s="107"/>
      <c r="AC873" s="147"/>
      <c r="AD873" s="111"/>
      <c r="AE873" s="107"/>
      <c r="AF873" s="107"/>
      <c r="AG873" s="107"/>
      <c r="AH873" s="107"/>
      <c r="AI873" s="107"/>
      <c r="AJ873" s="107"/>
      <c r="AK873" s="107"/>
      <c r="AL873" s="107"/>
      <c r="AM873" s="107"/>
      <c r="AN873" s="107"/>
      <c r="AO873" s="107"/>
      <c r="AP873" s="107"/>
      <c r="AQ873" s="107"/>
      <c r="AR873" s="107"/>
      <c r="AS873" s="107"/>
      <c r="AT873" s="107"/>
      <c r="AU873" s="107"/>
      <c r="AV873" s="107"/>
      <c r="AW873" s="107"/>
      <c r="AX873" s="107"/>
      <c r="AY873" s="107"/>
      <c r="AZ873" s="107"/>
      <c r="BA873" s="107"/>
      <c r="BB873" s="107"/>
      <c r="BC873" s="115"/>
      <c r="BD873" s="107"/>
      <c r="BE873" s="107"/>
      <c r="BF873" s="107"/>
      <c r="BG873" s="107"/>
      <c r="BH873" s="107"/>
      <c r="BI873" s="107"/>
      <c r="BJ873" s="107"/>
      <c r="BK873" s="107"/>
      <c r="BL873" s="116"/>
      <c r="BM873" s="116"/>
      <c r="BN873" s="116"/>
      <c r="BO873" s="116"/>
      <c r="BP873" s="116"/>
      <c r="BQ873" s="116"/>
      <c r="BR873" s="116"/>
      <c r="BS873" s="118"/>
      <c r="BT873" s="107"/>
      <c r="BU873" s="107"/>
      <c r="BV873" s="107"/>
      <c r="BW873" s="107"/>
      <c r="BX873" s="107"/>
      <c r="BY873" s="107"/>
      <c r="BZ873" s="107"/>
      <c r="CA873" s="107"/>
      <c r="CB873" s="117"/>
      <c r="CC873" s="117"/>
      <c r="CD873" s="117"/>
      <c r="CE873" s="112"/>
      <c r="CF873" s="117"/>
      <c r="CG873" s="112"/>
      <c r="CH873" s="112"/>
      <c r="CI873" s="112"/>
      <c r="CJ873" s="112"/>
      <c r="CK873" s="112"/>
      <c r="CL873" s="112"/>
      <c r="CM873" s="112"/>
      <c r="CN873" s="112"/>
      <c r="CO873" s="112"/>
      <c r="CP873" s="112"/>
      <c r="CQ873" s="112"/>
      <c r="CR873" s="112"/>
    </row>
    <row r="874" spans="1:96" ht="30.75" customHeight="1">
      <c r="A874" s="107"/>
      <c r="B874" s="117"/>
      <c r="C874" s="107"/>
      <c r="D874" s="107"/>
      <c r="E874" s="107"/>
      <c r="F874" s="107"/>
      <c r="G874" s="107"/>
      <c r="H874" s="107"/>
      <c r="I874" s="107"/>
      <c r="J874" s="107"/>
      <c r="K874" s="107"/>
      <c r="L874" s="107"/>
      <c r="M874" s="107"/>
      <c r="N874" s="107"/>
      <c r="O874" s="117"/>
      <c r="P874" s="118"/>
      <c r="Q874" s="107"/>
      <c r="R874" s="107"/>
      <c r="S874" s="107"/>
      <c r="T874" s="107"/>
      <c r="U874" s="107"/>
      <c r="V874" s="107"/>
      <c r="W874" s="107"/>
      <c r="X874" s="107"/>
      <c r="Y874" s="107"/>
      <c r="Z874" s="107"/>
      <c r="AA874" s="107"/>
      <c r="AB874" s="107"/>
      <c r="AC874" s="147"/>
      <c r="AD874" s="111"/>
      <c r="AE874" s="107"/>
      <c r="AF874" s="107"/>
      <c r="AG874" s="107"/>
      <c r="AH874" s="107"/>
      <c r="AI874" s="107"/>
      <c r="AJ874" s="107"/>
      <c r="AK874" s="107"/>
      <c r="AL874" s="107"/>
      <c r="AM874" s="107"/>
      <c r="AN874" s="107"/>
      <c r="AO874" s="107"/>
      <c r="AP874" s="107"/>
      <c r="AQ874" s="107"/>
      <c r="AR874" s="107"/>
      <c r="AS874" s="107"/>
      <c r="AT874" s="107"/>
      <c r="AU874" s="107"/>
      <c r="AV874" s="107"/>
      <c r="AW874" s="107"/>
      <c r="AX874" s="107"/>
      <c r="AY874" s="107"/>
      <c r="AZ874" s="107"/>
      <c r="BA874" s="107"/>
      <c r="BB874" s="107"/>
      <c r="BC874" s="115"/>
      <c r="BD874" s="107"/>
      <c r="BE874" s="107"/>
      <c r="BF874" s="107"/>
      <c r="BG874" s="107"/>
      <c r="BH874" s="107"/>
      <c r="BI874" s="107"/>
      <c r="BJ874" s="107"/>
      <c r="BK874" s="107"/>
      <c r="BL874" s="116"/>
      <c r="BM874" s="116"/>
      <c r="BN874" s="116"/>
      <c r="BO874" s="116"/>
      <c r="BP874" s="116"/>
      <c r="BQ874" s="116"/>
      <c r="BR874" s="116"/>
      <c r="BS874" s="118"/>
      <c r="BT874" s="107"/>
      <c r="BU874" s="107"/>
      <c r="BV874" s="107"/>
      <c r="BW874" s="107"/>
      <c r="BX874" s="107"/>
      <c r="BY874" s="107"/>
      <c r="BZ874" s="107"/>
      <c r="CA874" s="107"/>
      <c r="CB874" s="117"/>
      <c r="CC874" s="117"/>
      <c r="CD874" s="117"/>
      <c r="CE874" s="112"/>
      <c r="CF874" s="117"/>
      <c r="CG874" s="112"/>
      <c r="CH874" s="112"/>
      <c r="CI874" s="112"/>
      <c r="CJ874" s="112"/>
      <c r="CK874" s="112"/>
      <c r="CL874" s="112"/>
      <c r="CM874" s="112"/>
      <c r="CN874" s="112"/>
      <c r="CO874" s="112"/>
      <c r="CP874" s="112"/>
      <c r="CQ874" s="112"/>
      <c r="CR874" s="112"/>
    </row>
    <row r="875" spans="1:96" ht="30.75" customHeight="1">
      <c r="A875" s="107"/>
      <c r="B875" s="117"/>
      <c r="C875" s="107"/>
      <c r="D875" s="107"/>
      <c r="E875" s="107"/>
      <c r="F875" s="107"/>
      <c r="G875" s="107"/>
      <c r="H875" s="107"/>
      <c r="I875" s="107"/>
      <c r="J875" s="107"/>
      <c r="K875" s="107"/>
      <c r="L875" s="107"/>
      <c r="M875" s="107"/>
      <c r="N875" s="107"/>
      <c r="O875" s="117"/>
      <c r="P875" s="118"/>
      <c r="Q875" s="107"/>
      <c r="R875" s="107"/>
      <c r="S875" s="107"/>
      <c r="T875" s="107"/>
      <c r="U875" s="107"/>
      <c r="V875" s="107"/>
      <c r="W875" s="107"/>
      <c r="X875" s="107"/>
      <c r="Y875" s="107"/>
      <c r="Z875" s="107"/>
      <c r="AA875" s="107"/>
      <c r="AB875" s="107"/>
      <c r="AC875" s="147"/>
      <c r="AD875" s="111"/>
      <c r="AE875" s="107"/>
      <c r="AF875" s="107"/>
      <c r="AG875" s="107"/>
      <c r="AH875" s="107"/>
      <c r="AI875" s="107"/>
      <c r="AJ875" s="107"/>
      <c r="AK875" s="107"/>
      <c r="AL875" s="107"/>
      <c r="AM875" s="107"/>
      <c r="AN875" s="107"/>
      <c r="AO875" s="107"/>
      <c r="AP875" s="107"/>
      <c r="AQ875" s="107"/>
      <c r="AR875" s="107"/>
      <c r="AS875" s="107"/>
      <c r="AT875" s="107"/>
      <c r="AU875" s="107"/>
      <c r="AV875" s="107"/>
      <c r="AW875" s="107"/>
      <c r="AX875" s="107"/>
      <c r="AY875" s="107"/>
      <c r="AZ875" s="107"/>
      <c r="BA875" s="107"/>
      <c r="BB875" s="107"/>
      <c r="BC875" s="115"/>
      <c r="BD875" s="107"/>
      <c r="BE875" s="107"/>
      <c r="BF875" s="107"/>
      <c r="BG875" s="107"/>
      <c r="BH875" s="107"/>
      <c r="BI875" s="107"/>
      <c r="BJ875" s="107"/>
      <c r="BK875" s="107"/>
      <c r="BL875" s="116"/>
      <c r="BM875" s="116"/>
      <c r="BN875" s="116"/>
      <c r="BO875" s="116"/>
      <c r="BP875" s="116"/>
      <c r="BQ875" s="116"/>
      <c r="BR875" s="116"/>
      <c r="BS875" s="118"/>
      <c r="BT875" s="107"/>
      <c r="BU875" s="107"/>
      <c r="BV875" s="107"/>
      <c r="BW875" s="107"/>
      <c r="BX875" s="107"/>
      <c r="BY875" s="107"/>
      <c r="BZ875" s="107"/>
      <c r="CA875" s="107"/>
      <c r="CB875" s="117"/>
      <c r="CC875" s="117"/>
      <c r="CD875" s="117"/>
      <c r="CE875" s="112"/>
      <c r="CF875" s="117"/>
      <c r="CG875" s="112"/>
      <c r="CH875" s="112"/>
      <c r="CI875" s="112"/>
      <c r="CJ875" s="112"/>
      <c r="CK875" s="112"/>
      <c r="CL875" s="112"/>
      <c r="CM875" s="112"/>
      <c r="CN875" s="112"/>
      <c r="CO875" s="112"/>
      <c r="CP875" s="112"/>
      <c r="CQ875" s="112"/>
      <c r="CR875" s="112"/>
    </row>
    <row r="876" spans="1:96" ht="30.75" customHeight="1">
      <c r="A876" s="107"/>
      <c r="B876" s="117"/>
      <c r="C876" s="107"/>
      <c r="D876" s="107"/>
      <c r="E876" s="107"/>
      <c r="F876" s="107"/>
      <c r="G876" s="107"/>
      <c r="H876" s="107"/>
      <c r="I876" s="107"/>
      <c r="J876" s="107"/>
      <c r="K876" s="107"/>
      <c r="L876" s="107"/>
      <c r="M876" s="107"/>
      <c r="N876" s="107"/>
      <c r="O876" s="117"/>
      <c r="P876" s="118"/>
      <c r="Q876" s="107"/>
      <c r="R876" s="107"/>
      <c r="S876" s="107"/>
      <c r="T876" s="107"/>
      <c r="U876" s="107"/>
      <c r="V876" s="107"/>
      <c r="W876" s="107"/>
      <c r="X876" s="107"/>
      <c r="Y876" s="107"/>
      <c r="Z876" s="107"/>
      <c r="AA876" s="107"/>
      <c r="AB876" s="107"/>
      <c r="AC876" s="147"/>
      <c r="AD876" s="111"/>
      <c r="AE876" s="107"/>
      <c r="AF876" s="107"/>
      <c r="AG876" s="107"/>
      <c r="AH876" s="107"/>
      <c r="AI876" s="107"/>
      <c r="AJ876" s="107"/>
      <c r="AK876" s="107"/>
      <c r="AL876" s="107"/>
      <c r="AM876" s="107"/>
      <c r="AN876" s="107"/>
      <c r="AO876" s="107"/>
      <c r="AP876" s="107"/>
      <c r="AQ876" s="107"/>
      <c r="AR876" s="107"/>
      <c r="AS876" s="107"/>
      <c r="AT876" s="107"/>
      <c r="AU876" s="107"/>
      <c r="AV876" s="107"/>
      <c r="AW876" s="107"/>
      <c r="AX876" s="107"/>
      <c r="AY876" s="107"/>
      <c r="AZ876" s="107"/>
      <c r="BA876" s="107"/>
      <c r="BB876" s="107"/>
      <c r="BC876" s="115"/>
      <c r="BD876" s="107"/>
      <c r="BE876" s="107"/>
      <c r="BF876" s="107"/>
      <c r="BG876" s="107"/>
      <c r="BH876" s="107"/>
      <c r="BI876" s="107"/>
      <c r="BJ876" s="107"/>
      <c r="BK876" s="107"/>
      <c r="BL876" s="116"/>
      <c r="BM876" s="116"/>
      <c r="BN876" s="116"/>
      <c r="BO876" s="116"/>
      <c r="BP876" s="116"/>
      <c r="BQ876" s="116"/>
      <c r="BR876" s="116"/>
      <c r="BS876" s="118"/>
      <c r="BT876" s="107"/>
      <c r="BU876" s="107"/>
      <c r="BV876" s="107"/>
      <c r="BW876" s="107"/>
      <c r="BX876" s="107"/>
      <c r="BY876" s="107"/>
      <c r="BZ876" s="107"/>
      <c r="CA876" s="107"/>
      <c r="CB876" s="117"/>
      <c r="CC876" s="117"/>
      <c r="CD876" s="117"/>
      <c r="CE876" s="112"/>
      <c r="CF876" s="117"/>
      <c r="CG876" s="112"/>
      <c r="CH876" s="112"/>
      <c r="CI876" s="112"/>
      <c r="CJ876" s="112"/>
      <c r="CK876" s="112"/>
      <c r="CL876" s="112"/>
      <c r="CM876" s="112"/>
      <c r="CN876" s="112"/>
      <c r="CO876" s="112"/>
      <c r="CP876" s="112"/>
      <c r="CQ876" s="112"/>
      <c r="CR876" s="112"/>
    </row>
    <row r="877" spans="1:96" ht="30.75" customHeight="1">
      <c r="A877" s="107"/>
      <c r="B877" s="117"/>
      <c r="C877" s="107"/>
      <c r="D877" s="107"/>
      <c r="E877" s="107"/>
      <c r="F877" s="107"/>
      <c r="G877" s="107"/>
      <c r="H877" s="107"/>
      <c r="I877" s="107"/>
      <c r="J877" s="107"/>
      <c r="K877" s="107"/>
      <c r="L877" s="107"/>
      <c r="M877" s="107"/>
      <c r="N877" s="107"/>
      <c r="O877" s="117"/>
      <c r="P877" s="118"/>
      <c r="Q877" s="107"/>
      <c r="R877" s="107"/>
      <c r="S877" s="107"/>
      <c r="T877" s="107"/>
      <c r="U877" s="107"/>
      <c r="V877" s="107"/>
      <c r="W877" s="107"/>
      <c r="X877" s="107"/>
      <c r="Y877" s="107"/>
      <c r="Z877" s="107"/>
      <c r="AA877" s="107"/>
      <c r="AB877" s="107"/>
      <c r="AC877" s="147"/>
      <c r="AD877" s="111"/>
      <c r="AE877" s="107"/>
      <c r="AF877" s="107"/>
      <c r="AG877" s="107"/>
      <c r="AH877" s="107"/>
      <c r="AI877" s="107"/>
      <c r="AJ877" s="107"/>
      <c r="AK877" s="107"/>
      <c r="AL877" s="107"/>
      <c r="AM877" s="107"/>
      <c r="AN877" s="107"/>
      <c r="AO877" s="107"/>
      <c r="AP877" s="107"/>
      <c r="AQ877" s="107"/>
      <c r="AR877" s="107"/>
      <c r="AS877" s="107"/>
      <c r="AT877" s="107"/>
      <c r="AU877" s="107"/>
      <c r="AV877" s="107"/>
      <c r="AW877" s="107"/>
      <c r="AX877" s="107"/>
      <c r="AY877" s="107"/>
      <c r="AZ877" s="107"/>
      <c r="BA877" s="107"/>
      <c r="BB877" s="107"/>
      <c r="BC877" s="115"/>
      <c r="BD877" s="107"/>
      <c r="BE877" s="107"/>
      <c r="BF877" s="107"/>
      <c r="BG877" s="107"/>
      <c r="BH877" s="107"/>
      <c r="BI877" s="107"/>
      <c r="BJ877" s="107"/>
      <c r="BK877" s="107"/>
      <c r="BL877" s="116"/>
      <c r="BM877" s="116"/>
      <c r="BN877" s="116"/>
      <c r="BO877" s="116"/>
      <c r="BP877" s="116"/>
      <c r="BQ877" s="116"/>
      <c r="BR877" s="116"/>
      <c r="BS877" s="118"/>
      <c r="BT877" s="107"/>
      <c r="BU877" s="107"/>
      <c r="BV877" s="107"/>
      <c r="BW877" s="107"/>
      <c r="BX877" s="107"/>
      <c r="BY877" s="107"/>
      <c r="BZ877" s="107"/>
      <c r="CA877" s="107"/>
      <c r="CB877" s="117"/>
      <c r="CC877" s="117"/>
      <c r="CD877" s="117"/>
      <c r="CE877" s="112"/>
      <c r="CF877" s="117"/>
      <c r="CG877" s="112"/>
      <c r="CH877" s="112"/>
      <c r="CI877" s="112"/>
      <c r="CJ877" s="112"/>
      <c r="CK877" s="112"/>
      <c r="CL877" s="112"/>
      <c r="CM877" s="112"/>
      <c r="CN877" s="112"/>
      <c r="CO877" s="112"/>
      <c r="CP877" s="112"/>
      <c r="CQ877" s="112"/>
      <c r="CR877" s="112"/>
    </row>
    <row r="878" spans="1:96" ht="30.75" customHeight="1">
      <c r="A878" s="107"/>
      <c r="B878" s="117"/>
      <c r="C878" s="107"/>
      <c r="D878" s="107"/>
      <c r="E878" s="107"/>
      <c r="F878" s="107"/>
      <c r="G878" s="107"/>
      <c r="H878" s="107"/>
      <c r="I878" s="107"/>
      <c r="J878" s="107"/>
      <c r="K878" s="107"/>
      <c r="L878" s="107"/>
      <c r="M878" s="107"/>
      <c r="N878" s="107"/>
      <c r="O878" s="117"/>
      <c r="P878" s="118"/>
      <c r="Q878" s="107"/>
      <c r="R878" s="107"/>
      <c r="S878" s="107"/>
      <c r="T878" s="107"/>
      <c r="U878" s="107"/>
      <c r="V878" s="107"/>
      <c r="W878" s="107"/>
      <c r="X878" s="107"/>
      <c r="Y878" s="107"/>
      <c r="Z878" s="107"/>
      <c r="AA878" s="107"/>
      <c r="AB878" s="107"/>
      <c r="AC878" s="147"/>
      <c r="AD878" s="111"/>
      <c r="AE878" s="107"/>
      <c r="AF878" s="107"/>
      <c r="AG878" s="107"/>
      <c r="AH878" s="107"/>
      <c r="AI878" s="107"/>
      <c r="AJ878" s="107"/>
      <c r="AK878" s="107"/>
      <c r="AL878" s="107"/>
      <c r="AM878" s="107"/>
      <c r="AN878" s="107"/>
      <c r="AO878" s="107"/>
      <c r="AP878" s="107"/>
      <c r="AQ878" s="107"/>
      <c r="AR878" s="107"/>
      <c r="AS878" s="107"/>
      <c r="AT878" s="107"/>
      <c r="AU878" s="107"/>
      <c r="AV878" s="107"/>
      <c r="AW878" s="107"/>
      <c r="AX878" s="107"/>
      <c r="AY878" s="107"/>
      <c r="AZ878" s="107"/>
      <c r="BA878" s="107"/>
      <c r="BB878" s="107"/>
      <c r="BC878" s="115"/>
      <c r="BD878" s="107"/>
      <c r="BE878" s="107"/>
      <c r="BF878" s="107"/>
      <c r="BG878" s="107"/>
      <c r="BH878" s="107"/>
      <c r="BI878" s="107"/>
      <c r="BJ878" s="107"/>
      <c r="BK878" s="107"/>
      <c r="BL878" s="116"/>
      <c r="BM878" s="116"/>
      <c r="BN878" s="116"/>
      <c r="BO878" s="116"/>
      <c r="BP878" s="116"/>
      <c r="BQ878" s="116"/>
      <c r="BR878" s="116"/>
      <c r="BS878" s="118"/>
      <c r="BT878" s="107"/>
      <c r="BU878" s="107"/>
      <c r="BV878" s="107"/>
      <c r="BW878" s="107"/>
      <c r="BX878" s="107"/>
      <c r="BY878" s="107"/>
      <c r="BZ878" s="107"/>
      <c r="CA878" s="107"/>
      <c r="CB878" s="117"/>
      <c r="CC878" s="117"/>
      <c r="CD878" s="117"/>
      <c r="CE878" s="112"/>
      <c r="CF878" s="117"/>
      <c r="CG878" s="112"/>
      <c r="CH878" s="112"/>
      <c r="CI878" s="112"/>
      <c r="CJ878" s="112"/>
      <c r="CK878" s="112"/>
      <c r="CL878" s="112"/>
      <c r="CM878" s="112"/>
      <c r="CN878" s="112"/>
      <c r="CO878" s="112"/>
      <c r="CP878" s="112"/>
      <c r="CQ878" s="112"/>
      <c r="CR878" s="112"/>
    </row>
    <row r="879" spans="1:96" ht="30.75" customHeight="1">
      <c r="A879" s="107"/>
      <c r="B879" s="117"/>
      <c r="C879" s="107"/>
      <c r="D879" s="107"/>
      <c r="E879" s="107"/>
      <c r="F879" s="107"/>
      <c r="G879" s="107"/>
      <c r="H879" s="107"/>
      <c r="I879" s="107"/>
      <c r="J879" s="107"/>
      <c r="K879" s="107"/>
      <c r="L879" s="107"/>
      <c r="M879" s="107"/>
      <c r="N879" s="107"/>
      <c r="O879" s="117"/>
      <c r="P879" s="118"/>
      <c r="Q879" s="107"/>
      <c r="R879" s="107"/>
      <c r="S879" s="107"/>
      <c r="T879" s="107"/>
      <c r="U879" s="107"/>
      <c r="V879" s="107"/>
      <c r="W879" s="107"/>
      <c r="X879" s="107"/>
      <c r="Y879" s="107"/>
      <c r="Z879" s="107"/>
      <c r="AA879" s="107"/>
      <c r="AB879" s="107"/>
      <c r="AC879" s="147"/>
      <c r="AD879" s="111"/>
      <c r="AE879" s="107"/>
      <c r="AF879" s="107"/>
      <c r="AG879" s="107"/>
      <c r="AH879" s="107"/>
      <c r="AI879" s="107"/>
      <c r="AJ879" s="107"/>
      <c r="AK879" s="107"/>
      <c r="AL879" s="107"/>
      <c r="AM879" s="107"/>
      <c r="AN879" s="107"/>
      <c r="AO879" s="107"/>
      <c r="AP879" s="107"/>
      <c r="AQ879" s="107"/>
      <c r="AR879" s="107"/>
      <c r="AS879" s="107"/>
      <c r="AT879" s="107"/>
      <c r="AU879" s="107"/>
      <c r="AV879" s="107"/>
      <c r="AW879" s="107"/>
      <c r="AX879" s="107"/>
      <c r="AY879" s="107"/>
      <c r="AZ879" s="107"/>
      <c r="BA879" s="107"/>
      <c r="BB879" s="107"/>
      <c r="BC879" s="115"/>
      <c r="BD879" s="107"/>
      <c r="BE879" s="107"/>
      <c r="BF879" s="107"/>
      <c r="BG879" s="107"/>
      <c r="BH879" s="107"/>
      <c r="BI879" s="107"/>
      <c r="BJ879" s="107"/>
      <c r="BK879" s="107"/>
      <c r="BL879" s="116"/>
      <c r="BM879" s="116"/>
      <c r="BN879" s="116"/>
      <c r="BO879" s="116"/>
      <c r="BP879" s="116"/>
      <c r="BQ879" s="116"/>
      <c r="BR879" s="116"/>
      <c r="BS879" s="118"/>
      <c r="BT879" s="107"/>
      <c r="BU879" s="107"/>
      <c r="BV879" s="107"/>
      <c r="BW879" s="107"/>
      <c r="BX879" s="107"/>
      <c r="BY879" s="107"/>
      <c r="BZ879" s="107"/>
      <c r="CA879" s="107"/>
      <c r="CB879" s="117"/>
      <c r="CC879" s="117"/>
      <c r="CD879" s="117"/>
      <c r="CE879" s="112"/>
      <c r="CF879" s="117"/>
      <c r="CG879" s="112"/>
      <c r="CH879" s="112"/>
      <c r="CI879" s="112"/>
      <c r="CJ879" s="112"/>
      <c r="CK879" s="112"/>
      <c r="CL879" s="112"/>
      <c r="CM879" s="112"/>
      <c r="CN879" s="112"/>
      <c r="CO879" s="112"/>
      <c r="CP879" s="112"/>
      <c r="CQ879" s="112"/>
      <c r="CR879" s="112"/>
    </row>
    <row r="880" spans="1:96" ht="30.75" customHeight="1">
      <c r="A880" s="107"/>
      <c r="B880" s="117"/>
      <c r="C880" s="107"/>
      <c r="D880" s="107"/>
      <c r="E880" s="107"/>
      <c r="F880" s="107"/>
      <c r="G880" s="107"/>
      <c r="H880" s="107"/>
      <c r="I880" s="107"/>
      <c r="J880" s="107"/>
      <c r="K880" s="107"/>
      <c r="L880" s="107"/>
      <c r="M880" s="107"/>
      <c r="N880" s="107"/>
      <c r="O880" s="117"/>
      <c r="P880" s="118"/>
      <c r="Q880" s="107"/>
      <c r="R880" s="107"/>
      <c r="S880" s="107"/>
      <c r="T880" s="107"/>
      <c r="U880" s="107"/>
      <c r="V880" s="107"/>
      <c r="W880" s="107"/>
      <c r="X880" s="107"/>
      <c r="Y880" s="107"/>
      <c r="Z880" s="107"/>
      <c r="AA880" s="107"/>
      <c r="AB880" s="107"/>
      <c r="AC880" s="147"/>
      <c r="AD880" s="111"/>
      <c r="AE880" s="107"/>
      <c r="AF880" s="107"/>
      <c r="AG880" s="107"/>
      <c r="AH880" s="107"/>
      <c r="AI880" s="107"/>
      <c r="AJ880" s="107"/>
      <c r="AK880" s="107"/>
      <c r="AL880" s="107"/>
      <c r="AM880" s="107"/>
      <c r="AN880" s="107"/>
      <c r="AO880" s="107"/>
      <c r="AP880" s="107"/>
      <c r="AQ880" s="107"/>
      <c r="AR880" s="107"/>
      <c r="AS880" s="107"/>
      <c r="AT880" s="107"/>
      <c r="AU880" s="107"/>
      <c r="AV880" s="107"/>
      <c r="AW880" s="107"/>
      <c r="AX880" s="107"/>
      <c r="AY880" s="107"/>
      <c r="AZ880" s="107"/>
      <c r="BA880" s="107"/>
      <c r="BB880" s="107"/>
      <c r="BC880" s="115"/>
      <c r="BD880" s="107"/>
      <c r="BE880" s="107"/>
      <c r="BF880" s="107"/>
      <c r="BG880" s="107"/>
      <c r="BH880" s="107"/>
      <c r="BI880" s="107"/>
      <c r="BJ880" s="107"/>
      <c r="BK880" s="107"/>
      <c r="BL880" s="116"/>
      <c r="BM880" s="116"/>
      <c r="BN880" s="116"/>
      <c r="BO880" s="116"/>
      <c r="BP880" s="116"/>
      <c r="BQ880" s="116"/>
      <c r="BR880" s="116"/>
      <c r="BS880" s="118"/>
      <c r="BT880" s="107"/>
      <c r="BU880" s="107"/>
      <c r="BV880" s="107"/>
      <c r="BW880" s="107"/>
      <c r="BX880" s="107"/>
      <c r="BY880" s="107"/>
      <c r="BZ880" s="107"/>
      <c r="CA880" s="107"/>
      <c r="CB880" s="117"/>
      <c r="CC880" s="117"/>
      <c r="CD880" s="117"/>
      <c r="CE880" s="112"/>
      <c r="CF880" s="117"/>
      <c r="CG880" s="112"/>
      <c r="CH880" s="112"/>
      <c r="CI880" s="112"/>
      <c r="CJ880" s="112"/>
      <c r="CK880" s="112"/>
      <c r="CL880" s="112"/>
      <c r="CM880" s="112"/>
      <c r="CN880" s="112"/>
      <c r="CO880" s="112"/>
      <c r="CP880" s="112"/>
      <c r="CQ880" s="112"/>
      <c r="CR880" s="112"/>
    </row>
    <row r="881" spans="1:96" ht="30.75" customHeight="1">
      <c r="A881" s="107"/>
      <c r="B881" s="117"/>
      <c r="C881" s="107"/>
      <c r="D881" s="107"/>
      <c r="E881" s="107"/>
      <c r="F881" s="107"/>
      <c r="G881" s="107"/>
      <c r="H881" s="107"/>
      <c r="I881" s="107"/>
      <c r="J881" s="107"/>
      <c r="K881" s="107"/>
      <c r="L881" s="107"/>
      <c r="M881" s="107"/>
      <c r="N881" s="107"/>
      <c r="O881" s="117"/>
      <c r="P881" s="118"/>
      <c r="Q881" s="107"/>
      <c r="R881" s="107"/>
      <c r="S881" s="107"/>
      <c r="T881" s="107"/>
      <c r="U881" s="107"/>
      <c r="V881" s="107"/>
      <c r="W881" s="107"/>
      <c r="X881" s="107"/>
      <c r="Y881" s="107"/>
      <c r="Z881" s="107"/>
      <c r="AA881" s="107"/>
      <c r="AB881" s="107"/>
      <c r="AC881" s="147"/>
      <c r="AD881" s="111"/>
      <c r="AE881" s="107"/>
      <c r="AF881" s="107"/>
      <c r="AG881" s="107"/>
      <c r="AH881" s="107"/>
      <c r="AI881" s="107"/>
      <c r="AJ881" s="107"/>
      <c r="AK881" s="107"/>
      <c r="AL881" s="107"/>
      <c r="AM881" s="107"/>
      <c r="AN881" s="107"/>
      <c r="AO881" s="107"/>
      <c r="AP881" s="107"/>
      <c r="AQ881" s="107"/>
      <c r="AR881" s="107"/>
      <c r="AS881" s="107"/>
      <c r="AT881" s="107"/>
      <c r="AU881" s="107"/>
      <c r="AV881" s="107"/>
      <c r="AW881" s="107"/>
      <c r="AX881" s="107"/>
      <c r="AY881" s="107"/>
      <c r="AZ881" s="107"/>
      <c r="BA881" s="107"/>
      <c r="BB881" s="107"/>
      <c r="BC881" s="115"/>
      <c r="BD881" s="107"/>
      <c r="BE881" s="107"/>
      <c r="BF881" s="107"/>
      <c r="BG881" s="107"/>
      <c r="BH881" s="107"/>
      <c r="BI881" s="107"/>
      <c r="BJ881" s="107"/>
      <c r="BK881" s="107"/>
      <c r="BL881" s="116"/>
      <c r="BM881" s="116"/>
      <c r="BN881" s="116"/>
      <c r="BO881" s="116"/>
      <c r="BP881" s="116"/>
      <c r="BQ881" s="116"/>
      <c r="BR881" s="116"/>
      <c r="BS881" s="118"/>
      <c r="BT881" s="107"/>
      <c r="BU881" s="107"/>
      <c r="BV881" s="107"/>
      <c r="BW881" s="107"/>
      <c r="BX881" s="107"/>
      <c r="BY881" s="107"/>
      <c r="BZ881" s="107"/>
      <c r="CA881" s="107"/>
      <c r="CB881" s="117"/>
      <c r="CC881" s="117"/>
      <c r="CD881" s="117"/>
      <c r="CE881" s="112"/>
      <c r="CF881" s="117"/>
      <c r="CG881" s="112"/>
      <c r="CH881" s="112"/>
      <c r="CI881" s="112"/>
      <c r="CJ881" s="112"/>
      <c r="CK881" s="112"/>
      <c r="CL881" s="112"/>
      <c r="CM881" s="112"/>
      <c r="CN881" s="112"/>
      <c r="CO881" s="112"/>
      <c r="CP881" s="112"/>
      <c r="CQ881" s="112"/>
      <c r="CR881" s="112"/>
    </row>
    <row r="882" spans="1:96" ht="30.75" customHeight="1">
      <c r="A882" s="107"/>
      <c r="B882" s="117"/>
      <c r="C882" s="107"/>
      <c r="D882" s="107"/>
      <c r="E882" s="107"/>
      <c r="F882" s="107"/>
      <c r="G882" s="107"/>
      <c r="H882" s="107"/>
      <c r="I882" s="107"/>
      <c r="J882" s="107"/>
      <c r="K882" s="107"/>
      <c r="L882" s="107"/>
      <c r="M882" s="107"/>
      <c r="N882" s="107"/>
      <c r="O882" s="117"/>
      <c r="P882" s="118"/>
      <c r="Q882" s="107"/>
      <c r="R882" s="107"/>
      <c r="S882" s="107"/>
      <c r="T882" s="107"/>
      <c r="U882" s="107"/>
      <c r="V882" s="107"/>
      <c r="W882" s="107"/>
      <c r="X882" s="107"/>
      <c r="Y882" s="107"/>
      <c r="Z882" s="107"/>
      <c r="AA882" s="107"/>
      <c r="AB882" s="107"/>
      <c r="AC882" s="147"/>
      <c r="AD882" s="111"/>
      <c r="AE882" s="107"/>
      <c r="AF882" s="107"/>
      <c r="AG882" s="107"/>
      <c r="AH882" s="107"/>
      <c r="AI882" s="107"/>
      <c r="AJ882" s="107"/>
      <c r="AK882" s="107"/>
      <c r="AL882" s="107"/>
      <c r="AM882" s="107"/>
      <c r="AN882" s="107"/>
      <c r="AO882" s="107"/>
      <c r="AP882" s="107"/>
      <c r="AQ882" s="107"/>
      <c r="AR882" s="107"/>
      <c r="AS882" s="107"/>
      <c r="AT882" s="107"/>
      <c r="AU882" s="107"/>
      <c r="AV882" s="107"/>
      <c r="AW882" s="107"/>
      <c r="AX882" s="107"/>
      <c r="AY882" s="107"/>
      <c r="AZ882" s="107"/>
      <c r="BA882" s="107"/>
      <c r="BB882" s="107"/>
      <c r="BC882" s="115"/>
      <c r="BD882" s="107"/>
      <c r="BE882" s="107"/>
      <c r="BF882" s="107"/>
      <c r="BG882" s="107"/>
      <c r="BH882" s="107"/>
      <c r="BI882" s="107"/>
      <c r="BJ882" s="107"/>
      <c r="BK882" s="107"/>
      <c r="BL882" s="116"/>
      <c r="BM882" s="116"/>
      <c r="BN882" s="116"/>
      <c r="BO882" s="116"/>
      <c r="BP882" s="116"/>
      <c r="BQ882" s="116"/>
      <c r="BR882" s="116"/>
      <c r="BS882" s="118"/>
      <c r="BT882" s="107"/>
      <c r="BU882" s="107"/>
      <c r="BV882" s="107"/>
      <c r="BW882" s="107"/>
      <c r="BX882" s="107"/>
      <c r="BY882" s="107"/>
      <c r="BZ882" s="107"/>
      <c r="CA882" s="107"/>
      <c r="CB882" s="117"/>
      <c r="CC882" s="117"/>
      <c r="CD882" s="117"/>
      <c r="CE882" s="112"/>
      <c r="CF882" s="117"/>
      <c r="CG882" s="112"/>
      <c r="CH882" s="112"/>
      <c r="CI882" s="112"/>
      <c r="CJ882" s="112"/>
      <c r="CK882" s="112"/>
      <c r="CL882" s="112"/>
      <c r="CM882" s="112"/>
      <c r="CN882" s="112"/>
      <c r="CO882" s="112"/>
      <c r="CP882" s="112"/>
      <c r="CQ882" s="112"/>
      <c r="CR882" s="112"/>
    </row>
    <row r="883" spans="1:96" ht="30.75" customHeight="1">
      <c r="A883" s="107"/>
      <c r="B883" s="117"/>
      <c r="C883" s="107"/>
      <c r="D883" s="107"/>
      <c r="E883" s="107"/>
      <c r="F883" s="107"/>
      <c r="G883" s="107"/>
      <c r="H883" s="107"/>
      <c r="I883" s="107"/>
      <c r="J883" s="107"/>
      <c r="K883" s="107"/>
      <c r="L883" s="107"/>
      <c r="M883" s="107"/>
      <c r="N883" s="107"/>
      <c r="O883" s="117"/>
      <c r="P883" s="118"/>
      <c r="Q883" s="107"/>
      <c r="R883" s="107"/>
      <c r="S883" s="107"/>
      <c r="T883" s="107"/>
      <c r="U883" s="107"/>
      <c r="V883" s="107"/>
      <c r="W883" s="107"/>
      <c r="X883" s="107"/>
      <c r="Y883" s="107"/>
      <c r="Z883" s="107"/>
      <c r="AA883" s="107"/>
      <c r="AB883" s="107"/>
      <c r="AC883" s="147"/>
      <c r="AD883" s="111"/>
      <c r="AE883" s="107"/>
      <c r="AF883" s="107"/>
      <c r="AG883" s="107"/>
      <c r="AH883" s="107"/>
      <c r="AI883" s="107"/>
      <c r="AJ883" s="107"/>
      <c r="AK883" s="107"/>
      <c r="AL883" s="107"/>
      <c r="AM883" s="107"/>
      <c r="AN883" s="107"/>
      <c r="AO883" s="107"/>
      <c r="AP883" s="107"/>
      <c r="AQ883" s="107"/>
      <c r="AR883" s="107"/>
      <c r="AS883" s="107"/>
      <c r="AT883" s="107"/>
      <c r="AU883" s="107"/>
      <c r="AV883" s="107"/>
      <c r="AW883" s="107"/>
      <c r="AX883" s="107"/>
      <c r="AY883" s="107"/>
      <c r="AZ883" s="107"/>
      <c r="BA883" s="107"/>
      <c r="BB883" s="107"/>
      <c r="BC883" s="115"/>
      <c r="BD883" s="107"/>
      <c r="BE883" s="107"/>
      <c r="BF883" s="107"/>
      <c r="BG883" s="107"/>
      <c r="BH883" s="107"/>
      <c r="BI883" s="107"/>
      <c r="BJ883" s="107"/>
      <c r="BK883" s="107"/>
      <c r="BL883" s="116"/>
      <c r="BM883" s="116"/>
      <c r="BN883" s="116"/>
      <c r="BO883" s="116"/>
      <c r="BP883" s="116"/>
      <c r="BQ883" s="116"/>
      <c r="BR883" s="116"/>
      <c r="BS883" s="118"/>
      <c r="BT883" s="107"/>
      <c r="BU883" s="107"/>
      <c r="BV883" s="107"/>
      <c r="BW883" s="107"/>
      <c r="BX883" s="107"/>
      <c r="BY883" s="107"/>
      <c r="BZ883" s="107"/>
      <c r="CA883" s="107"/>
      <c r="CB883" s="117"/>
      <c r="CC883" s="117"/>
      <c r="CD883" s="117"/>
      <c r="CE883" s="112"/>
      <c r="CF883" s="117"/>
      <c r="CG883" s="112"/>
      <c r="CH883" s="112"/>
      <c r="CI883" s="112"/>
      <c r="CJ883" s="112"/>
      <c r="CK883" s="112"/>
      <c r="CL883" s="112"/>
      <c r="CM883" s="112"/>
      <c r="CN883" s="112"/>
      <c r="CO883" s="112"/>
      <c r="CP883" s="112"/>
      <c r="CQ883" s="112"/>
      <c r="CR883" s="112"/>
    </row>
    <row r="884" spans="1:96" ht="30.75" customHeight="1">
      <c r="A884" s="107"/>
      <c r="B884" s="117"/>
      <c r="C884" s="107"/>
      <c r="D884" s="107"/>
      <c r="E884" s="107"/>
      <c r="F884" s="107"/>
      <c r="G884" s="107"/>
      <c r="H884" s="107"/>
      <c r="I884" s="107"/>
      <c r="J884" s="107"/>
      <c r="K884" s="107"/>
      <c r="L884" s="107"/>
      <c r="M884" s="107"/>
      <c r="N884" s="107"/>
      <c r="O884" s="117"/>
      <c r="P884" s="118"/>
      <c r="Q884" s="107"/>
      <c r="R884" s="107"/>
      <c r="S884" s="107"/>
      <c r="T884" s="107"/>
      <c r="U884" s="107"/>
      <c r="V884" s="107"/>
      <c r="W884" s="107"/>
      <c r="X884" s="107"/>
      <c r="Y884" s="107"/>
      <c r="Z884" s="107"/>
      <c r="AA884" s="107"/>
      <c r="AB884" s="107"/>
      <c r="AC884" s="147"/>
      <c r="AD884" s="111"/>
      <c r="AE884" s="107"/>
      <c r="AF884" s="107"/>
      <c r="AG884" s="107"/>
      <c r="AH884" s="107"/>
      <c r="AI884" s="107"/>
      <c r="AJ884" s="107"/>
      <c r="AK884" s="107"/>
      <c r="AL884" s="107"/>
      <c r="AM884" s="107"/>
      <c r="AN884" s="107"/>
      <c r="AO884" s="107"/>
      <c r="AP884" s="107"/>
      <c r="AQ884" s="107"/>
      <c r="AR884" s="107"/>
      <c r="AS884" s="107"/>
      <c r="AT884" s="107"/>
      <c r="AU884" s="107"/>
      <c r="AV884" s="107"/>
      <c r="AW884" s="107"/>
      <c r="AX884" s="107"/>
      <c r="AY884" s="107"/>
      <c r="AZ884" s="107"/>
      <c r="BA884" s="107"/>
      <c r="BB884" s="107"/>
      <c r="BC884" s="115"/>
      <c r="BD884" s="107"/>
      <c r="BE884" s="107"/>
      <c r="BF884" s="107"/>
      <c r="BG884" s="107"/>
      <c r="BH884" s="107"/>
      <c r="BI884" s="107"/>
      <c r="BJ884" s="107"/>
      <c r="BK884" s="107"/>
      <c r="BL884" s="116"/>
      <c r="BM884" s="116"/>
      <c r="BN884" s="116"/>
      <c r="BO884" s="116"/>
      <c r="BP884" s="116"/>
      <c r="BQ884" s="116"/>
      <c r="BR884" s="116"/>
      <c r="BS884" s="118"/>
      <c r="BT884" s="107"/>
      <c r="BU884" s="107"/>
      <c r="BV884" s="107"/>
      <c r="BW884" s="107"/>
      <c r="BX884" s="107"/>
      <c r="BY884" s="107"/>
      <c r="BZ884" s="107"/>
      <c r="CA884" s="107"/>
      <c r="CB884" s="117"/>
      <c r="CC884" s="117"/>
      <c r="CD884" s="117"/>
      <c r="CE884" s="112"/>
      <c r="CF884" s="117"/>
      <c r="CG884" s="112"/>
      <c r="CH884" s="112"/>
      <c r="CI884" s="112"/>
      <c r="CJ884" s="112"/>
      <c r="CK884" s="112"/>
      <c r="CL884" s="112"/>
      <c r="CM884" s="112"/>
      <c r="CN884" s="112"/>
      <c r="CO884" s="112"/>
      <c r="CP884" s="112"/>
      <c r="CQ884" s="112"/>
      <c r="CR884" s="112"/>
    </row>
    <row r="885" spans="1:96" ht="30.75" customHeight="1">
      <c r="A885" s="107"/>
      <c r="B885" s="117"/>
      <c r="C885" s="107"/>
      <c r="D885" s="107"/>
      <c r="E885" s="107"/>
      <c r="F885" s="107"/>
      <c r="G885" s="107"/>
      <c r="H885" s="107"/>
      <c r="I885" s="107"/>
      <c r="J885" s="107"/>
      <c r="K885" s="107"/>
      <c r="L885" s="107"/>
      <c r="M885" s="107"/>
      <c r="N885" s="107"/>
      <c r="O885" s="117"/>
      <c r="P885" s="118"/>
      <c r="Q885" s="107"/>
      <c r="R885" s="107"/>
      <c r="S885" s="107"/>
      <c r="T885" s="107"/>
      <c r="U885" s="107"/>
      <c r="V885" s="107"/>
      <c r="W885" s="107"/>
      <c r="X885" s="107"/>
      <c r="Y885" s="107"/>
      <c r="Z885" s="107"/>
      <c r="AA885" s="107"/>
      <c r="AB885" s="107"/>
      <c r="AC885" s="147"/>
      <c r="AD885" s="111"/>
      <c r="AE885" s="107"/>
      <c r="AF885" s="107"/>
      <c r="AG885" s="107"/>
      <c r="AH885" s="107"/>
      <c r="AI885" s="107"/>
      <c r="AJ885" s="107"/>
      <c r="AK885" s="107"/>
      <c r="AL885" s="107"/>
      <c r="AM885" s="107"/>
      <c r="AN885" s="107"/>
      <c r="AO885" s="107"/>
      <c r="AP885" s="107"/>
      <c r="AQ885" s="107"/>
      <c r="AR885" s="107"/>
      <c r="AS885" s="107"/>
      <c r="AT885" s="107"/>
      <c r="AU885" s="107"/>
      <c r="AV885" s="107"/>
      <c r="AW885" s="107"/>
      <c r="AX885" s="107"/>
      <c r="AY885" s="107"/>
      <c r="AZ885" s="107"/>
      <c r="BA885" s="107"/>
      <c r="BB885" s="107"/>
      <c r="BC885" s="115"/>
      <c r="BD885" s="107"/>
      <c r="BE885" s="107"/>
      <c r="BF885" s="107"/>
      <c r="BG885" s="107"/>
      <c r="BH885" s="107"/>
      <c r="BI885" s="107"/>
      <c r="BJ885" s="107"/>
      <c r="BK885" s="107"/>
      <c r="BL885" s="116"/>
      <c r="BM885" s="116"/>
      <c r="BN885" s="116"/>
      <c r="BO885" s="116"/>
      <c r="BP885" s="116"/>
      <c r="BQ885" s="116"/>
      <c r="BR885" s="116"/>
      <c r="BS885" s="118"/>
      <c r="BT885" s="107"/>
      <c r="BU885" s="107"/>
      <c r="BV885" s="107"/>
      <c r="BW885" s="107"/>
      <c r="BX885" s="107"/>
      <c r="BY885" s="107"/>
      <c r="BZ885" s="107"/>
      <c r="CA885" s="107"/>
      <c r="CB885" s="117"/>
      <c r="CC885" s="117"/>
      <c r="CD885" s="117"/>
      <c r="CE885" s="112"/>
      <c r="CF885" s="117"/>
      <c r="CG885" s="112"/>
      <c r="CH885" s="112"/>
      <c r="CI885" s="112"/>
      <c r="CJ885" s="112"/>
      <c r="CK885" s="112"/>
      <c r="CL885" s="112"/>
      <c r="CM885" s="112"/>
      <c r="CN885" s="112"/>
      <c r="CO885" s="112"/>
      <c r="CP885" s="112"/>
      <c r="CQ885" s="112"/>
      <c r="CR885" s="112"/>
    </row>
    <row r="886" spans="1:96" ht="30.75" customHeight="1">
      <c r="A886" s="107"/>
      <c r="B886" s="117"/>
      <c r="C886" s="107"/>
      <c r="D886" s="107"/>
      <c r="E886" s="107"/>
      <c r="F886" s="107"/>
      <c r="G886" s="107"/>
      <c r="H886" s="107"/>
      <c r="I886" s="107"/>
      <c r="J886" s="107"/>
      <c r="K886" s="107"/>
      <c r="L886" s="107"/>
      <c r="M886" s="107"/>
      <c r="N886" s="107"/>
      <c r="O886" s="117"/>
      <c r="P886" s="118"/>
      <c r="Q886" s="107"/>
      <c r="R886" s="107"/>
      <c r="S886" s="107"/>
      <c r="T886" s="107"/>
      <c r="U886" s="107"/>
      <c r="V886" s="107"/>
      <c r="W886" s="107"/>
      <c r="X886" s="107"/>
      <c r="Y886" s="107"/>
      <c r="Z886" s="107"/>
      <c r="AA886" s="107"/>
      <c r="AB886" s="107"/>
      <c r="AC886" s="147"/>
      <c r="AD886" s="111"/>
      <c r="AE886" s="107"/>
      <c r="AF886" s="107"/>
      <c r="AG886" s="107"/>
      <c r="AH886" s="107"/>
      <c r="AI886" s="107"/>
      <c r="AJ886" s="107"/>
      <c r="AK886" s="107"/>
      <c r="AL886" s="107"/>
      <c r="AM886" s="107"/>
      <c r="AN886" s="107"/>
      <c r="AO886" s="107"/>
      <c r="AP886" s="107"/>
      <c r="AQ886" s="107"/>
      <c r="AR886" s="107"/>
      <c r="AS886" s="107"/>
      <c r="AT886" s="107"/>
      <c r="AU886" s="107"/>
      <c r="AV886" s="107"/>
      <c r="AW886" s="107"/>
      <c r="AX886" s="107"/>
      <c r="AY886" s="107"/>
      <c r="AZ886" s="107"/>
      <c r="BA886" s="107"/>
      <c r="BB886" s="107"/>
      <c r="BC886" s="115"/>
      <c r="BD886" s="107"/>
      <c r="BE886" s="107"/>
      <c r="BF886" s="107"/>
      <c r="BG886" s="107"/>
      <c r="BH886" s="107"/>
      <c r="BI886" s="107"/>
      <c r="BJ886" s="107"/>
      <c r="BK886" s="107"/>
      <c r="BL886" s="116"/>
      <c r="BM886" s="116"/>
      <c r="BN886" s="116"/>
      <c r="BO886" s="116"/>
      <c r="BP886" s="116"/>
      <c r="BQ886" s="116"/>
      <c r="BR886" s="116"/>
      <c r="BS886" s="118"/>
      <c r="BT886" s="107"/>
      <c r="BU886" s="107"/>
      <c r="BV886" s="107"/>
      <c r="BW886" s="107"/>
      <c r="BX886" s="107"/>
      <c r="BY886" s="107"/>
      <c r="BZ886" s="107"/>
      <c r="CA886" s="107"/>
      <c r="CB886" s="117"/>
      <c r="CC886" s="117"/>
      <c r="CD886" s="117"/>
      <c r="CE886" s="112"/>
      <c r="CF886" s="117"/>
      <c r="CG886" s="112"/>
      <c r="CH886" s="112"/>
      <c r="CI886" s="112"/>
      <c r="CJ886" s="112"/>
      <c r="CK886" s="112"/>
      <c r="CL886" s="112"/>
      <c r="CM886" s="112"/>
      <c r="CN886" s="112"/>
      <c r="CO886" s="112"/>
      <c r="CP886" s="112"/>
      <c r="CQ886" s="112"/>
      <c r="CR886" s="112"/>
    </row>
    <row r="887" spans="1:96" ht="30.75" customHeight="1">
      <c r="A887" s="107"/>
      <c r="B887" s="117"/>
      <c r="C887" s="107"/>
      <c r="D887" s="107"/>
      <c r="E887" s="107"/>
      <c r="F887" s="107"/>
      <c r="G887" s="107"/>
      <c r="H887" s="107"/>
      <c r="I887" s="107"/>
      <c r="J887" s="107"/>
      <c r="K887" s="107"/>
      <c r="L887" s="107"/>
      <c r="M887" s="107"/>
      <c r="N887" s="107"/>
      <c r="O887" s="117"/>
      <c r="P887" s="118"/>
      <c r="Q887" s="107"/>
      <c r="R887" s="107"/>
      <c r="S887" s="107"/>
      <c r="T887" s="107"/>
      <c r="U887" s="107"/>
      <c r="V887" s="107"/>
      <c r="W887" s="107"/>
      <c r="X887" s="107"/>
      <c r="Y887" s="107"/>
      <c r="Z887" s="107"/>
      <c r="AA887" s="107"/>
      <c r="AB887" s="107"/>
      <c r="AC887" s="147"/>
      <c r="AD887" s="111"/>
      <c r="AE887" s="107"/>
      <c r="AF887" s="107"/>
      <c r="AG887" s="107"/>
      <c r="AH887" s="107"/>
      <c r="AI887" s="107"/>
      <c r="AJ887" s="107"/>
      <c r="AK887" s="107"/>
      <c r="AL887" s="107"/>
      <c r="AM887" s="107"/>
      <c r="AN887" s="107"/>
      <c r="AO887" s="107"/>
      <c r="AP887" s="107"/>
      <c r="AQ887" s="107"/>
      <c r="AR887" s="107"/>
      <c r="AS887" s="107"/>
      <c r="AT887" s="107"/>
      <c r="AU887" s="107"/>
      <c r="AV887" s="107"/>
      <c r="AW887" s="107"/>
      <c r="AX887" s="107"/>
      <c r="AY887" s="107"/>
      <c r="AZ887" s="107"/>
      <c r="BA887" s="107"/>
      <c r="BB887" s="107"/>
      <c r="BC887" s="115"/>
      <c r="BD887" s="107"/>
      <c r="BE887" s="107"/>
      <c r="BF887" s="107"/>
      <c r="BG887" s="107"/>
      <c r="BH887" s="107"/>
      <c r="BI887" s="107"/>
      <c r="BJ887" s="107"/>
      <c r="BK887" s="107"/>
      <c r="BL887" s="116"/>
      <c r="BM887" s="116"/>
      <c r="BN887" s="116"/>
      <c r="BO887" s="116"/>
      <c r="BP887" s="116"/>
      <c r="BQ887" s="116"/>
      <c r="BR887" s="116"/>
      <c r="BS887" s="118"/>
      <c r="BT887" s="107"/>
      <c r="BU887" s="107"/>
      <c r="BV887" s="107"/>
      <c r="BW887" s="107"/>
      <c r="BX887" s="107"/>
      <c r="BY887" s="107"/>
      <c r="BZ887" s="107"/>
      <c r="CA887" s="107"/>
      <c r="CB887" s="117"/>
      <c r="CC887" s="117"/>
      <c r="CD887" s="117"/>
      <c r="CE887" s="112"/>
      <c r="CF887" s="117"/>
      <c r="CG887" s="112"/>
      <c r="CH887" s="112"/>
      <c r="CI887" s="112"/>
      <c r="CJ887" s="112"/>
      <c r="CK887" s="112"/>
      <c r="CL887" s="112"/>
      <c r="CM887" s="112"/>
      <c r="CN887" s="112"/>
      <c r="CO887" s="112"/>
      <c r="CP887" s="112"/>
      <c r="CQ887" s="112"/>
      <c r="CR887" s="112"/>
    </row>
    <row r="888" spans="1:96" ht="30.75" customHeight="1">
      <c r="A888" s="107"/>
      <c r="B888" s="117"/>
      <c r="C888" s="107"/>
      <c r="D888" s="107"/>
      <c r="E888" s="107"/>
      <c r="F888" s="107"/>
      <c r="G888" s="107"/>
      <c r="H888" s="107"/>
      <c r="I888" s="107"/>
      <c r="J888" s="107"/>
      <c r="K888" s="107"/>
      <c r="L888" s="107"/>
      <c r="M888" s="107"/>
      <c r="N888" s="107"/>
      <c r="O888" s="117"/>
      <c r="P888" s="118"/>
      <c r="Q888" s="107"/>
      <c r="R888" s="107"/>
      <c r="S888" s="107"/>
      <c r="T888" s="107"/>
      <c r="U888" s="107"/>
      <c r="V888" s="107"/>
      <c r="W888" s="107"/>
      <c r="X888" s="107"/>
      <c r="Y888" s="107"/>
      <c r="Z888" s="107"/>
      <c r="AA888" s="107"/>
      <c r="AB888" s="107"/>
      <c r="AC888" s="147"/>
      <c r="AD888" s="111"/>
      <c r="AE888" s="107"/>
      <c r="AF888" s="107"/>
      <c r="AG888" s="107"/>
      <c r="AH888" s="107"/>
      <c r="AI888" s="107"/>
      <c r="AJ888" s="107"/>
      <c r="AK888" s="107"/>
      <c r="AL888" s="107"/>
      <c r="AM888" s="107"/>
      <c r="AN888" s="107"/>
      <c r="AO888" s="107"/>
      <c r="AP888" s="107"/>
      <c r="AQ888" s="107"/>
      <c r="AR888" s="107"/>
      <c r="AS888" s="107"/>
      <c r="AT888" s="107"/>
      <c r="AU888" s="107"/>
      <c r="AV888" s="107"/>
      <c r="AW888" s="107"/>
      <c r="AX888" s="107"/>
      <c r="AY888" s="107"/>
      <c r="AZ888" s="107"/>
      <c r="BA888" s="107"/>
      <c r="BB888" s="107"/>
      <c r="BC888" s="115"/>
      <c r="BD888" s="107"/>
      <c r="BE888" s="107"/>
      <c r="BF888" s="107"/>
      <c r="BG888" s="107"/>
      <c r="BH888" s="107"/>
      <c r="BI888" s="107"/>
      <c r="BJ888" s="107"/>
      <c r="BK888" s="107"/>
      <c r="BL888" s="116"/>
      <c r="BM888" s="116"/>
      <c r="BN888" s="116"/>
      <c r="BO888" s="116"/>
      <c r="BP888" s="116"/>
      <c r="BQ888" s="116"/>
      <c r="BR888" s="116"/>
      <c r="BS888" s="118"/>
      <c r="BT888" s="107"/>
      <c r="BU888" s="107"/>
      <c r="BV888" s="107"/>
      <c r="BW888" s="107"/>
      <c r="BX888" s="107"/>
      <c r="BY888" s="107"/>
      <c r="BZ888" s="107"/>
      <c r="CA888" s="107"/>
      <c r="CB888" s="117"/>
      <c r="CC888" s="117"/>
      <c r="CD888" s="117"/>
      <c r="CE888" s="112"/>
      <c r="CF888" s="117"/>
      <c r="CG888" s="112"/>
      <c r="CH888" s="112"/>
      <c r="CI888" s="112"/>
      <c r="CJ888" s="112"/>
      <c r="CK888" s="112"/>
      <c r="CL888" s="112"/>
      <c r="CM888" s="112"/>
      <c r="CN888" s="112"/>
      <c r="CO888" s="112"/>
      <c r="CP888" s="112"/>
      <c r="CQ888" s="112"/>
      <c r="CR888" s="112"/>
    </row>
    <row r="889" spans="1:96" ht="30.75" customHeight="1">
      <c r="A889" s="107"/>
      <c r="B889" s="117"/>
      <c r="C889" s="107"/>
      <c r="D889" s="107"/>
      <c r="E889" s="107"/>
      <c r="F889" s="107"/>
      <c r="G889" s="107"/>
      <c r="H889" s="107"/>
      <c r="I889" s="107"/>
      <c r="J889" s="107"/>
      <c r="K889" s="107"/>
      <c r="L889" s="107"/>
      <c r="M889" s="107"/>
      <c r="N889" s="107"/>
      <c r="O889" s="117"/>
      <c r="P889" s="118"/>
      <c r="Q889" s="107"/>
      <c r="R889" s="107"/>
      <c r="S889" s="107"/>
      <c r="T889" s="107"/>
      <c r="U889" s="107"/>
      <c r="V889" s="107"/>
      <c r="W889" s="107"/>
      <c r="X889" s="107"/>
      <c r="Y889" s="107"/>
      <c r="Z889" s="107"/>
      <c r="AA889" s="107"/>
      <c r="AB889" s="107"/>
      <c r="AC889" s="147"/>
      <c r="AD889" s="111"/>
      <c r="AE889" s="107"/>
      <c r="AF889" s="107"/>
      <c r="AG889" s="107"/>
      <c r="AH889" s="107"/>
      <c r="AI889" s="107"/>
      <c r="AJ889" s="107"/>
      <c r="AK889" s="107"/>
      <c r="AL889" s="107"/>
      <c r="AM889" s="107"/>
      <c r="AN889" s="107"/>
      <c r="AO889" s="107"/>
      <c r="AP889" s="107"/>
      <c r="AQ889" s="107"/>
      <c r="AR889" s="107"/>
      <c r="AS889" s="107"/>
      <c r="AT889" s="107"/>
      <c r="AU889" s="107"/>
      <c r="AV889" s="107"/>
      <c r="AW889" s="107"/>
      <c r="AX889" s="107"/>
      <c r="AY889" s="107"/>
      <c r="AZ889" s="107"/>
      <c r="BA889" s="107"/>
      <c r="BB889" s="107"/>
      <c r="BC889" s="115"/>
      <c r="BD889" s="107"/>
      <c r="BE889" s="107"/>
      <c r="BF889" s="107"/>
      <c r="BG889" s="107"/>
      <c r="BH889" s="107"/>
      <c r="BI889" s="107"/>
      <c r="BJ889" s="107"/>
      <c r="BK889" s="107"/>
      <c r="BL889" s="116"/>
      <c r="BM889" s="116"/>
      <c r="BN889" s="116"/>
      <c r="BO889" s="116"/>
      <c r="BP889" s="116"/>
      <c r="BQ889" s="116"/>
      <c r="BR889" s="116"/>
      <c r="BS889" s="118"/>
      <c r="BT889" s="107"/>
      <c r="BU889" s="107"/>
      <c r="BV889" s="107"/>
      <c r="BW889" s="107"/>
      <c r="BX889" s="107"/>
      <c r="BY889" s="107"/>
      <c r="BZ889" s="107"/>
      <c r="CA889" s="107"/>
      <c r="CB889" s="117"/>
      <c r="CC889" s="117"/>
      <c r="CD889" s="117"/>
      <c r="CE889" s="112"/>
      <c r="CF889" s="117"/>
      <c r="CG889" s="112"/>
      <c r="CH889" s="112"/>
      <c r="CI889" s="112"/>
      <c r="CJ889" s="112"/>
      <c r="CK889" s="112"/>
      <c r="CL889" s="112"/>
      <c r="CM889" s="112"/>
      <c r="CN889" s="112"/>
      <c r="CO889" s="112"/>
      <c r="CP889" s="112"/>
      <c r="CQ889" s="112"/>
      <c r="CR889" s="112"/>
    </row>
    <row r="890" spans="1:96" ht="30.75" customHeight="1">
      <c r="A890" s="107"/>
      <c r="B890" s="117"/>
      <c r="C890" s="107"/>
      <c r="D890" s="107"/>
      <c r="E890" s="107"/>
      <c r="F890" s="107"/>
      <c r="G890" s="107"/>
      <c r="H890" s="107"/>
      <c r="I890" s="107"/>
      <c r="J890" s="107"/>
      <c r="K890" s="107"/>
      <c r="L890" s="107"/>
      <c r="M890" s="107"/>
      <c r="N890" s="107"/>
      <c r="O890" s="117"/>
      <c r="P890" s="118"/>
      <c r="Q890" s="107"/>
      <c r="R890" s="107"/>
      <c r="S890" s="107"/>
      <c r="T890" s="107"/>
      <c r="U890" s="107"/>
      <c r="V890" s="107"/>
      <c r="W890" s="107"/>
      <c r="X890" s="107"/>
      <c r="Y890" s="107"/>
      <c r="Z890" s="107"/>
      <c r="AA890" s="107"/>
      <c r="AB890" s="107"/>
      <c r="AC890" s="147"/>
      <c r="AD890" s="111"/>
      <c r="AE890" s="107"/>
      <c r="AF890" s="107"/>
      <c r="AG890" s="107"/>
      <c r="AH890" s="107"/>
      <c r="AI890" s="107"/>
      <c r="AJ890" s="107"/>
      <c r="AK890" s="107"/>
      <c r="AL890" s="107"/>
      <c r="AM890" s="107"/>
      <c r="AN890" s="107"/>
      <c r="AO890" s="107"/>
      <c r="AP890" s="107"/>
      <c r="AQ890" s="107"/>
      <c r="AR890" s="107"/>
      <c r="AS890" s="107"/>
      <c r="AT890" s="107"/>
      <c r="AU890" s="107"/>
      <c r="AV890" s="107"/>
      <c r="AW890" s="107"/>
      <c r="AX890" s="107"/>
      <c r="AY890" s="107"/>
      <c r="AZ890" s="107"/>
      <c r="BA890" s="107"/>
      <c r="BB890" s="107"/>
      <c r="BC890" s="115"/>
      <c r="BD890" s="107"/>
      <c r="BE890" s="107"/>
      <c r="BF890" s="107"/>
      <c r="BG890" s="107"/>
      <c r="BH890" s="107"/>
      <c r="BI890" s="107"/>
      <c r="BJ890" s="107"/>
      <c r="BK890" s="107"/>
      <c r="BL890" s="116"/>
      <c r="BM890" s="116"/>
      <c r="BN890" s="116"/>
      <c r="BO890" s="116"/>
      <c r="BP890" s="116"/>
      <c r="BQ890" s="116"/>
      <c r="BR890" s="116"/>
      <c r="BS890" s="118"/>
      <c r="BT890" s="107"/>
      <c r="BU890" s="107"/>
      <c r="BV890" s="107"/>
      <c r="BW890" s="107"/>
      <c r="BX890" s="107"/>
      <c r="BY890" s="107"/>
      <c r="BZ890" s="107"/>
      <c r="CA890" s="107"/>
      <c r="CB890" s="117"/>
      <c r="CC890" s="117"/>
      <c r="CD890" s="117"/>
      <c r="CE890" s="112"/>
      <c r="CF890" s="117"/>
      <c r="CG890" s="112"/>
      <c r="CH890" s="112"/>
      <c r="CI890" s="112"/>
      <c r="CJ890" s="112"/>
      <c r="CK890" s="112"/>
      <c r="CL890" s="112"/>
      <c r="CM890" s="112"/>
      <c r="CN890" s="112"/>
      <c r="CO890" s="112"/>
      <c r="CP890" s="112"/>
      <c r="CQ890" s="112"/>
      <c r="CR890" s="112"/>
    </row>
    <row r="891" spans="1:96" ht="30.75" customHeight="1">
      <c r="A891" s="107"/>
      <c r="B891" s="117"/>
      <c r="C891" s="107"/>
      <c r="D891" s="107"/>
      <c r="E891" s="107"/>
      <c r="F891" s="107"/>
      <c r="G891" s="107"/>
      <c r="H891" s="107"/>
      <c r="I891" s="107"/>
      <c r="J891" s="107"/>
      <c r="K891" s="107"/>
      <c r="L891" s="107"/>
      <c r="M891" s="107"/>
      <c r="N891" s="107"/>
      <c r="O891" s="117"/>
      <c r="P891" s="118"/>
      <c r="Q891" s="107"/>
      <c r="R891" s="107"/>
      <c r="S891" s="107"/>
      <c r="T891" s="107"/>
      <c r="U891" s="107"/>
      <c r="V891" s="107"/>
      <c r="W891" s="107"/>
      <c r="X891" s="107"/>
      <c r="Y891" s="107"/>
      <c r="Z891" s="107"/>
      <c r="AA891" s="107"/>
      <c r="AB891" s="107"/>
      <c r="AC891" s="147"/>
      <c r="AD891" s="111"/>
      <c r="AE891" s="107"/>
      <c r="AF891" s="107"/>
      <c r="AG891" s="107"/>
      <c r="AH891" s="107"/>
      <c r="AI891" s="107"/>
      <c r="AJ891" s="107"/>
      <c r="AK891" s="107"/>
      <c r="AL891" s="107"/>
      <c r="AM891" s="107"/>
      <c r="AN891" s="107"/>
      <c r="AO891" s="107"/>
      <c r="AP891" s="107"/>
      <c r="AQ891" s="107"/>
      <c r="AR891" s="107"/>
      <c r="AS891" s="107"/>
      <c r="AT891" s="107"/>
      <c r="AU891" s="107"/>
      <c r="AV891" s="107"/>
      <c r="AW891" s="107"/>
      <c r="AX891" s="107"/>
      <c r="AY891" s="107"/>
      <c r="AZ891" s="107"/>
      <c r="BA891" s="107"/>
      <c r="BB891" s="107"/>
      <c r="BC891" s="115"/>
      <c r="BD891" s="107"/>
      <c r="BE891" s="107"/>
      <c r="BF891" s="107"/>
      <c r="BG891" s="107"/>
      <c r="BH891" s="107"/>
      <c r="BI891" s="107"/>
      <c r="BJ891" s="107"/>
      <c r="BK891" s="107"/>
      <c r="BL891" s="116"/>
      <c r="BM891" s="116"/>
      <c r="BN891" s="116"/>
      <c r="BO891" s="116"/>
      <c r="BP891" s="116"/>
      <c r="BQ891" s="116"/>
      <c r="BR891" s="116"/>
      <c r="BS891" s="118"/>
      <c r="BT891" s="107"/>
      <c r="BU891" s="107"/>
      <c r="BV891" s="107"/>
      <c r="BW891" s="107"/>
      <c r="BX891" s="107"/>
      <c r="BY891" s="107"/>
      <c r="BZ891" s="107"/>
      <c r="CA891" s="107"/>
      <c r="CB891" s="117"/>
      <c r="CC891" s="117"/>
      <c r="CD891" s="117"/>
      <c r="CE891" s="112"/>
      <c r="CF891" s="117"/>
      <c r="CG891" s="112"/>
      <c r="CH891" s="112"/>
      <c r="CI891" s="112"/>
      <c r="CJ891" s="112"/>
      <c r="CK891" s="112"/>
      <c r="CL891" s="112"/>
      <c r="CM891" s="112"/>
      <c r="CN891" s="112"/>
      <c r="CO891" s="112"/>
      <c r="CP891" s="112"/>
      <c r="CQ891" s="112"/>
      <c r="CR891" s="112"/>
    </row>
    <row r="892" spans="1:96" ht="30.75" customHeight="1">
      <c r="A892" s="107"/>
      <c r="B892" s="117"/>
      <c r="C892" s="107"/>
      <c r="D892" s="107"/>
      <c r="E892" s="107"/>
      <c r="F892" s="107"/>
      <c r="G892" s="107"/>
      <c r="H892" s="107"/>
      <c r="I892" s="107"/>
      <c r="J892" s="107"/>
      <c r="K892" s="107"/>
      <c r="L892" s="107"/>
      <c r="M892" s="107"/>
      <c r="N892" s="107"/>
      <c r="O892" s="117"/>
      <c r="P892" s="118"/>
      <c r="Q892" s="107"/>
      <c r="R892" s="107"/>
      <c r="S892" s="107"/>
      <c r="T892" s="107"/>
      <c r="U892" s="107"/>
      <c r="V892" s="107"/>
      <c r="W892" s="107"/>
      <c r="X892" s="107"/>
      <c r="Y892" s="107"/>
      <c r="Z892" s="107"/>
      <c r="AA892" s="107"/>
      <c r="AB892" s="107"/>
      <c r="AC892" s="147"/>
      <c r="AD892" s="111"/>
      <c r="AE892" s="107"/>
      <c r="AF892" s="107"/>
      <c r="AG892" s="107"/>
      <c r="AH892" s="107"/>
      <c r="AI892" s="107"/>
      <c r="AJ892" s="107"/>
      <c r="AK892" s="107"/>
      <c r="AL892" s="107"/>
      <c r="AM892" s="107"/>
      <c r="AN892" s="107"/>
      <c r="AO892" s="107"/>
      <c r="AP892" s="107"/>
      <c r="AQ892" s="107"/>
      <c r="AR892" s="107"/>
      <c r="AS892" s="107"/>
      <c r="AT892" s="107"/>
      <c r="AU892" s="107"/>
      <c r="AV892" s="107"/>
      <c r="AW892" s="107"/>
      <c r="AX892" s="107"/>
      <c r="AY892" s="107"/>
      <c r="AZ892" s="107"/>
      <c r="BA892" s="107"/>
      <c r="BB892" s="107"/>
      <c r="BC892" s="115"/>
      <c r="BD892" s="107"/>
      <c r="BE892" s="107"/>
      <c r="BF892" s="107"/>
      <c r="BG892" s="107"/>
      <c r="BH892" s="107"/>
      <c r="BI892" s="107"/>
      <c r="BJ892" s="107"/>
      <c r="BK892" s="107"/>
      <c r="BL892" s="116"/>
      <c r="BM892" s="116"/>
      <c r="BN892" s="116"/>
      <c r="BO892" s="116"/>
      <c r="BP892" s="116"/>
      <c r="BQ892" s="116"/>
      <c r="BR892" s="116"/>
      <c r="BS892" s="118"/>
      <c r="BT892" s="107"/>
      <c r="BU892" s="107"/>
      <c r="BV892" s="107"/>
      <c r="BW892" s="107"/>
      <c r="BX892" s="107"/>
      <c r="BY892" s="107"/>
      <c r="BZ892" s="107"/>
      <c r="CA892" s="107"/>
      <c r="CB892" s="117"/>
      <c r="CC892" s="117"/>
      <c r="CD892" s="117"/>
      <c r="CE892" s="112"/>
      <c r="CF892" s="117"/>
      <c r="CG892" s="112"/>
      <c r="CH892" s="112"/>
      <c r="CI892" s="112"/>
      <c r="CJ892" s="112"/>
      <c r="CK892" s="112"/>
      <c r="CL892" s="112"/>
      <c r="CM892" s="112"/>
      <c r="CN892" s="112"/>
      <c r="CO892" s="112"/>
      <c r="CP892" s="112"/>
      <c r="CQ892" s="112"/>
      <c r="CR892" s="112"/>
    </row>
    <row r="893" spans="1:96" ht="30.75" customHeight="1">
      <c r="A893" s="107"/>
      <c r="B893" s="117"/>
      <c r="C893" s="107"/>
      <c r="D893" s="107"/>
      <c r="E893" s="107"/>
      <c r="F893" s="107"/>
      <c r="G893" s="107"/>
      <c r="H893" s="107"/>
      <c r="I893" s="107"/>
      <c r="J893" s="107"/>
      <c r="K893" s="107"/>
      <c r="L893" s="107"/>
      <c r="M893" s="107"/>
      <c r="N893" s="107"/>
      <c r="O893" s="117"/>
      <c r="P893" s="118"/>
      <c r="Q893" s="107"/>
      <c r="R893" s="107"/>
      <c r="S893" s="107"/>
      <c r="T893" s="107"/>
      <c r="U893" s="107"/>
      <c r="V893" s="107"/>
      <c r="W893" s="107"/>
      <c r="X893" s="107"/>
      <c r="Y893" s="107"/>
      <c r="Z893" s="107"/>
      <c r="AA893" s="107"/>
      <c r="AB893" s="107"/>
      <c r="AC893" s="147"/>
      <c r="AD893" s="111"/>
      <c r="AE893" s="107"/>
      <c r="AF893" s="107"/>
      <c r="AG893" s="107"/>
      <c r="AH893" s="107"/>
      <c r="AI893" s="107"/>
      <c r="AJ893" s="107"/>
      <c r="AK893" s="107"/>
      <c r="AL893" s="107"/>
      <c r="AM893" s="107"/>
      <c r="AN893" s="107"/>
      <c r="AO893" s="107"/>
      <c r="AP893" s="107"/>
      <c r="AQ893" s="107"/>
      <c r="AR893" s="107"/>
      <c r="AS893" s="107"/>
      <c r="AT893" s="107"/>
      <c r="AU893" s="107"/>
      <c r="AV893" s="107"/>
      <c r="AW893" s="107"/>
      <c r="AX893" s="107"/>
      <c r="AY893" s="107"/>
      <c r="AZ893" s="107"/>
      <c r="BA893" s="107"/>
      <c r="BB893" s="107"/>
      <c r="BC893" s="115"/>
      <c r="BD893" s="107"/>
      <c r="BE893" s="107"/>
      <c r="BF893" s="107"/>
      <c r="BG893" s="107"/>
      <c r="BH893" s="107"/>
      <c r="BI893" s="107"/>
      <c r="BJ893" s="107"/>
      <c r="BK893" s="107"/>
      <c r="BL893" s="116"/>
      <c r="BM893" s="116"/>
      <c r="BN893" s="116"/>
      <c r="BO893" s="116"/>
      <c r="BP893" s="116"/>
      <c r="BQ893" s="116"/>
      <c r="BR893" s="116"/>
      <c r="BS893" s="118"/>
      <c r="BT893" s="107"/>
      <c r="BU893" s="107"/>
      <c r="BV893" s="107"/>
      <c r="BW893" s="107"/>
      <c r="BX893" s="107"/>
      <c r="BY893" s="107"/>
      <c r="BZ893" s="107"/>
      <c r="CA893" s="107"/>
      <c r="CB893" s="117"/>
      <c r="CC893" s="117"/>
      <c r="CD893" s="117"/>
      <c r="CE893" s="112"/>
      <c r="CF893" s="117"/>
      <c r="CG893" s="112"/>
      <c r="CH893" s="112"/>
      <c r="CI893" s="112"/>
      <c r="CJ893" s="112"/>
      <c r="CK893" s="112"/>
      <c r="CL893" s="112"/>
      <c r="CM893" s="112"/>
      <c r="CN893" s="112"/>
      <c r="CO893" s="112"/>
      <c r="CP893" s="112"/>
      <c r="CQ893" s="112"/>
      <c r="CR893" s="112"/>
    </row>
    <row r="894" spans="1:96" ht="30.75" customHeight="1">
      <c r="A894" s="107"/>
      <c r="B894" s="117"/>
      <c r="C894" s="107"/>
      <c r="D894" s="107"/>
      <c r="E894" s="107"/>
      <c r="F894" s="107"/>
      <c r="G894" s="107"/>
      <c r="H894" s="107"/>
      <c r="I894" s="107"/>
      <c r="J894" s="107"/>
      <c r="K894" s="107"/>
      <c r="L894" s="107"/>
      <c r="M894" s="107"/>
      <c r="N894" s="107"/>
      <c r="O894" s="117"/>
      <c r="P894" s="118"/>
      <c r="Q894" s="107"/>
      <c r="R894" s="107"/>
      <c r="S894" s="107"/>
      <c r="T894" s="107"/>
      <c r="U894" s="107"/>
      <c r="V894" s="107"/>
      <c r="W894" s="107"/>
      <c r="X894" s="107"/>
      <c r="Y894" s="107"/>
      <c r="Z894" s="107"/>
      <c r="AA894" s="107"/>
      <c r="AB894" s="107"/>
      <c r="AC894" s="147"/>
      <c r="AD894" s="111"/>
      <c r="AE894" s="107"/>
      <c r="AF894" s="107"/>
      <c r="AG894" s="107"/>
      <c r="AH894" s="107"/>
      <c r="AI894" s="107"/>
      <c r="AJ894" s="107"/>
      <c r="AK894" s="107"/>
      <c r="AL894" s="107"/>
      <c r="AM894" s="107"/>
      <c r="AN894" s="107"/>
      <c r="AO894" s="107"/>
      <c r="AP894" s="107"/>
      <c r="AQ894" s="107"/>
      <c r="AR894" s="107"/>
      <c r="AS894" s="107"/>
      <c r="AT894" s="107"/>
      <c r="AU894" s="107"/>
      <c r="AV894" s="107"/>
      <c r="AW894" s="107"/>
      <c r="AX894" s="107"/>
      <c r="AY894" s="107"/>
      <c r="AZ894" s="107"/>
      <c r="BA894" s="107"/>
      <c r="BB894" s="107"/>
      <c r="BC894" s="115"/>
      <c r="BD894" s="107"/>
      <c r="BE894" s="107"/>
      <c r="BF894" s="107"/>
      <c r="BG894" s="107"/>
      <c r="BH894" s="107"/>
      <c r="BI894" s="107"/>
      <c r="BJ894" s="107"/>
      <c r="BK894" s="107"/>
      <c r="BL894" s="116"/>
      <c r="BM894" s="116"/>
      <c r="BN894" s="116"/>
      <c r="BO894" s="116"/>
      <c r="BP894" s="116"/>
      <c r="BQ894" s="116"/>
      <c r="BR894" s="116"/>
      <c r="BS894" s="118"/>
      <c r="BT894" s="107"/>
      <c r="BU894" s="107"/>
      <c r="BV894" s="107"/>
      <c r="BW894" s="107"/>
      <c r="BX894" s="107"/>
      <c r="BY894" s="107"/>
      <c r="BZ894" s="107"/>
      <c r="CA894" s="107"/>
      <c r="CB894" s="117"/>
      <c r="CC894" s="117"/>
      <c r="CD894" s="117"/>
      <c r="CE894" s="112"/>
      <c r="CF894" s="117"/>
      <c r="CG894" s="112"/>
      <c r="CH894" s="112"/>
      <c r="CI894" s="112"/>
      <c r="CJ894" s="112"/>
      <c r="CK894" s="112"/>
      <c r="CL894" s="112"/>
      <c r="CM894" s="112"/>
      <c r="CN894" s="112"/>
      <c r="CO894" s="112"/>
      <c r="CP894" s="112"/>
      <c r="CQ894" s="112"/>
      <c r="CR894" s="112"/>
    </row>
    <row r="895" spans="1:96" ht="30.75" customHeight="1">
      <c r="A895" s="107"/>
      <c r="B895" s="117"/>
      <c r="C895" s="107"/>
      <c r="D895" s="107"/>
      <c r="E895" s="107"/>
      <c r="F895" s="107"/>
      <c r="G895" s="107"/>
      <c r="H895" s="107"/>
      <c r="I895" s="107"/>
      <c r="J895" s="107"/>
      <c r="K895" s="107"/>
      <c r="L895" s="107"/>
      <c r="M895" s="107"/>
      <c r="N895" s="107"/>
      <c r="O895" s="117"/>
      <c r="P895" s="118"/>
      <c r="Q895" s="107"/>
      <c r="R895" s="107"/>
      <c r="S895" s="107"/>
      <c r="T895" s="107"/>
      <c r="U895" s="107"/>
      <c r="V895" s="107"/>
      <c r="W895" s="107"/>
      <c r="X895" s="107"/>
      <c r="Y895" s="107"/>
      <c r="Z895" s="107"/>
      <c r="AA895" s="107"/>
      <c r="AB895" s="107"/>
      <c r="AC895" s="147"/>
      <c r="AD895" s="111"/>
      <c r="AE895" s="107"/>
      <c r="AF895" s="107"/>
      <c r="AG895" s="107"/>
      <c r="AH895" s="107"/>
      <c r="AI895" s="107"/>
      <c r="AJ895" s="107"/>
      <c r="AK895" s="107"/>
      <c r="AL895" s="107"/>
      <c r="AM895" s="107"/>
      <c r="AN895" s="107"/>
      <c r="AO895" s="107"/>
      <c r="AP895" s="107"/>
      <c r="AQ895" s="107"/>
      <c r="AR895" s="107"/>
      <c r="AS895" s="107"/>
      <c r="AT895" s="107"/>
      <c r="AU895" s="107"/>
      <c r="AV895" s="107"/>
      <c r="AW895" s="107"/>
      <c r="AX895" s="107"/>
      <c r="AY895" s="107"/>
      <c r="AZ895" s="107"/>
      <c r="BA895" s="107"/>
      <c r="BB895" s="107"/>
      <c r="BC895" s="115"/>
      <c r="BD895" s="107"/>
      <c r="BE895" s="107"/>
      <c r="BF895" s="107"/>
      <c r="BG895" s="107"/>
      <c r="BH895" s="107"/>
      <c r="BI895" s="107"/>
      <c r="BJ895" s="107"/>
      <c r="BK895" s="107"/>
      <c r="BL895" s="116"/>
      <c r="BM895" s="116"/>
      <c r="BN895" s="116"/>
      <c r="BO895" s="116"/>
      <c r="BP895" s="116"/>
      <c r="BQ895" s="116"/>
      <c r="BR895" s="116"/>
      <c r="BS895" s="118"/>
      <c r="BT895" s="107"/>
      <c r="BU895" s="107"/>
      <c r="BV895" s="107"/>
      <c r="BW895" s="107"/>
      <c r="BX895" s="107"/>
      <c r="BY895" s="107"/>
      <c r="BZ895" s="107"/>
      <c r="CA895" s="107"/>
      <c r="CB895" s="117"/>
      <c r="CC895" s="117"/>
      <c r="CD895" s="117"/>
      <c r="CE895" s="112"/>
      <c r="CF895" s="117"/>
      <c r="CG895" s="112"/>
      <c r="CH895" s="112"/>
      <c r="CI895" s="112"/>
      <c r="CJ895" s="112"/>
      <c r="CK895" s="112"/>
      <c r="CL895" s="112"/>
      <c r="CM895" s="112"/>
      <c r="CN895" s="112"/>
      <c r="CO895" s="112"/>
      <c r="CP895" s="112"/>
      <c r="CQ895" s="112"/>
      <c r="CR895" s="112"/>
    </row>
    <row r="896" spans="1:96" ht="30.75" customHeight="1">
      <c r="A896" s="107"/>
      <c r="B896" s="117"/>
      <c r="C896" s="107"/>
      <c r="D896" s="107"/>
      <c r="E896" s="107"/>
      <c r="F896" s="107"/>
      <c r="G896" s="107"/>
      <c r="H896" s="107"/>
      <c r="I896" s="107"/>
      <c r="J896" s="107"/>
      <c r="K896" s="107"/>
      <c r="L896" s="107"/>
      <c r="M896" s="107"/>
      <c r="N896" s="107"/>
      <c r="O896" s="117"/>
      <c r="P896" s="118"/>
      <c r="Q896" s="107"/>
      <c r="R896" s="107"/>
      <c r="S896" s="107"/>
      <c r="T896" s="107"/>
      <c r="U896" s="107"/>
      <c r="V896" s="107"/>
      <c r="W896" s="107"/>
      <c r="X896" s="107"/>
      <c r="Y896" s="107"/>
      <c r="Z896" s="107"/>
      <c r="AA896" s="107"/>
      <c r="AB896" s="107"/>
      <c r="AC896" s="147"/>
      <c r="AD896" s="111"/>
      <c r="AE896" s="107"/>
      <c r="AF896" s="107"/>
      <c r="AG896" s="107"/>
      <c r="AH896" s="107"/>
      <c r="AI896" s="107"/>
      <c r="AJ896" s="107"/>
      <c r="AK896" s="107"/>
      <c r="AL896" s="107"/>
      <c r="AM896" s="107"/>
      <c r="AN896" s="107"/>
      <c r="AO896" s="107"/>
      <c r="AP896" s="107"/>
      <c r="AQ896" s="107"/>
      <c r="AR896" s="107"/>
      <c r="AS896" s="107"/>
      <c r="AT896" s="107"/>
      <c r="AU896" s="107"/>
      <c r="AV896" s="107"/>
      <c r="AW896" s="107"/>
      <c r="AX896" s="107"/>
      <c r="AY896" s="107"/>
      <c r="AZ896" s="107"/>
      <c r="BA896" s="107"/>
      <c r="BB896" s="107"/>
      <c r="BC896" s="115"/>
      <c r="BD896" s="107"/>
      <c r="BE896" s="107"/>
      <c r="BF896" s="107"/>
      <c r="BG896" s="107"/>
      <c r="BH896" s="107"/>
      <c r="BI896" s="107"/>
      <c r="BJ896" s="107"/>
      <c r="BK896" s="107"/>
      <c r="BL896" s="116"/>
      <c r="BM896" s="116"/>
      <c r="BN896" s="116"/>
      <c r="BO896" s="116"/>
      <c r="BP896" s="116"/>
      <c r="BQ896" s="116"/>
      <c r="BR896" s="116"/>
      <c r="BS896" s="118"/>
      <c r="BT896" s="107"/>
      <c r="BU896" s="107"/>
      <c r="BV896" s="107"/>
      <c r="BW896" s="107"/>
      <c r="BX896" s="107"/>
      <c r="BY896" s="107"/>
      <c r="BZ896" s="107"/>
      <c r="CA896" s="107"/>
      <c r="CB896" s="117"/>
      <c r="CC896" s="117"/>
      <c r="CD896" s="117"/>
      <c r="CE896" s="112"/>
      <c r="CF896" s="117"/>
      <c r="CG896" s="112"/>
      <c r="CH896" s="112"/>
      <c r="CI896" s="112"/>
      <c r="CJ896" s="112"/>
      <c r="CK896" s="112"/>
      <c r="CL896" s="112"/>
      <c r="CM896" s="112"/>
      <c r="CN896" s="112"/>
      <c r="CO896" s="112"/>
      <c r="CP896" s="112"/>
      <c r="CQ896" s="112"/>
      <c r="CR896" s="112"/>
    </row>
    <row r="897" spans="1:96" ht="30.75" customHeight="1">
      <c r="A897" s="107"/>
      <c r="B897" s="117"/>
      <c r="C897" s="107"/>
      <c r="D897" s="107"/>
      <c r="E897" s="107"/>
      <c r="F897" s="107"/>
      <c r="G897" s="107"/>
      <c r="H897" s="107"/>
      <c r="I897" s="107"/>
      <c r="J897" s="107"/>
      <c r="K897" s="107"/>
      <c r="L897" s="107"/>
      <c r="M897" s="107"/>
      <c r="N897" s="107"/>
      <c r="O897" s="117"/>
      <c r="P897" s="118"/>
      <c r="Q897" s="107"/>
      <c r="R897" s="107"/>
      <c r="S897" s="107"/>
      <c r="T897" s="107"/>
      <c r="U897" s="107"/>
      <c r="V897" s="107"/>
      <c r="W897" s="107"/>
      <c r="X897" s="107"/>
      <c r="Y897" s="107"/>
      <c r="Z897" s="107"/>
      <c r="AA897" s="107"/>
      <c r="AB897" s="107"/>
      <c r="AC897" s="147"/>
      <c r="AD897" s="111"/>
      <c r="AE897" s="107"/>
      <c r="AF897" s="107"/>
      <c r="AG897" s="107"/>
      <c r="AH897" s="107"/>
      <c r="AI897" s="107"/>
      <c r="AJ897" s="107"/>
      <c r="AK897" s="107"/>
      <c r="AL897" s="107"/>
      <c r="AM897" s="107"/>
      <c r="AN897" s="107"/>
      <c r="AO897" s="107"/>
      <c r="AP897" s="107"/>
      <c r="AQ897" s="107"/>
      <c r="AR897" s="107"/>
      <c r="AS897" s="107"/>
      <c r="AT897" s="107"/>
      <c r="AU897" s="107"/>
      <c r="AV897" s="107"/>
      <c r="AW897" s="107"/>
      <c r="AX897" s="107"/>
      <c r="AY897" s="107"/>
      <c r="AZ897" s="107"/>
      <c r="BA897" s="107"/>
      <c r="BB897" s="107"/>
      <c r="BC897" s="115"/>
      <c r="BD897" s="107"/>
      <c r="BE897" s="107"/>
      <c r="BF897" s="107"/>
      <c r="BG897" s="107"/>
      <c r="BH897" s="107"/>
      <c r="BI897" s="107"/>
      <c r="BJ897" s="107"/>
      <c r="BK897" s="107"/>
      <c r="BL897" s="116"/>
      <c r="BM897" s="116"/>
      <c r="BN897" s="116"/>
      <c r="BO897" s="116"/>
      <c r="BP897" s="116"/>
      <c r="BQ897" s="116"/>
      <c r="BR897" s="116"/>
      <c r="BS897" s="118"/>
      <c r="BT897" s="107"/>
      <c r="BU897" s="107"/>
      <c r="BV897" s="107"/>
      <c r="BW897" s="107"/>
      <c r="BX897" s="107"/>
      <c r="BY897" s="107"/>
      <c r="BZ897" s="107"/>
      <c r="CA897" s="107"/>
      <c r="CB897" s="117"/>
      <c r="CC897" s="117"/>
      <c r="CD897" s="117"/>
      <c r="CE897" s="112"/>
      <c r="CF897" s="117"/>
      <c r="CG897" s="112"/>
      <c r="CH897" s="112"/>
      <c r="CI897" s="112"/>
      <c r="CJ897" s="112"/>
      <c r="CK897" s="112"/>
      <c r="CL897" s="112"/>
      <c r="CM897" s="112"/>
      <c r="CN897" s="112"/>
      <c r="CO897" s="112"/>
      <c r="CP897" s="112"/>
      <c r="CQ897" s="112"/>
      <c r="CR897" s="112"/>
    </row>
    <row r="898" spans="1:96" ht="30.75" customHeight="1">
      <c r="A898" s="107"/>
      <c r="B898" s="117"/>
      <c r="C898" s="107"/>
      <c r="D898" s="107"/>
      <c r="E898" s="107"/>
      <c r="F898" s="107"/>
      <c r="G898" s="107"/>
      <c r="H898" s="107"/>
      <c r="I898" s="107"/>
      <c r="J898" s="107"/>
      <c r="K898" s="107"/>
      <c r="L898" s="107"/>
      <c r="M898" s="107"/>
      <c r="N898" s="107"/>
      <c r="O898" s="117"/>
      <c r="P898" s="118"/>
      <c r="Q898" s="107"/>
      <c r="R898" s="107"/>
      <c r="S898" s="107"/>
      <c r="T898" s="107"/>
      <c r="U898" s="107"/>
      <c r="V898" s="107"/>
      <c r="W898" s="107"/>
      <c r="X898" s="107"/>
      <c r="Y898" s="107"/>
      <c r="Z898" s="107"/>
      <c r="AA898" s="107"/>
      <c r="AB898" s="107"/>
      <c r="AC898" s="147"/>
      <c r="AD898" s="111"/>
      <c r="AE898" s="107"/>
      <c r="AF898" s="107"/>
      <c r="AG898" s="107"/>
      <c r="AH898" s="107"/>
      <c r="AI898" s="107"/>
      <c r="AJ898" s="107"/>
      <c r="AK898" s="107"/>
      <c r="AL898" s="107"/>
      <c r="AM898" s="107"/>
      <c r="AN898" s="107"/>
      <c r="AO898" s="107"/>
      <c r="AP898" s="107"/>
      <c r="AQ898" s="107"/>
      <c r="AR898" s="107"/>
      <c r="AS898" s="107"/>
      <c r="AT898" s="107"/>
      <c r="AU898" s="107"/>
      <c r="AV898" s="107"/>
      <c r="AW898" s="107"/>
      <c r="AX898" s="107"/>
      <c r="AY898" s="107"/>
      <c r="AZ898" s="107"/>
      <c r="BA898" s="107"/>
      <c r="BB898" s="107"/>
      <c r="BC898" s="115"/>
      <c r="BD898" s="107"/>
      <c r="BE898" s="107"/>
      <c r="BF898" s="107"/>
      <c r="BG898" s="107"/>
      <c r="BH898" s="107"/>
      <c r="BI898" s="107"/>
      <c r="BJ898" s="107"/>
      <c r="BK898" s="107"/>
      <c r="BL898" s="116"/>
      <c r="BM898" s="116"/>
      <c r="BN898" s="116"/>
      <c r="BO898" s="116"/>
      <c r="BP898" s="116"/>
      <c r="BQ898" s="116"/>
      <c r="BR898" s="116"/>
      <c r="BS898" s="118"/>
      <c r="BT898" s="107"/>
      <c r="BU898" s="107"/>
      <c r="BV898" s="107"/>
      <c r="BW898" s="107"/>
      <c r="BX898" s="107"/>
      <c r="BY898" s="107"/>
      <c r="BZ898" s="107"/>
      <c r="CA898" s="107"/>
      <c r="CB898" s="117"/>
      <c r="CC898" s="117"/>
      <c r="CD898" s="117"/>
      <c r="CE898" s="112"/>
      <c r="CF898" s="117"/>
      <c r="CG898" s="112"/>
      <c r="CH898" s="112"/>
      <c r="CI898" s="112"/>
      <c r="CJ898" s="112"/>
      <c r="CK898" s="112"/>
      <c r="CL898" s="112"/>
      <c r="CM898" s="112"/>
      <c r="CN898" s="112"/>
      <c r="CO898" s="112"/>
      <c r="CP898" s="112"/>
      <c r="CQ898" s="112"/>
      <c r="CR898" s="112"/>
    </row>
    <row r="899" spans="1:96" ht="30.75" customHeight="1">
      <c r="A899" s="107"/>
      <c r="B899" s="117"/>
      <c r="C899" s="107"/>
      <c r="D899" s="107"/>
      <c r="E899" s="107"/>
      <c r="F899" s="107"/>
      <c r="G899" s="107"/>
      <c r="H899" s="107"/>
      <c r="I899" s="107"/>
      <c r="J899" s="107"/>
      <c r="K899" s="107"/>
      <c r="L899" s="107"/>
      <c r="M899" s="107"/>
      <c r="N899" s="107"/>
      <c r="O899" s="117"/>
      <c r="P899" s="118"/>
      <c r="Q899" s="107"/>
      <c r="R899" s="107"/>
      <c r="S899" s="107"/>
      <c r="T899" s="107"/>
      <c r="U899" s="107"/>
      <c r="V899" s="107"/>
      <c r="W899" s="107"/>
      <c r="X899" s="107"/>
      <c r="Y899" s="107"/>
      <c r="Z899" s="107"/>
      <c r="AA899" s="107"/>
      <c r="AB899" s="107"/>
      <c r="AC899" s="147"/>
      <c r="AD899" s="111"/>
      <c r="AE899" s="107"/>
      <c r="AF899" s="107"/>
      <c r="AG899" s="107"/>
      <c r="AH899" s="107"/>
      <c r="AI899" s="107"/>
      <c r="AJ899" s="107"/>
      <c r="AK899" s="107"/>
      <c r="AL899" s="107"/>
      <c r="AM899" s="107"/>
      <c r="AN899" s="107"/>
      <c r="AO899" s="107"/>
      <c r="AP899" s="107"/>
      <c r="AQ899" s="107"/>
      <c r="AR899" s="107"/>
      <c r="AS899" s="107"/>
      <c r="AT899" s="107"/>
      <c r="AU899" s="107"/>
      <c r="AV899" s="107"/>
      <c r="AW899" s="107"/>
      <c r="AX899" s="107"/>
      <c r="AY899" s="107"/>
      <c r="AZ899" s="107"/>
      <c r="BA899" s="107"/>
      <c r="BB899" s="107"/>
      <c r="BC899" s="115"/>
      <c r="BD899" s="107"/>
      <c r="BE899" s="107"/>
      <c r="BF899" s="107"/>
      <c r="BG899" s="107"/>
      <c r="BH899" s="107"/>
      <c r="BI899" s="107"/>
      <c r="BJ899" s="107"/>
      <c r="BK899" s="107"/>
      <c r="BL899" s="116"/>
      <c r="BM899" s="116"/>
      <c r="BN899" s="116"/>
      <c r="BO899" s="116"/>
      <c r="BP899" s="116"/>
      <c r="BQ899" s="116"/>
      <c r="BR899" s="116"/>
      <c r="BS899" s="118"/>
      <c r="BT899" s="107"/>
      <c r="BU899" s="107"/>
      <c r="BV899" s="107"/>
      <c r="BW899" s="107"/>
      <c r="BX899" s="107"/>
      <c r="BY899" s="107"/>
      <c r="BZ899" s="107"/>
      <c r="CA899" s="107"/>
      <c r="CB899" s="117"/>
      <c r="CC899" s="117"/>
      <c r="CD899" s="117"/>
      <c r="CE899" s="112"/>
      <c r="CF899" s="117"/>
      <c r="CG899" s="112"/>
      <c r="CH899" s="112"/>
      <c r="CI899" s="112"/>
      <c r="CJ899" s="112"/>
      <c r="CK899" s="112"/>
      <c r="CL899" s="112"/>
      <c r="CM899" s="112"/>
      <c r="CN899" s="112"/>
      <c r="CO899" s="112"/>
      <c r="CP899" s="112"/>
      <c r="CQ899" s="112"/>
      <c r="CR899" s="112"/>
    </row>
    <row r="900" spans="1:96" ht="30.75" customHeight="1">
      <c r="A900" s="107"/>
      <c r="B900" s="117"/>
      <c r="C900" s="107"/>
      <c r="D900" s="107"/>
      <c r="E900" s="107"/>
      <c r="F900" s="107"/>
      <c r="G900" s="107"/>
      <c r="H900" s="107"/>
      <c r="I900" s="107"/>
      <c r="J900" s="107"/>
      <c r="K900" s="107"/>
      <c r="L900" s="107"/>
      <c r="M900" s="107"/>
      <c r="N900" s="107"/>
      <c r="O900" s="117"/>
      <c r="P900" s="118"/>
      <c r="Q900" s="107"/>
      <c r="R900" s="107"/>
      <c r="S900" s="107"/>
      <c r="T900" s="107"/>
      <c r="U900" s="107"/>
      <c r="V900" s="107"/>
      <c r="W900" s="107"/>
      <c r="X900" s="107"/>
      <c r="Y900" s="107"/>
      <c r="Z900" s="107"/>
      <c r="AA900" s="107"/>
      <c r="AB900" s="107"/>
      <c r="AC900" s="147"/>
      <c r="AD900" s="111"/>
      <c r="AE900" s="107"/>
      <c r="AF900" s="107"/>
      <c r="AG900" s="107"/>
      <c r="AH900" s="107"/>
      <c r="AI900" s="107"/>
      <c r="AJ900" s="107"/>
      <c r="AK900" s="107"/>
      <c r="AL900" s="107"/>
      <c r="AM900" s="107"/>
      <c r="AN900" s="107"/>
      <c r="AO900" s="107"/>
      <c r="AP900" s="107"/>
      <c r="AQ900" s="107"/>
      <c r="AR900" s="107"/>
      <c r="AS900" s="107"/>
      <c r="AT900" s="107"/>
      <c r="AU900" s="107"/>
      <c r="AV900" s="107"/>
      <c r="AW900" s="107"/>
      <c r="AX900" s="107"/>
      <c r="AY900" s="107"/>
      <c r="AZ900" s="107"/>
      <c r="BA900" s="107"/>
      <c r="BB900" s="107"/>
      <c r="BC900" s="115"/>
      <c r="BD900" s="107"/>
      <c r="BE900" s="107"/>
      <c r="BF900" s="107"/>
      <c r="BG900" s="107"/>
      <c r="BH900" s="107"/>
      <c r="BI900" s="107"/>
      <c r="BJ900" s="107"/>
      <c r="BK900" s="107"/>
      <c r="BL900" s="116"/>
      <c r="BM900" s="116"/>
      <c r="BN900" s="116"/>
      <c r="BO900" s="116"/>
      <c r="BP900" s="116"/>
      <c r="BQ900" s="116"/>
      <c r="BR900" s="116"/>
      <c r="BS900" s="118"/>
      <c r="BT900" s="107"/>
      <c r="BU900" s="107"/>
      <c r="BV900" s="107"/>
      <c r="BW900" s="107"/>
      <c r="BX900" s="107"/>
      <c r="BY900" s="107"/>
      <c r="BZ900" s="107"/>
      <c r="CA900" s="107"/>
      <c r="CB900" s="117"/>
      <c r="CC900" s="117"/>
      <c r="CD900" s="117"/>
      <c r="CE900" s="112"/>
      <c r="CF900" s="117"/>
      <c r="CG900" s="112"/>
      <c r="CH900" s="112"/>
      <c r="CI900" s="112"/>
      <c r="CJ900" s="112"/>
      <c r="CK900" s="112"/>
      <c r="CL900" s="112"/>
      <c r="CM900" s="112"/>
      <c r="CN900" s="112"/>
      <c r="CO900" s="112"/>
      <c r="CP900" s="112"/>
      <c r="CQ900" s="112"/>
      <c r="CR900" s="112"/>
    </row>
    <row r="901" spans="1:96" ht="30.75" customHeight="1">
      <c r="A901" s="107"/>
      <c r="B901" s="117"/>
      <c r="C901" s="107"/>
      <c r="D901" s="107"/>
      <c r="E901" s="107"/>
      <c r="F901" s="107"/>
      <c r="G901" s="107"/>
      <c r="H901" s="107"/>
      <c r="I901" s="107"/>
      <c r="J901" s="107"/>
      <c r="K901" s="107"/>
      <c r="L901" s="107"/>
      <c r="M901" s="107"/>
      <c r="N901" s="107"/>
      <c r="O901" s="117"/>
      <c r="P901" s="118"/>
      <c r="Q901" s="107"/>
      <c r="R901" s="107"/>
      <c r="S901" s="107"/>
      <c r="T901" s="107"/>
      <c r="U901" s="107"/>
      <c r="V901" s="107"/>
      <c r="W901" s="107"/>
      <c r="X901" s="107"/>
      <c r="Y901" s="107"/>
      <c r="Z901" s="107"/>
      <c r="AA901" s="107"/>
      <c r="AB901" s="107"/>
      <c r="AC901" s="147"/>
      <c r="AD901" s="111"/>
      <c r="AE901" s="107"/>
      <c r="AF901" s="107"/>
      <c r="AG901" s="107"/>
      <c r="AH901" s="107"/>
      <c r="AI901" s="107"/>
      <c r="AJ901" s="107"/>
      <c r="AK901" s="107"/>
      <c r="AL901" s="107"/>
      <c r="AM901" s="107"/>
      <c r="AN901" s="107"/>
      <c r="AO901" s="107"/>
      <c r="AP901" s="107"/>
      <c r="AQ901" s="107"/>
      <c r="AR901" s="107"/>
      <c r="AS901" s="107"/>
      <c r="AT901" s="107"/>
      <c r="AU901" s="107"/>
      <c r="AV901" s="107"/>
      <c r="AW901" s="107"/>
      <c r="AX901" s="107"/>
      <c r="AY901" s="107"/>
      <c r="AZ901" s="107"/>
      <c r="BA901" s="107"/>
      <c r="BB901" s="107"/>
      <c r="BC901" s="115"/>
      <c r="BD901" s="107"/>
      <c r="BE901" s="107"/>
      <c r="BF901" s="107"/>
      <c r="BG901" s="107"/>
      <c r="BH901" s="107"/>
      <c r="BI901" s="107"/>
      <c r="BJ901" s="107"/>
      <c r="BK901" s="107"/>
      <c r="BL901" s="116"/>
      <c r="BM901" s="116"/>
      <c r="BN901" s="116"/>
      <c r="BO901" s="116"/>
      <c r="BP901" s="116"/>
      <c r="BQ901" s="116"/>
      <c r="BR901" s="116"/>
      <c r="BS901" s="118"/>
      <c r="BT901" s="107"/>
      <c r="BU901" s="107"/>
      <c r="BV901" s="107"/>
      <c r="BW901" s="107"/>
      <c r="BX901" s="107"/>
      <c r="BY901" s="107"/>
      <c r="BZ901" s="107"/>
      <c r="CA901" s="107"/>
      <c r="CB901" s="117"/>
      <c r="CC901" s="117"/>
      <c r="CD901" s="117"/>
      <c r="CE901" s="112"/>
      <c r="CF901" s="117"/>
      <c r="CG901" s="112"/>
      <c r="CH901" s="112"/>
      <c r="CI901" s="112"/>
      <c r="CJ901" s="112"/>
      <c r="CK901" s="112"/>
      <c r="CL901" s="112"/>
      <c r="CM901" s="112"/>
      <c r="CN901" s="112"/>
      <c r="CO901" s="112"/>
      <c r="CP901" s="112"/>
      <c r="CQ901" s="112"/>
      <c r="CR901" s="112"/>
    </row>
    <row r="902" spans="1:96" ht="30.75" customHeight="1">
      <c r="A902" s="107"/>
      <c r="B902" s="117"/>
      <c r="C902" s="107"/>
      <c r="D902" s="107"/>
      <c r="E902" s="107"/>
      <c r="F902" s="107"/>
      <c r="G902" s="107"/>
      <c r="H902" s="107"/>
      <c r="I902" s="107"/>
      <c r="J902" s="107"/>
      <c r="K902" s="107"/>
      <c r="L902" s="107"/>
      <c r="M902" s="107"/>
      <c r="N902" s="107"/>
      <c r="O902" s="117"/>
      <c r="P902" s="118"/>
      <c r="Q902" s="107"/>
      <c r="R902" s="107"/>
      <c r="S902" s="107"/>
      <c r="T902" s="107"/>
      <c r="U902" s="107"/>
      <c r="V902" s="107"/>
      <c r="W902" s="107"/>
      <c r="X902" s="107"/>
      <c r="Y902" s="107"/>
      <c r="Z902" s="107"/>
      <c r="AA902" s="107"/>
      <c r="AB902" s="107"/>
      <c r="AC902" s="147"/>
      <c r="AD902" s="111"/>
      <c r="AE902" s="107"/>
      <c r="AF902" s="107"/>
      <c r="AG902" s="107"/>
      <c r="AH902" s="107"/>
      <c r="AI902" s="107"/>
      <c r="AJ902" s="107"/>
      <c r="AK902" s="107"/>
      <c r="AL902" s="107"/>
      <c r="AM902" s="107"/>
      <c r="AN902" s="107"/>
      <c r="AO902" s="107"/>
      <c r="AP902" s="107"/>
      <c r="AQ902" s="107"/>
      <c r="AR902" s="107"/>
      <c r="AS902" s="107"/>
      <c r="AT902" s="107"/>
      <c r="AU902" s="107"/>
      <c r="AV902" s="107"/>
      <c r="AW902" s="107"/>
      <c r="AX902" s="107"/>
      <c r="AY902" s="107"/>
      <c r="AZ902" s="107"/>
      <c r="BA902" s="107"/>
      <c r="BB902" s="107"/>
      <c r="BC902" s="115"/>
      <c r="BD902" s="107"/>
      <c r="BE902" s="107"/>
      <c r="BF902" s="107"/>
      <c r="BG902" s="107"/>
      <c r="BH902" s="107"/>
      <c r="BI902" s="107"/>
      <c r="BJ902" s="107"/>
      <c r="BK902" s="107"/>
      <c r="BL902" s="116"/>
      <c r="BM902" s="116"/>
      <c r="BN902" s="116"/>
      <c r="BO902" s="116"/>
      <c r="BP902" s="116"/>
      <c r="BQ902" s="116"/>
      <c r="BR902" s="116"/>
      <c r="BS902" s="118"/>
      <c r="BT902" s="107"/>
      <c r="BU902" s="107"/>
      <c r="BV902" s="107"/>
      <c r="BW902" s="107"/>
      <c r="BX902" s="107"/>
      <c r="BY902" s="107"/>
      <c r="BZ902" s="107"/>
      <c r="CA902" s="107"/>
      <c r="CB902" s="117"/>
      <c r="CC902" s="117"/>
      <c r="CD902" s="117"/>
      <c r="CE902" s="112"/>
      <c r="CF902" s="117"/>
      <c r="CG902" s="112"/>
      <c r="CH902" s="112"/>
      <c r="CI902" s="112"/>
      <c r="CJ902" s="112"/>
      <c r="CK902" s="112"/>
      <c r="CL902" s="112"/>
      <c r="CM902" s="112"/>
      <c r="CN902" s="112"/>
      <c r="CO902" s="112"/>
      <c r="CP902" s="112"/>
      <c r="CQ902" s="112"/>
      <c r="CR902" s="112"/>
    </row>
    <row r="903" spans="1:96" ht="30.75" customHeight="1">
      <c r="A903" s="107"/>
      <c r="B903" s="117"/>
      <c r="C903" s="107"/>
      <c r="D903" s="107"/>
      <c r="E903" s="107"/>
      <c r="F903" s="107"/>
      <c r="G903" s="107"/>
      <c r="H903" s="107"/>
      <c r="I903" s="107"/>
      <c r="J903" s="107"/>
      <c r="K903" s="107"/>
      <c r="L903" s="107"/>
      <c r="M903" s="107"/>
      <c r="N903" s="107"/>
      <c r="O903" s="117"/>
      <c r="P903" s="118"/>
      <c r="Q903" s="107"/>
      <c r="R903" s="107"/>
      <c r="S903" s="107"/>
      <c r="T903" s="107"/>
      <c r="U903" s="107"/>
      <c r="V903" s="107"/>
      <c r="W903" s="107"/>
      <c r="X903" s="107"/>
      <c r="Y903" s="107"/>
      <c r="Z903" s="107"/>
      <c r="AA903" s="107"/>
      <c r="AB903" s="107"/>
      <c r="AC903" s="147"/>
      <c r="AD903" s="111"/>
      <c r="AE903" s="107"/>
      <c r="AF903" s="107"/>
      <c r="AG903" s="107"/>
      <c r="AH903" s="107"/>
      <c r="AI903" s="107"/>
      <c r="AJ903" s="107"/>
      <c r="AK903" s="107"/>
      <c r="AL903" s="107"/>
      <c r="AM903" s="107"/>
      <c r="AN903" s="107"/>
      <c r="AO903" s="107"/>
      <c r="AP903" s="107"/>
      <c r="AQ903" s="107"/>
      <c r="AR903" s="107"/>
      <c r="AS903" s="107"/>
      <c r="AT903" s="107"/>
      <c r="AU903" s="107"/>
      <c r="AV903" s="107"/>
      <c r="AW903" s="107"/>
      <c r="AX903" s="107"/>
      <c r="AY903" s="107"/>
      <c r="AZ903" s="107"/>
      <c r="BA903" s="107"/>
      <c r="BB903" s="107"/>
      <c r="BC903" s="115"/>
      <c r="BD903" s="107"/>
      <c r="BE903" s="107"/>
      <c r="BF903" s="107"/>
      <c r="BG903" s="107"/>
      <c r="BH903" s="107"/>
      <c r="BI903" s="107"/>
      <c r="BJ903" s="107"/>
      <c r="BK903" s="107"/>
      <c r="BL903" s="116"/>
      <c r="BM903" s="116"/>
      <c r="BN903" s="116"/>
      <c r="BO903" s="116"/>
      <c r="BP903" s="116"/>
      <c r="BQ903" s="116"/>
      <c r="BR903" s="116"/>
      <c r="BS903" s="118"/>
      <c r="BT903" s="107"/>
      <c r="BU903" s="107"/>
      <c r="BV903" s="107"/>
      <c r="BW903" s="107"/>
      <c r="BX903" s="107"/>
      <c r="BY903" s="107"/>
      <c r="BZ903" s="107"/>
      <c r="CA903" s="107"/>
      <c r="CB903" s="117"/>
      <c r="CC903" s="117"/>
      <c r="CD903" s="117"/>
      <c r="CE903" s="112"/>
      <c r="CF903" s="117"/>
      <c r="CG903" s="112"/>
      <c r="CH903" s="112"/>
      <c r="CI903" s="112"/>
      <c r="CJ903" s="112"/>
      <c r="CK903" s="112"/>
      <c r="CL903" s="112"/>
      <c r="CM903" s="112"/>
      <c r="CN903" s="112"/>
      <c r="CO903" s="112"/>
      <c r="CP903" s="112"/>
      <c r="CQ903" s="112"/>
      <c r="CR903" s="112"/>
    </row>
    <row r="904" spans="1:96" ht="30.75" customHeight="1">
      <c r="A904" s="107"/>
      <c r="B904" s="117"/>
      <c r="C904" s="107"/>
      <c r="D904" s="107"/>
      <c r="E904" s="107"/>
      <c r="F904" s="107"/>
      <c r="G904" s="107"/>
      <c r="H904" s="107"/>
      <c r="I904" s="107"/>
      <c r="J904" s="107"/>
      <c r="K904" s="107"/>
      <c r="L904" s="107"/>
      <c r="M904" s="107"/>
      <c r="N904" s="107"/>
      <c r="O904" s="117"/>
      <c r="P904" s="118"/>
      <c r="Q904" s="107"/>
      <c r="R904" s="107"/>
      <c r="S904" s="107"/>
      <c r="T904" s="107"/>
      <c r="U904" s="107"/>
      <c r="V904" s="107"/>
      <c r="W904" s="107"/>
      <c r="X904" s="107"/>
      <c r="Y904" s="107"/>
      <c r="Z904" s="107"/>
      <c r="AA904" s="107"/>
      <c r="AB904" s="107"/>
      <c r="AC904" s="147"/>
      <c r="AD904" s="111"/>
      <c r="AE904" s="107"/>
      <c r="AF904" s="107"/>
      <c r="AG904" s="107"/>
      <c r="AH904" s="107"/>
      <c r="AI904" s="107"/>
      <c r="AJ904" s="107"/>
      <c r="AK904" s="107"/>
      <c r="AL904" s="107"/>
      <c r="AM904" s="107"/>
      <c r="AN904" s="107"/>
      <c r="AO904" s="107"/>
      <c r="AP904" s="107"/>
      <c r="AQ904" s="107"/>
      <c r="AR904" s="107"/>
      <c r="AS904" s="107"/>
      <c r="AT904" s="107"/>
      <c r="AU904" s="107"/>
      <c r="AV904" s="107"/>
      <c r="AW904" s="107"/>
      <c r="AX904" s="107"/>
      <c r="AY904" s="107"/>
      <c r="AZ904" s="107"/>
      <c r="BA904" s="107"/>
      <c r="BB904" s="107"/>
      <c r="BC904" s="115"/>
      <c r="BD904" s="107"/>
      <c r="BE904" s="107"/>
      <c r="BF904" s="107"/>
      <c r="BG904" s="107"/>
      <c r="BH904" s="107"/>
      <c r="BI904" s="107"/>
      <c r="BJ904" s="107"/>
      <c r="BK904" s="107"/>
      <c r="BL904" s="116"/>
      <c r="BM904" s="116"/>
      <c r="BN904" s="116"/>
      <c r="BO904" s="116"/>
      <c r="BP904" s="116"/>
      <c r="BQ904" s="116"/>
      <c r="BR904" s="116"/>
      <c r="BS904" s="118"/>
      <c r="BT904" s="107"/>
      <c r="BU904" s="107"/>
      <c r="BV904" s="107"/>
      <c r="BW904" s="107"/>
      <c r="BX904" s="107"/>
      <c r="BY904" s="107"/>
      <c r="BZ904" s="107"/>
      <c r="CA904" s="107"/>
      <c r="CB904" s="117"/>
      <c r="CC904" s="117"/>
      <c r="CD904" s="117"/>
      <c r="CE904" s="112"/>
      <c r="CF904" s="117"/>
      <c r="CG904" s="112"/>
      <c r="CH904" s="112"/>
      <c r="CI904" s="112"/>
      <c r="CJ904" s="112"/>
      <c r="CK904" s="112"/>
      <c r="CL904" s="112"/>
      <c r="CM904" s="112"/>
      <c r="CN904" s="112"/>
      <c r="CO904" s="112"/>
      <c r="CP904" s="112"/>
      <c r="CQ904" s="112"/>
      <c r="CR904" s="112"/>
    </row>
    <row r="905" spans="1:96" ht="30.75" customHeight="1">
      <c r="A905" s="107"/>
      <c r="B905" s="117"/>
      <c r="C905" s="107"/>
      <c r="D905" s="107"/>
      <c r="E905" s="107"/>
      <c r="F905" s="107"/>
      <c r="G905" s="107"/>
      <c r="H905" s="107"/>
      <c r="I905" s="107"/>
      <c r="J905" s="107"/>
      <c r="K905" s="107"/>
      <c r="L905" s="107"/>
      <c r="M905" s="107"/>
      <c r="N905" s="107"/>
      <c r="O905" s="117"/>
      <c r="P905" s="118"/>
      <c r="Q905" s="107"/>
      <c r="R905" s="107"/>
      <c r="S905" s="107"/>
      <c r="T905" s="107"/>
      <c r="U905" s="107"/>
      <c r="V905" s="107"/>
      <c r="W905" s="107"/>
      <c r="X905" s="107"/>
      <c r="Y905" s="107"/>
      <c r="Z905" s="107"/>
      <c r="AA905" s="107"/>
      <c r="AB905" s="107"/>
      <c r="AC905" s="147"/>
      <c r="AD905" s="111"/>
      <c r="AE905" s="107"/>
      <c r="AF905" s="107"/>
      <c r="AG905" s="107"/>
      <c r="AH905" s="107"/>
      <c r="AI905" s="107"/>
      <c r="AJ905" s="107"/>
      <c r="AK905" s="107"/>
      <c r="AL905" s="107"/>
      <c r="AM905" s="107"/>
      <c r="AN905" s="107"/>
      <c r="AO905" s="107"/>
      <c r="AP905" s="107"/>
      <c r="AQ905" s="107"/>
      <c r="AR905" s="107"/>
      <c r="AS905" s="107"/>
      <c r="AT905" s="107"/>
      <c r="AU905" s="107"/>
      <c r="AV905" s="107"/>
      <c r="AW905" s="107"/>
      <c r="AX905" s="107"/>
      <c r="AY905" s="107"/>
      <c r="AZ905" s="107"/>
      <c r="BA905" s="107"/>
      <c r="BB905" s="107"/>
      <c r="BC905" s="115"/>
      <c r="BD905" s="107"/>
      <c r="BE905" s="107"/>
      <c r="BF905" s="107"/>
      <c r="BG905" s="107"/>
      <c r="BH905" s="107"/>
      <c r="BI905" s="107"/>
      <c r="BJ905" s="107"/>
      <c r="BK905" s="107"/>
      <c r="BL905" s="116"/>
      <c r="BM905" s="116"/>
      <c r="BN905" s="116"/>
      <c r="BO905" s="116"/>
      <c r="BP905" s="116"/>
      <c r="BQ905" s="116"/>
      <c r="BR905" s="116"/>
      <c r="BS905" s="118"/>
      <c r="BT905" s="107"/>
      <c r="BU905" s="107"/>
      <c r="BV905" s="107"/>
      <c r="BW905" s="107"/>
      <c r="BX905" s="107"/>
      <c r="BY905" s="107"/>
      <c r="BZ905" s="107"/>
      <c r="CA905" s="107"/>
      <c r="CB905" s="117"/>
      <c r="CC905" s="117"/>
      <c r="CD905" s="117"/>
      <c r="CE905" s="112"/>
      <c r="CF905" s="117"/>
      <c r="CG905" s="112"/>
      <c r="CH905" s="112"/>
      <c r="CI905" s="112"/>
      <c r="CJ905" s="112"/>
      <c r="CK905" s="112"/>
      <c r="CL905" s="112"/>
      <c r="CM905" s="112"/>
      <c r="CN905" s="112"/>
      <c r="CO905" s="112"/>
      <c r="CP905" s="112"/>
      <c r="CQ905" s="112"/>
      <c r="CR905" s="112"/>
    </row>
    <row r="906" spans="1:96" ht="30.75" customHeight="1">
      <c r="A906" s="107"/>
      <c r="B906" s="117"/>
      <c r="C906" s="107"/>
      <c r="D906" s="107"/>
      <c r="E906" s="107"/>
      <c r="F906" s="107"/>
      <c r="G906" s="107"/>
      <c r="H906" s="107"/>
      <c r="I906" s="107"/>
      <c r="J906" s="107"/>
      <c r="K906" s="107"/>
      <c r="L906" s="107"/>
      <c r="M906" s="107"/>
      <c r="N906" s="107"/>
      <c r="O906" s="117"/>
      <c r="P906" s="118"/>
      <c r="Q906" s="107"/>
      <c r="R906" s="107"/>
      <c r="S906" s="107"/>
      <c r="T906" s="107"/>
      <c r="U906" s="107"/>
      <c r="V906" s="107"/>
      <c r="W906" s="107"/>
      <c r="X906" s="107"/>
      <c r="Y906" s="107"/>
      <c r="Z906" s="107"/>
      <c r="AA906" s="107"/>
      <c r="AB906" s="107"/>
      <c r="AC906" s="147"/>
      <c r="AD906" s="111"/>
      <c r="AE906" s="107"/>
      <c r="AF906" s="107"/>
      <c r="AG906" s="107"/>
      <c r="AH906" s="107"/>
      <c r="AI906" s="107"/>
      <c r="AJ906" s="107"/>
      <c r="AK906" s="107"/>
      <c r="AL906" s="107"/>
      <c r="AM906" s="107"/>
      <c r="AN906" s="107"/>
      <c r="AO906" s="107"/>
      <c r="AP906" s="107"/>
      <c r="AQ906" s="107"/>
      <c r="AR906" s="107"/>
      <c r="AS906" s="107"/>
      <c r="AT906" s="107"/>
      <c r="AU906" s="107"/>
      <c r="AV906" s="107"/>
      <c r="AW906" s="107"/>
      <c r="AX906" s="107"/>
      <c r="AY906" s="107"/>
      <c r="AZ906" s="107"/>
      <c r="BA906" s="107"/>
      <c r="BB906" s="107"/>
      <c r="BC906" s="115"/>
      <c r="BD906" s="107"/>
      <c r="BE906" s="107"/>
      <c r="BF906" s="107"/>
      <c r="BG906" s="107"/>
      <c r="BH906" s="107"/>
      <c r="BI906" s="107"/>
      <c r="BJ906" s="107"/>
      <c r="BK906" s="107"/>
      <c r="BL906" s="116"/>
      <c r="BM906" s="116"/>
      <c r="BN906" s="116"/>
      <c r="BO906" s="116"/>
      <c r="BP906" s="116"/>
      <c r="BQ906" s="116"/>
      <c r="BR906" s="116"/>
      <c r="BS906" s="118"/>
      <c r="BT906" s="107"/>
      <c r="BU906" s="107"/>
      <c r="BV906" s="107"/>
      <c r="BW906" s="107"/>
      <c r="BX906" s="107"/>
      <c r="BY906" s="107"/>
      <c r="BZ906" s="107"/>
      <c r="CA906" s="107"/>
      <c r="CB906" s="117"/>
      <c r="CC906" s="117"/>
      <c r="CD906" s="117"/>
      <c r="CE906" s="112"/>
      <c r="CF906" s="117"/>
      <c r="CG906" s="112"/>
      <c r="CH906" s="112"/>
      <c r="CI906" s="112"/>
      <c r="CJ906" s="112"/>
      <c r="CK906" s="112"/>
      <c r="CL906" s="112"/>
      <c r="CM906" s="112"/>
      <c r="CN906" s="112"/>
      <c r="CO906" s="112"/>
      <c r="CP906" s="112"/>
      <c r="CQ906" s="112"/>
      <c r="CR906" s="112"/>
    </row>
    <row r="907" spans="1:96" ht="30.75" customHeight="1">
      <c r="A907" s="107"/>
      <c r="B907" s="117"/>
      <c r="C907" s="107"/>
      <c r="D907" s="107"/>
      <c r="E907" s="107"/>
      <c r="F907" s="107"/>
      <c r="G907" s="107"/>
      <c r="H907" s="107"/>
      <c r="I907" s="107"/>
      <c r="J907" s="107"/>
      <c r="K907" s="107"/>
      <c r="L907" s="107"/>
      <c r="M907" s="107"/>
      <c r="N907" s="107"/>
      <c r="O907" s="117"/>
      <c r="P907" s="118"/>
      <c r="Q907" s="107"/>
      <c r="R907" s="107"/>
      <c r="S907" s="107"/>
      <c r="T907" s="107"/>
      <c r="U907" s="107"/>
      <c r="V907" s="107"/>
      <c r="W907" s="107"/>
      <c r="X907" s="107"/>
      <c r="Y907" s="107"/>
      <c r="Z907" s="107"/>
      <c r="AA907" s="107"/>
      <c r="AB907" s="107"/>
      <c r="AC907" s="147"/>
      <c r="AD907" s="111"/>
      <c r="AE907" s="107"/>
      <c r="AF907" s="107"/>
      <c r="AG907" s="107"/>
      <c r="AH907" s="107"/>
      <c r="AI907" s="107"/>
      <c r="AJ907" s="107"/>
      <c r="AK907" s="107"/>
      <c r="AL907" s="107"/>
      <c r="AM907" s="107"/>
      <c r="AN907" s="107"/>
      <c r="AO907" s="107"/>
      <c r="AP907" s="107"/>
      <c r="AQ907" s="107"/>
      <c r="AR907" s="107"/>
      <c r="AS907" s="107"/>
      <c r="AT907" s="107"/>
      <c r="AU907" s="107"/>
      <c r="AV907" s="107"/>
      <c r="AW907" s="107"/>
      <c r="AX907" s="107"/>
      <c r="AY907" s="107"/>
      <c r="AZ907" s="107"/>
      <c r="BA907" s="107"/>
      <c r="BB907" s="107"/>
      <c r="BC907" s="115"/>
      <c r="BD907" s="107"/>
      <c r="BE907" s="107"/>
      <c r="BF907" s="107"/>
      <c r="BG907" s="107"/>
      <c r="BH907" s="107"/>
      <c r="BI907" s="107"/>
      <c r="BJ907" s="107"/>
      <c r="BK907" s="107"/>
      <c r="BL907" s="116"/>
      <c r="BM907" s="116"/>
      <c r="BN907" s="116"/>
      <c r="BO907" s="116"/>
      <c r="BP907" s="116"/>
      <c r="BQ907" s="116"/>
      <c r="BR907" s="116"/>
      <c r="BS907" s="118"/>
      <c r="BT907" s="107"/>
      <c r="BU907" s="107"/>
      <c r="BV907" s="107"/>
      <c r="BW907" s="107"/>
      <c r="BX907" s="107"/>
      <c r="BY907" s="107"/>
      <c r="BZ907" s="107"/>
      <c r="CA907" s="107"/>
      <c r="CB907" s="117"/>
      <c r="CC907" s="117"/>
      <c r="CD907" s="117"/>
      <c r="CE907" s="112"/>
      <c r="CF907" s="117"/>
      <c r="CG907" s="112"/>
      <c r="CH907" s="112"/>
      <c r="CI907" s="112"/>
      <c r="CJ907" s="112"/>
      <c r="CK907" s="112"/>
      <c r="CL907" s="112"/>
      <c r="CM907" s="112"/>
      <c r="CN907" s="112"/>
      <c r="CO907" s="112"/>
      <c r="CP907" s="112"/>
      <c r="CQ907" s="112"/>
      <c r="CR907" s="112"/>
    </row>
    <row r="908" spans="1:96" ht="30.75" customHeight="1">
      <c r="A908" s="107"/>
      <c r="B908" s="117"/>
      <c r="C908" s="107"/>
      <c r="D908" s="107"/>
      <c r="E908" s="107"/>
      <c r="F908" s="107"/>
      <c r="G908" s="107"/>
      <c r="H908" s="107"/>
      <c r="I908" s="107"/>
      <c r="J908" s="107"/>
      <c r="K908" s="107"/>
      <c r="L908" s="107"/>
      <c r="M908" s="107"/>
      <c r="N908" s="107"/>
      <c r="O908" s="117"/>
      <c r="P908" s="118"/>
      <c r="Q908" s="107"/>
      <c r="R908" s="107"/>
      <c r="S908" s="107"/>
      <c r="T908" s="107"/>
      <c r="U908" s="107"/>
      <c r="V908" s="107"/>
      <c r="W908" s="107"/>
      <c r="X908" s="107"/>
      <c r="Y908" s="107"/>
      <c r="Z908" s="107"/>
      <c r="AA908" s="107"/>
      <c r="AB908" s="107"/>
      <c r="AC908" s="147"/>
      <c r="AD908" s="111"/>
      <c r="AE908" s="107"/>
      <c r="AF908" s="107"/>
      <c r="AG908" s="107"/>
      <c r="AH908" s="107"/>
      <c r="AI908" s="107"/>
      <c r="AJ908" s="107"/>
      <c r="AK908" s="107"/>
      <c r="AL908" s="107"/>
      <c r="AM908" s="107"/>
      <c r="AN908" s="107"/>
      <c r="AO908" s="107"/>
      <c r="AP908" s="107"/>
      <c r="AQ908" s="107"/>
      <c r="AR908" s="107"/>
      <c r="AS908" s="107"/>
      <c r="AT908" s="107"/>
      <c r="AU908" s="107"/>
      <c r="AV908" s="107"/>
      <c r="AW908" s="107"/>
      <c r="AX908" s="107"/>
      <c r="AY908" s="107"/>
      <c r="AZ908" s="107"/>
      <c r="BA908" s="107"/>
      <c r="BB908" s="107"/>
      <c r="BC908" s="115"/>
      <c r="BD908" s="107"/>
      <c r="BE908" s="107"/>
      <c r="BF908" s="107"/>
      <c r="BG908" s="107"/>
      <c r="BH908" s="107"/>
      <c r="BI908" s="107"/>
      <c r="BJ908" s="107"/>
      <c r="BK908" s="107"/>
      <c r="BL908" s="116"/>
      <c r="BM908" s="116"/>
      <c r="BN908" s="116"/>
      <c r="BO908" s="116"/>
      <c r="BP908" s="116"/>
      <c r="BQ908" s="116"/>
      <c r="BR908" s="116"/>
      <c r="BS908" s="118"/>
      <c r="BT908" s="107"/>
      <c r="BU908" s="107"/>
      <c r="BV908" s="107"/>
      <c r="BW908" s="107"/>
      <c r="BX908" s="107"/>
      <c r="BY908" s="107"/>
      <c r="BZ908" s="107"/>
      <c r="CA908" s="107"/>
      <c r="CB908" s="117"/>
      <c r="CC908" s="117"/>
      <c r="CD908" s="117"/>
      <c r="CE908" s="112"/>
      <c r="CF908" s="117"/>
      <c r="CG908" s="112"/>
      <c r="CH908" s="112"/>
      <c r="CI908" s="112"/>
      <c r="CJ908" s="112"/>
      <c r="CK908" s="112"/>
      <c r="CL908" s="112"/>
      <c r="CM908" s="112"/>
      <c r="CN908" s="112"/>
      <c r="CO908" s="112"/>
      <c r="CP908" s="112"/>
      <c r="CQ908" s="112"/>
      <c r="CR908" s="112"/>
    </row>
    <row r="909" spans="1:96" ht="30.75" customHeight="1">
      <c r="A909" s="107"/>
      <c r="B909" s="117"/>
      <c r="C909" s="107"/>
      <c r="D909" s="107"/>
      <c r="E909" s="107"/>
      <c r="F909" s="107"/>
      <c r="G909" s="107"/>
      <c r="H909" s="107"/>
      <c r="I909" s="107"/>
      <c r="J909" s="107"/>
      <c r="K909" s="107"/>
      <c r="L909" s="107"/>
      <c r="M909" s="107"/>
      <c r="N909" s="107"/>
      <c r="O909" s="117"/>
      <c r="P909" s="118"/>
      <c r="Q909" s="107"/>
      <c r="R909" s="107"/>
      <c r="S909" s="107"/>
      <c r="T909" s="107"/>
      <c r="U909" s="107"/>
      <c r="V909" s="107"/>
      <c r="W909" s="107"/>
      <c r="X909" s="107"/>
      <c r="Y909" s="107"/>
      <c r="Z909" s="107"/>
      <c r="AA909" s="107"/>
      <c r="AB909" s="107"/>
      <c r="AC909" s="147"/>
      <c r="AD909" s="111"/>
      <c r="AE909" s="107"/>
      <c r="AF909" s="107"/>
      <c r="AG909" s="107"/>
      <c r="AH909" s="107"/>
      <c r="AI909" s="107"/>
      <c r="AJ909" s="107"/>
      <c r="AK909" s="107"/>
      <c r="AL909" s="107"/>
      <c r="AM909" s="107"/>
      <c r="AN909" s="107"/>
      <c r="AO909" s="107"/>
      <c r="AP909" s="107"/>
      <c r="AQ909" s="107"/>
      <c r="AR909" s="107"/>
      <c r="AS909" s="107"/>
      <c r="AT909" s="107"/>
      <c r="AU909" s="107"/>
      <c r="AV909" s="107"/>
      <c r="AW909" s="107"/>
      <c r="AX909" s="107"/>
      <c r="AY909" s="107"/>
      <c r="AZ909" s="107"/>
      <c r="BA909" s="107"/>
      <c r="BB909" s="107"/>
      <c r="BC909" s="115"/>
      <c r="BD909" s="107"/>
      <c r="BE909" s="107"/>
      <c r="BF909" s="107"/>
      <c r="BG909" s="107"/>
      <c r="BH909" s="107"/>
      <c r="BI909" s="107"/>
      <c r="BJ909" s="107"/>
      <c r="BK909" s="107"/>
      <c r="BL909" s="116"/>
      <c r="BM909" s="116"/>
      <c r="BN909" s="116"/>
      <c r="BO909" s="116"/>
      <c r="BP909" s="116"/>
      <c r="BQ909" s="116"/>
      <c r="BR909" s="116"/>
      <c r="BS909" s="118"/>
      <c r="BT909" s="107"/>
      <c r="BU909" s="107"/>
      <c r="BV909" s="107"/>
      <c r="BW909" s="107"/>
      <c r="BX909" s="107"/>
      <c r="BY909" s="107"/>
      <c r="BZ909" s="107"/>
      <c r="CA909" s="107"/>
      <c r="CB909" s="117"/>
      <c r="CC909" s="117"/>
      <c r="CD909" s="117"/>
      <c r="CE909" s="112"/>
      <c r="CF909" s="117"/>
      <c r="CG909" s="112"/>
      <c r="CH909" s="112"/>
      <c r="CI909" s="112"/>
      <c r="CJ909" s="112"/>
      <c r="CK909" s="112"/>
      <c r="CL909" s="112"/>
      <c r="CM909" s="112"/>
      <c r="CN909" s="112"/>
      <c r="CO909" s="112"/>
      <c r="CP909" s="112"/>
      <c r="CQ909" s="112"/>
      <c r="CR909" s="112"/>
    </row>
    <row r="910" spans="1:96" ht="30.75" customHeight="1">
      <c r="A910" s="107"/>
      <c r="B910" s="117"/>
      <c r="C910" s="107"/>
      <c r="D910" s="107"/>
      <c r="E910" s="107"/>
      <c r="F910" s="107"/>
      <c r="G910" s="107"/>
      <c r="H910" s="107"/>
      <c r="I910" s="107"/>
      <c r="J910" s="107"/>
      <c r="K910" s="107"/>
      <c r="L910" s="107"/>
      <c r="M910" s="107"/>
      <c r="N910" s="107"/>
      <c r="O910" s="117"/>
      <c r="P910" s="118"/>
      <c r="Q910" s="107"/>
      <c r="R910" s="107"/>
      <c r="S910" s="107"/>
      <c r="T910" s="107"/>
      <c r="U910" s="107"/>
      <c r="V910" s="107"/>
      <c r="W910" s="107"/>
      <c r="X910" s="107"/>
      <c r="Y910" s="107"/>
      <c r="Z910" s="107"/>
      <c r="AA910" s="107"/>
      <c r="AB910" s="107"/>
      <c r="AC910" s="147"/>
      <c r="AD910" s="111"/>
      <c r="AE910" s="107"/>
      <c r="AF910" s="107"/>
      <c r="AG910" s="107"/>
      <c r="AH910" s="107"/>
      <c r="AI910" s="107"/>
      <c r="AJ910" s="107"/>
      <c r="AK910" s="107"/>
      <c r="AL910" s="107"/>
      <c r="AM910" s="107"/>
      <c r="AN910" s="107"/>
      <c r="AO910" s="107"/>
      <c r="AP910" s="107"/>
      <c r="AQ910" s="107"/>
      <c r="AR910" s="107"/>
      <c r="AS910" s="107"/>
      <c r="AT910" s="107"/>
      <c r="AU910" s="107"/>
      <c r="AV910" s="107"/>
      <c r="AW910" s="107"/>
      <c r="AX910" s="107"/>
      <c r="AY910" s="107"/>
      <c r="AZ910" s="107"/>
      <c r="BA910" s="107"/>
      <c r="BB910" s="107"/>
      <c r="BC910" s="115"/>
      <c r="BD910" s="107"/>
      <c r="BE910" s="107"/>
      <c r="BF910" s="107"/>
      <c r="BG910" s="107"/>
      <c r="BH910" s="107"/>
      <c r="BI910" s="107"/>
      <c r="BJ910" s="107"/>
      <c r="BK910" s="107"/>
      <c r="BL910" s="116"/>
      <c r="BM910" s="116"/>
      <c r="BN910" s="116"/>
      <c r="BO910" s="116"/>
      <c r="BP910" s="116"/>
      <c r="BQ910" s="116"/>
      <c r="BR910" s="116"/>
      <c r="BS910" s="118"/>
      <c r="BT910" s="107"/>
      <c r="BU910" s="107"/>
      <c r="BV910" s="107"/>
      <c r="BW910" s="107"/>
      <c r="BX910" s="107"/>
      <c r="BY910" s="107"/>
      <c r="BZ910" s="107"/>
      <c r="CA910" s="107"/>
      <c r="CB910" s="117"/>
      <c r="CC910" s="117"/>
      <c r="CD910" s="117"/>
      <c r="CE910" s="112"/>
      <c r="CF910" s="117"/>
      <c r="CG910" s="112"/>
      <c r="CH910" s="112"/>
      <c r="CI910" s="112"/>
      <c r="CJ910" s="112"/>
      <c r="CK910" s="112"/>
      <c r="CL910" s="112"/>
      <c r="CM910" s="112"/>
      <c r="CN910" s="112"/>
      <c r="CO910" s="112"/>
      <c r="CP910" s="112"/>
      <c r="CQ910" s="112"/>
      <c r="CR910" s="112"/>
    </row>
    <row r="911" spans="1:96" ht="30.75" customHeight="1">
      <c r="A911" s="107"/>
      <c r="B911" s="117"/>
      <c r="C911" s="107"/>
      <c r="D911" s="107"/>
      <c r="E911" s="107"/>
      <c r="F911" s="107"/>
      <c r="G911" s="107"/>
      <c r="H911" s="107"/>
      <c r="I911" s="107"/>
      <c r="J911" s="107"/>
      <c r="K911" s="107"/>
      <c r="L911" s="107"/>
      <c r="M911" s="107"/>
      <c r="N911" s="107"/>
      <c r="O911" s="117"/>
      <c r="P911" s="118"/>
      <c r="Q911" s="107"/>
      <c r="R911" s="107"/>
      <c r="S911" s="107"/>
      <c r="T911" s="107"/>
      <c r="U911" s="107"/>
      <c r="V911" s="107"/>
      <c r="W911" s="107"/>
      <c r="X911" s="107"/>
      <c r="Y911" s="107"/>
      <c r="Z911" s="107"/>
      <c r="AA911" s="107"/>
      <c r="AB911" s="107"/>
      <c r="AC911" s="147"/>
      <c r="AD911" s="111"/>
      <c r="AE911" s="107"/>
      <c r="AF911" s="107"/>
      <c r="AG911" s="107"/>
      <c r="AH911" s="107"/>
      <c r="AI911" s="107"/>
      <c r="AJ911" s="107"/>
      <c r="AK911" s="107"/>
      <c r="AL911" s="107"/>
      <c r="AM911" s="107"/>
      <c r="AN911" s="107"/>
      <c r="AO911" s="107"/>
      <c r="AP911" s="107"/>
      <c r="AQ911" s="107"/>
      <c r="AR911" s="107"/>
      <c r="AS911" s="107"/>
      <c r="AT911" s="107"/>
      <c r="AU911" s="107"/>
      <c r="AV911" s="107"/>
      <c r="AW911" s="107"/>
      <c r="AX911" s="107"/>
      <c r="AY911" s="107"/>
      <c r="AZ911" s="107"/>
      <c r="BA911" s="107"/>
      <c r="BB911" s="107"/>
      <c r="BC911" s="115"/>
      <c r="BD911" s="107"/>
      <c r="BE911" s="107"/>
      <c r="BF911" s="107"/>
      <c r="BG911" s="107"/>
      <c r="BH911" s="107"/>
      <c r="BI911" s="107"/>
      <c r="BJ911" s="107"/>
      <c r="BK911" s="107"/>
      <c r="BL911" s="116"/>
      <c r="BM911" s="116"/>
      <c r="BN911" s="116"/>
      <c r="BO911" s="116"/>
      <c r="BP911" s="116"/>
      <c r="BQ911" s="116"/>
      <c r="BR911" s="116"/>
      <c r="BS911" s="118"/>
      <c r="BT911" s="107"/>
      <c r="BU911" s="107"/>
      <c r="BV911" s="107"/>
      <c r="BW911" s="107"/>
      <c r="BX911" s="107"/>
      <c r="BY911" s="107"/>
      <c r="BZ911" s="107"/>
      <c r="CA911" s="107"/>
      <c r="CB911" s="117"/>
      <c r="CC911" s="117"/>
      <c r="CD911" s="117"/>
      <c r="CE911" s="112"/>
      <c r="CF911" s="117"/>
      <c r="CG911" s="112"/>
      <c r="CH911" s="112"/>
      <c r="CI911" s="112"/>
      <c r="CJ911" s="112"/>
      <c r="CK911" s="112"/>
      <c r="CL911" s="112"/>
      <c r="CM911" s="112"/>
      <c r="CN911" s="112"/>
      <c r="CO911" s="112"/>
      <c r="CP911" s="112"/>
      <c r="CQ911" s="112"/>
      <c r="CR911" s="112"/>
    </row>
    <row r="912" spans="1:96" ht="30.75" customHeight="1">
      <c r="A912" s="107"/>
      <c r="B912" s="117"/>
      <c r="C912" s="107"/>
      <c r="D912" s="107"/>
      <c r="E912" s="107"/>
      <c r="F912" s="107"/>
      <c r="G912" s="107"/>
      <c r="H912" s="107"/>
      <c r="I912" s="107"/>
      <c r="J912" s="107"/>
      <c r="K912" s="107"/>
      <c r="L912" s="107"/>
      <c r="M912" s="107"/>
      <c r="N912" s="107"/>
      <c r="O912" s="117"/>
      <c r="P912" s="118"/>
      <c r="Q912" s="107"/>
      <c r="R912" s="107"/>
      <c r="S912" s="107"/>
      <c r="T912" s="107"/>
      <c r="U912" s="107"/>
      <c r="V912" s="107"/>
      <c r="W912" s="107"/>
      <c r="X912" s="107"/>
      <c r="Y912" s="107"/>
      <c r="Z912" s="107"/>
      <c r="AA912" s="107"/>
      <c r="AB912" s="107"/>
      <c r="AC912" s="147"/>
      <c r="AD912" s="111"/>
      <c r="AE912" s="107"/>
      <c r="AF912" s="107"/>
      <c r="AG912" s="107"/>
      <c r="AH912" s="107"/>
      <c r="AI912" s="107"/>
      <c r="AJ912" s="107"/>
      <c r="AK912" s="107"/>
      <c r="AL912" s="107"/>
      <c r="AM912" s="107"/>
      <c r="AN912" s="107"/>
      <c r="AO912" s="107"/>
      <c r="AP912" s="107"/>
      <c r="AQ912" s="107"/>
      <c r="AR912" s="107"/>
      <c r="AS912" s="107"/>
      <c r="AT912" s="107"/>
      <c r="AU912" s="107"/>
      <c r="AV912" s="107"/>
      <c r="AW912" s="107"/>
      <c r="AX912" s="107"/>
      <c r="AY912" s="107"/>
      <c r="AZ912" s="107"/>
      <c r="BA912" s="107"/>
      <c r="BB912" s="107"/>
      <c r="BC912" s="115"/>
      <c r="BD912" s="107"/>
      <c r="BE912" s="107"/>
      <c r="BF912" s="107"/>
      <c r="BG912" s="107"/>
      <c r="BH912" s="107"/>
      <c r="BI912" s="107"/>
      <c r="BJ912" s="107"/>
      <c r="BK912" s="107"/>
      <c r="BL912" s="116"/>
      <c r="BM912" s="116"/>
      <c r="BN912" s="116"/>
      <c r="BO912" s="116"/>
      <c r="BP912" s="116"/>
      <c r="BQ912" s="116"/>
      <c r="BR912" s="116"/>
      <c r="BS912" s="118"/>
      <c r="BT912" s="107"/>
      <c r="BU912" s="107"/>
      <c r="BV912" s="107"/>
      <c r="BW912" s="107"/>
      <c r="BX912" s="107"/>
      <c r="BY912" s="107"/>
      <c r="BZ912" s="107"/>
      <c r="CA912" s="107"/>
      <c r="CB912" s="117"/>
      <c r="CC912" s="117"/>
      <c r="CD912" s="117"/>
      <c r="CE912" s="112"/>
      <c r="CF912" s="117"/>
      <c r="CG912" s="112"/>
      <c r="CH912" s="112"/>
      <c r="CI912" s="112"/>
      <c r="CJ912" s="112"/>
      <c r="CK912" s="112"/>
      <c r="CL912" s="112"/>
      <c r="CM912" s="112"/>
      <c r="CN912" s="112"/>
      <c r="CO912" s="112"/>
      <c r="CP912" s="112"/>
      <c r="CQ912" s="112"/>
      <c r="CR912" s="112"/>
    </row>
    <row r="913" spans="1:96" ht="30.75" customHeight="1">
      <c r="A913" s="107"/>
      <c r="B913" s="117"/>
      <c r="C913" s="107"/>
      <c r="D913" s="107"/>
      <c r="E913" s="107"/>
      <c r="F913" s="107"/>
      <c r="G913" s="107"/>
      <c r="H913" s="107"/>
      <c r="I913" s="107"/>
      <c r="J913" s="107"/>
      <c r="K913" s="107"/>
      <c r="L913" s="107"/>
      <c r="M913" s="107"/>
      <c r="N913" s="107"/>
      <c r="O913" s="117"/>
      <c r="P913" s="118"/>
      <c r="Q913" s="107"/>
      <c r="R913" s="107"/>
      <c r="S913" s="107"/>
      <c r="T913" s="107"/>
      <c r="U913" s="107"/>
      <c r="V913" s="107"/>
      <c r="W913" s="107"/>
      <c r="X913" s="107"/>
      <c r="Y913" s="107"/>
      <c r="Z913" s="107"/>
      <c r="AA913" s="107"/>
      <c r="AB913" s="107"/>
      <c r="AC913" s="147"/>
      <c r="AD913" s="111"/>
      <c r="AE913" s="107"/>
      <c r="AF913" s="107"/>
      <c r="AG913" s="107"/>
      <c r="AH913" s="107"/>
      <c r="AI913" s="107"/>
      <c r="AJ913" s="107"/>
      <c r="AK913" s="107"/>
      <c r="AL913" s="107"/>
      <c r="AM913" s="107"/>
      <c r="AN913" s="107"/>
      <c r="AO913" s="107"/>
      <c r="AP913" s="107"/>
      <c r="AQ913" s="107"/>
      <c r="AR913" s="107"/>
      <c r="AS913" s="107"/>
      <c r="AT913" s="107"/>
      <c r="AU913" s="107"/>
      <c r="AV913" s="107"/>
      <c r="AW913" s="107"/>
      <c r="AX913" s="107"/>
      <c r="AY913" s="107"/>
      <c r="AZ913" s="107"/>
      <c r="BA913" s="107"/>
      <c r="BB913" s="107"/>
      <c r="BC913" s="115"/>
      <c r="BD913" s="107"/>
      <c r="BE913" s="107"/>
      <c r="BF913" s="107"/>
      <c r="BG913" s="107"/>
      <c r="BH913" s="107"/>
      <c r="BI913" s="107"/>
      <c r="BJ913" s="107"/>
      <c r="BK913" s="107"/>
      <c r="BL913" s="116"/>
      <c r="BM913" s="116"/>
      <c r="BN913" s="116"/>
      <c r="BO913" s="116"/>
      <c r="BP913" s="116"/>
      <c r="BQ913" s="116"/>
      <c r="BR913" s="116"/>
      <c r="BS913" s="118"/>
      <c r="BT913" s="107"/>
      <c r="BU913" s="107"/>
      <c r="BV913" s="107"/>
      <c r="BW913" s="107"/>
      <c r="BX913" s="107"/>
      <c r="BY913" s="107"/>
      <c r="BZ913" s="107"/>
      <c r="CA913" s="107"/>
      <c r="CB913" s="117"/>
      <c r="CC913" s="117"/>
      <c r="CD913" s="117"/>
      <c r="CE913" s="112"/>
      <c r="CF913" s="117"/>
      <c r="CG913" s="112"/>
      <c r="CH913" s="112"/>
      <c r="CI913" s="112"/>
      <c r="CJ913" s="112"/>
      <c r="CK913" s="112"/>
      <c r="CL913" s="112"/>
      <c r="CM913" s="112"/>
      <c r="CN913" s="112"/>
      <c r="CO913" s="112"/>
      <c r="CP913" s="112"/>
      <c r="CQ913" s="112"/>
      <c r="CR913" s="112"/>
    </row>
    <row r="914" spans="1:96" ht="30.75" customHeight="1">
      <c r="A914" s="107"/>
      <c r="B914" s="117"/>
      <c r="C914" s="107"/>
      <c r="D914" s="107"/>
      <c r="E914" s="107"/>
      <c r="F914" s="107"/>
      <c r="G914" s="107"/>
      <c r="H914" s="107"/>
      <c r="I914" s="107"/>
      <c r="J914" s="107"/>
      <c r="K914" s="107"/>
      <c r="L914" s="107"/>
      <c r="M914" s="107"/>
      <c r="N914" s="107"/>
      <c r="O914" s="117"/>
      <c r="P914" s="118"/>
      <c r="Q914" s="107"/>
      <c r="R914" s="107"/>
      <c r="S914" s="107"/>
      <c r="T914" s="107"/>
      <c r="U914" s="107"/>
      <c r="V914" s="107"/>
      <c r="W914" s="107"/>
      <c r="X914" s="107"/>
      <c r="Y914" s="107"/>
      <c r="Z914" s="107"/>
      <c r="AA914" s="107"/>
      <c r="AB914" s="107"/>
      <c r="AC914" s="147"/>
      <c r="AD914" s="111"/>
      <c r="AE914" s="107"/>
      <c r="AF914" s="107"/>
      <c r="AG914" s="107"/>
      <c r="AH914" s="107"/>
      <c r="AI914" s="107"/>
      <c r="AJ914" s="107"/>
      <c r="AK914" s="107"/>
      <c r="AL914" s="107"/>
      <c r="AM914" s="107"/>
      <c r="AN914" s="107"/>
      <c r="AO914" s="107"/>
      <c r="AP914" s="107"/>
      <c r="AQ914" s="107"/>
      <c r="AR914" s="107"/>
      <c r="AS914" s="107"/>
      <c r="AT914" s="107"/>
      <c r="AU914" s="107"/>
      <c r="AV914" s="107"/>
      <c r="AW914" s="107"/>
      <c r="AX914" s="107"/>
      <c r="AY914" s="107"/>
      <c r="AZ914" s="107"/>
      <c r="BA914" s="107"/>
      <c r="BB914" s="107"/>
      <c r="BC914" s="115"/>
      <c r="BD914" s="107"/>
      <c r="BE914" s="107"/>
      <c r="BF914" s="107"/>
      <c r="BG914" s="107"/>
      <c r="BH914" s="107"/>
      <c r="BI914" s="107"/>
      <c r="BJ914" s="107"/>
      <c r="BK914" s="107"/>
      <c r="BL914" s="116"/>
      <c r="BM914" s="116"/>
      <c r="BN914" s="116"/>
      <c r="BO914" s="116"/>
      <c r="BP914" s="116"/>
      <c r="BQ914" s="116"/>
      <c r="BR914" s="116"/>
      <c r="BS914" s="118"/>
      <c r="BT914" s="107"/>
      <c r="BU914" s="107"/>
      <c r="BV914" s="107"/>
      <c r="BW914" s="107"/>
      <c r="BX914" s="107"/>
      <c r="BY914" s="107"/>
      <c r="BZ914" s="107"/>
      <c r="CA914" s="107"/>
      <c r="CB914" s="117"/>
      <c r="CC914" s="117"/>
      <c r="CD914" s="117"/>
      <c r="CE914" s="112"/>
      <c r="CF914" s="117"/>
      <c r="CG914" s="112"/>
      <c r="CH914" s="112"/>
      <c r="CI914" s="112"/>
      <c r="CJ914" s="112"/>
      <c r="CK914" s="112"/>
      <c r="CL914" s="112"/>
      <c r="CM914" s="112"/>
      <c r="CN914" s="112"/>
      <c r="CO914" s="112"/>
      <c r="CP914" s="112"/>
      <c r="CQ914" s="112"/>
      <c r="CR914" s="112"/>
    </row>
    <row r="915" spans="1:96" ht="30.75" customHeight="1">
      <c r="A915" s="107"/>
      <c r="B915" s="117"/>
      <c r="C915" s="107"/>
      <c r="D915" s="107"/>
      <c r="E915" s="107"/>
      <c r="F915" s="107"/>
      <c r="G915" s="107"/>
      <c r="H915" s="107"/>
      <c r="I915" s="107"/>
      <c r="J915" s="107"/>
      <c r="K915" s="107"/>
      <c r="L915" s="107"/>
      <c r="M915" s="107"/>
      <c r="N915" s="107"/>
      <c r="O915" s="117"/>
      <c r="P915" s="118"/>
      <c r="Q915" s="107"/>
      <c r="R915" s="107"/>
      <c r="S915" s="107"/>
      <c r="T915" s="107"/>
      <c r="U915" s="107"/>
      <c r="V915" s="107"/>
      <c r="W915" s="107"/>
      <c r="X915" s="107"/>
      <c r="Y915" s="107"/>
      <c r="Z915" s="107"/>
      <c r="AA915" s="107"/>
      <c r="AB915" s="107"/>
      <c r="AC915" s="147"/>
      <c r="AD915" s="111"/>
      <c r="AE915" s="107"/>
      <c r="AF915" s="107"/>
      <c r="AG915" s="107"/>
      <c r="AH915" s="107"/>
      <c r="AI915" s="107"/>
      <c r="AJ915" s="107"/>
      <c r="AK915" s="107"/>
      <c r="AL915" s="107"/>
      <c r="AM915" s="107"/>
      <c r="AN915" s="107"/>
      <c r="AO915" s="107"/>
      <c r="AP915" s="107"/>
      <c r="AQ915" s="107"/>
      <c r="AR915" s="107"/>
      <c r="AS915" s="107"/>
      <c r="AT915" s="107"/>
      <c r="AU915" s="107"/>
      <c r="AV915" s="107"/>
      <c r="AW915" s="107"/>
      <c r="AX915" s="107"/>
      <c r="AY915" s="107"/>
      <c r="AZ915" s="107"/>
      <c r="BA915" s="107"/>
      <c r="BB915" s="107"/>
      <c r="BC915" s="115"/>
      <c r="BD915" s="107"/>
      <c r="BE915" s="107"/>
      <c r="BF915" s="107"/>
      <c r="BG915" s="107"/>
      <c r="BH915" s="107"/>
      <c r="BI915" s="107"/>
      <c r="BJ915" s="107"/>
      <c r="BK915" s="107"/>
      <c r="BL915" s="116"/>
      <c r="BM915" s="116"/>
      <c r="BN915" s="116"/>
      <c r="BO915" s="116"/>
      <c r="BP915" s="116"/>
      <c r="BQ915" s="116"/>
      <c r="BR915" s="116"/>
      <c r="BS915" s="118"/>
      <c r="BT915" s="107"/>
      <c r="BU915" s="107"/>
      <c r="BV915" s="107"/>
      <c r="BW915" s="107"/>
      <c r="BX915" s="107"/>
      <c r="BY915" s="107"/>
      <c r="BZ915" s="107"/>
      <c r="CA915" s="107"/>
      <c r="CB915" s="117"/>
      <c r="CC915" s="117"/>
      <c r="CD915" s="117"/>
      <c r="CE915" s="112"/>
      <c r="CF915" s="117"/>
      <c r="CG915" s="112"/>
      <c r="CH915" s="112"/>
      <c r="CI915" s="112"/>
      <c r="CJ915" s="112"/>
      <c r="CK915" s="112"/>
      <c r="CL915" s="112"/>
      <c r="CM915" s="112"/>
      <c r="CN915" s="112"/>
      <c r="CO915" s="112"/>
      <c r="CP915" s="112"/>
      <c r="CQ915" s="112"/>
      <c r="CR915" s="112"/>
    </row>
    <row r="916" spans="1:96" ht="30.75" customHeight="1">
      <c r="A916" s="107"/>
      <c r="B916" s="117"/>
      <c r="C916" s="107"/>
      <c r="D916" s="107"/>
      <c r="E916" s="107"/>
      <c r="F916" s="107"/>
      <c r="G916" s="107"/>
      <c r="H916" s="107"/>
      <c r="I916" s="107"/>
      <c r="J916" s="107"/>
      <c r="K916" s="107"/>
      <c r="L916" s="107"/>
      <c r="M916" s="107"/>
      <c r="N916" s="107"/>
      <c r="O916" s="117"/>
      <c r="P916" s="118"/>
      <c r="Q916" s="107"/>
      <c r="R916" s="107"/>
      <c r="S916" s="107"/>
      <c r="T916" s="107"/>
      <c r="U916" s="107"/>
      <c r="V916" s="107"/>
      <c r="W916" s="107"/>
      <c r="X916" s="107"/>
      <c r="Y916" s="107"/>
      <c r="Z916" s="107"/>
      <c r="AA916" s="107"/>
      <c r="AB916" s="107"/>
      <c r="AC916" s="147"/>
      <c r="AD916" s="111"/>
      <c r="AE916" s="107"/>
      <c r="AF916" s="107"/>
      <c r="AG916" s="107"/>
      <c r="AH916" s="107"/>
      <c r="AI916" s="107"/>
      <c r="AJ916" s="107"/>
      <c r="AK916" s="107"/>
      <c r="AL916" s="107"/>
      <c r="AM916" s="107"/>
      <c r="AN916" s="107"/>
      <c r="AO916" s="107"/>
      <c r="AP916" s="107"/>
      <c r="AQ916" s="107"/>
      <c r="AR916" s="107"/>
      <c r="AS916" s="107"/>
      <c r="AT916" s="107"/>
      <c r="AU916" s="107"/>
      <c r="AV916" s="107"/>
      <c r="AW916" s="107"/>
      <c r="AX916" s="107"/>
      <c r="AY916" s="107"/>
      <c r="AZ916" s="107"/>
      <c r="BA916" s="107"/>
      <c r="BB916" s="107"/>
      <c r="BC916" s="115"/>
      <c r="BD916" s="107"/>
      <c r="BE916" s="107"/>
      <c r="BF916" s="107"/>
      <c r="BG916" s="107"/>
      <c r="BH916" s="107"/>
      <c r="BI916" s="107"/>
      <c r="BJ916" s="107"/>
      <c r="BK916" s="107"/>
      <c r="BL916" s="116"/>
      <c r="BM916" s="116"/>
      <c r="BN916" s="116"/>
      <c r="BO916" s="116"/>
      <c r="BP916" s="116"/>
      <c r="BQ916" s="116"/>
      <c r="BR916" s="116"/>
      <c r="BS916" s="118"/>
      <c r="BT916" s="107"/>
      <c r="BU916" s="107"/>
      <c r="BV916" s="107"/>
      <c r="BW916" s="107"/>
      <c r="BX916" s="107"/>
      <c r="BY916" s="107"/>
      <c r="BZ916" s="107"/>
      <c r="CA916" s="107"/>
      <c r="CB916" s="117"/>
      <c r="CC916" s="117"/>
      <c r="CD916" s="117"/>
      <c r="CE916" s="112"/>
      <c r="CF916" s="117"/>
      <c r="CG916" s="112"/>
      <c r="CH916" s="112"/>
      <c r="CI916" s="112"/>
      <c r="CJ916" s="112"/>
      <c r="CK916" s="112"/>
      <c r="CL916" s="112"/>
      <c r="CM916" s="112"/>
      <c r="CN916" s="112"/>
      <c r="CO916" s="112"/>
      <c r="CP916" s="112"/>
      <c r="CQ916" s="112"/>
      <c r="CR916" s="112"/>
    </row>
    <row r="917" spans="1:96" ht="30.75" customHeight="1">
      <c r="A917" s="107"/>
      <c r="B917" s="117"/>
      <c r="C917" s="107"/>
      <c r="D917" s="107"/>
      <c r="E917" s="107"/>
      <c r="F917" s="107"/>
      <c r="G917" s="107"/>
      <c r="H917" s="107"/>
      <c r="I917" s="107"/>
      <c r="J917" s="107"/>
      <c r="K917" s="107"/>
      <c r="L917" s="107"/>
      <c r="M917" s="107"/>
      <c r="N917" s="107"/>
      <c r="O917" s="117"/>
      <c r="P917" s="118"/>
      <c r="Q917" s="107"/>
      <c r="R917" s="107"/>
      <c r="S917" s="107"/>
      <c r="T917" s="107"/>
      <c r="U917" s="107"/>
      <c r="V917" s="107"/>
      <c r="W917" s="107"/>
      <c r="X917" s="107"/>
      <c r="Y917" s="107"/>
      <c r="Z917" s="107"/>
      <c r="AA917" s="107"/>
      <c r="AB917" s="107"/>
      <c r="AC917" s="147"/>
      <c r="AD917" s="111"/>
      <c r="AE917" s="107"/>
      <c r="AF917" s="107"/>
      <c r="AG917" s="107"/>
      <c r="AH917" s="107"/>
      <c r="AI917" s="107"/>
      <c r="AJ917" s="107"/>
      <c r="AK917" s="107"/>
      <c r="AL917" s="107"/>
      <c r="AM917" s="107"/>
      <c r="AN917" s="107"/>
      <c r="AO917" s="107"/>
      <c r="AP917" s="107"/>
      <c r="AQ917" s="107"/>
      <c r="AR917" s="107"/>
      <c r="AS917" s="107"/>
      <c r="AT917" s="107"/>
      <c r="AU917" s="107"/>
      <c r="AV917" s="107"/>
      <c r="AW917" s="107"/>
      <c r="AX917" s="107"/>
      <c r="AY917" s="107"/>
      <c r="AZ917" s="107"/>
      <c r="BA917" s="107"/>
      <c r="BB917" s="107"/>
      <c r="BC917" s="115"/>
      <c r="BD917" s="107"/>
      <c r="BE917" s="107"/>
      <c r="BF917" s="107"/>
      <c r="BG917" s="107"/>
      <c r="BH917" s="107"/>
      <c r="BI917" s="107"/>
      <c r="BJ917" s="107"/>
      <c r="BK917" s="107"/>
      <c r="BL917" s="116"/>
      <c r="BM917" s="116"/>
      <c r="BN917" s="116"/>
      <c r="BO917" s="116"/>
      <c r="BP917" s="116"/>
      <c r="BQ917" s="116"/>
      <c r="BR917" s="116"/>
      <c r="BS917" s="118"/>
      <c r="BT917" s="107"/>
      <c r="BU917" s="107"/>
      <c r="BV917" s="107"/>
      <c r="BW917" s="107"/>
      <c r="BX917" s="107"/>
      <c r="BY917" s="107"/>
      <c r="BZ917" s="107"/>
      <c r="CA917" s="107"/>
      <c r="CB917" s="117"/>
      <c r="CC917" s="117"/>
      <c r="CD917" s="117"/>
      <c r="CE917" s="112"/>
      <c r="CF917" s="117"/>
      <c r="CG917" s="112"/>
      <c r="CH917" s="112"/>
      <c r="CI917" s="112"/>
      <c r="CJ917" s="112"/>
      <c r="CK917" s="112"/>
      <c r="CL917" s="112"/>
      <c r="CM917" s="112"/>
      <c r="CN917" s="112"/>
      <c r="CO917" s="112"/>
      <c r="CP917" s="112"/>
      <c r="CQ917" s="112"/>
      <c r="CR917" s="112"/>
    </row>
    <row r="918" spans="1:96" ht="30.75" customHeight="1">
      <c r="A918" s="107"/>
      <c r="B918" s="117"/>
      <c r="C918" s="107"/>
      <c r="D918" s="107"/>
      <c r="E918" s="107"/>
      <c r="F918" s="107"/>
      <c r="G918" s="107"/>
      <c r="H918" s="107"/>
      <c r="I918" s="107"/>
      <c r="J918" s="107"/>
      <c r="K918" s="107"/>
      <c r="L918" s="107"/>
      <c r="M918" s="107"/>
      <c r="N918" s="107"/>
      <c r="O918" s="117"/>
      <c r="P918" s="118"/>
      <c r="Q918" s="107"/>
      <c r="R918" s="107"/>
      <c r="S918" s="107"/>
      <c r="T918" s="107"/>
      <c r="U918" s="107"/>
      <c r="V918" s="107"/>
      <c r="W918" s="107"/>
      <c r="X918" s="107"/>
      <c r="Y918" s="107"/>
      <c r="Z918" s="107"/>
      <c r="AA918" s="107"/>
      <c r="AB918" s="107"/>
      <c r="AC918" s="147"/>
      <c r="AD918" s="111"/>
      <c r="AE918" s="107"/>
      <c r="AF918" s="107"/>
      <c r="AG918" s="107"/>
      <c r="AH918" s="107"/>
      <c r="AI918" s="107"/>
      <c r="AJ918" s="107"/>
      <c r="AK918" s="107"/>
      <c r="AL918" s="107"/>
      <c r="AM918" s="107"/>
      <c r="AN918" s="107"/>
      <c r="AO918" s="107"/>
      <c r="AP918" s="107"/>
      <c r="AQ918" s="107"/>
      <c r="AR918" s="107"/>
      <c r="AS918" s="107"/>
      <c r="AT918" s="107"/>
      <c r="AU918" s="107"/>
      <c r="AV918" s="107"/>
      <c r="AW918" s="107"/>
      <c r="AX918" s="107"/>
      <c r="AY918" s="107"/>
      <c r="AZ918" s="107"/>
      <c r="BA918" s="107"/>
      <c r="BB918" s="107"/>
      <c r="BC918" s="115"/>
      <c r="BD918" s="107"/>
      <c r="BE918" s="107"/>
      <c r="BF918" s="107"/>
      <c r="BG918" s="107"/>
      <c r="BH918" s="107"/>
      <c r="BI918" s="107"/>
      <c r="BJ918" s="107"/>
      <c r="BK918" s="107"/>
      <c r="BL918" s="116"/>
      <c r="BM918" s="116"/>
      <c r="BN918" s="116"/>
      <c r="BO918" s="116"/>
      <c r="BP918" s="116"/>
      <c r="BQ918" s="116"/>
      <c r="BR918" s="116"/>
      <c r="BS918" s="118"/>
      <c r="BT918" s="107"/>
      <c r="BU918" s="107"/>
      <c r="BV918" s="107"/>
      <c r="BW918" s="107"/>
      <c r="BX918" s="107"/>
      <c r="BY918" s="107"/>
      <c r="BZ918" s="107"/>
      <c r="CA918" s="107"/>
      <c r="CB918" s="117"/>
      <c r="CC918" s="117"/>
      <c r="CD918" s="117"/>
      <c r="CE918" s="112"/>
      <c r="CF918" s="117"/>
      <c r="CG918" s="112"/>
      <c r="CH918" s="112"/>
      <c r="CI918" s="112"/>
      <c r="CJ918" s="112"/>
      <c r="CK918" s="112"/>
      <c r="CL918" s="112"/>
      <c r="CM918" s="112"/>
      <c r="CN918" s="112"/>
      <c r="CO918" s="112"/>
      <c r="CP918" s="112"/>
      <c r="CQ918" s="112"/>
      <c r="CR918" s="112"/>
    </row>
    <row r="919" spans="1:96" ht="30.75" customHeight="1">
      <c r="A919" s="107"/>
      <c r="B919" s="117"/>
      <c r="C919" s="107"/>
      <c r="D919" s="107"/>
      <c r="E919" s="107"/>
      <c r="F919" s="107"/>
      <c r="G919" s="107"/>
      <c r="H919" s="107"/>
      <c r="I919" s="107"/>
      <c r="J919" s="107"/>
      <c r="K919" s="107"/>
      <c r="L919" s="107"/>
      <c r="M919" s="107"/>
      <c r="N919" s="107"/>
      <c r="O919" s="117"/>
      <c r="P919" s="118"/>
      <c r="Q919" s="107"/>
      <c r="R919" s="107"/>
      <c r="S919" s="107"/>
      <c r="T919" s="107"/>
      <c r="U919" s="107"/>
      <c r="V919" s="107"/>
      <c r="W919" s="107"/>
      <c r="X919" s="107"/>
      <c r="Y919" s="107"/>
      <c r="Z919" s="107"/>
      <c r="AA919" s="107"/>
      <c r="AB919" s="107"/>
      <c r="AC919" s="147"/>
      <c r="AD919" s="111"/>
      <c r="AE919" s="107"/>
      <c r="AF919" s="107"/>
      <c r="AG919" s="107"/>
      <c r="AH919" s="107"/>
      <c r="AI919" s="107"/>
      <c r="AJ919" s="107"/>
      <c r="AK919" s="107"/>
      <c r="AL919" s="107"/>
      <c r="AM919" s="107"/>
      <c r="AN919" s="107"/>
      <c r="AO919" s="107"/>
      <c r="AP919" s="107"/>
      <c r="AQ919" s="107"/>
      <c r="AR919" s="107"/>
      <c r="AS919" s="107"/>
      <c r="AT919" s="107"/>
      <c r="AU919" s="107"/>
      <c r="AV919" s="107"/>
      <c r="AW919" s="107"/>
      <c r="AX919" s="107"/>
      <c r="AY919" s="107"/>
      <c r="AZ919" s="107"/>
      <c r="BA919" s="107"/>
      <c r="BB919" s="107"/>
      <c r="BC919" s="115"/>
      <c r="BD919" s="107"/>
      <c r="BE919" s="107"/>
      <c r="BF919" s="107"/>
      <c r="BG919" s="107"/>
      <c r="BH919" s="107"/>
      <c r="BI919" s="107"/>
      <c r="BJ919" s="107"/>
      <c r="BK919" s="107"/>
      <c r="BL919" s="116"/>
      <c r="BM919" s="116"/>
      <c r="BN919" s="116"/>
      <c r="BO919" s="116"/>
      <c r="BP919" s="116"/>
      <c r="BQ919" s="116"/>
      <c r="BR919" s="116"/>
      <c r="BS919" s="118"/>
      <c r="BT919" s="107"/>
      <c r="BU919" s="107"/>
      <c r="BV919" s="107"/>
      <c r="BW919" s="107"/>
      <c r="BX919" s="107"/>
      <c r="BY919" s="107"/>
      <c r="BZ919" s="107"/>
      <c r="CA919" s="107"/>
      <c r="CB919" s="117"/>
      <c r="CC919" s="117"/>
      <c r="CD919" s="117"/>
      <c r="CE919" s="112"/>
      <c r="CF919" s="117"/>
      <c r="CG919" s="112"/>
      <c r="CH919" s="112"/>
      <c r="CI919" s="112"/>
      <c r="CJ919" s="112"/>
      <c r="CK919" s="112"/>
      <c r="CL919" s="112"/>
      <c r="CM919" s="112"/>
      <c r="CN919" s="112"/>
      <c r="CO919" s="112"/>
      <c r="CP919" s="112"/>
      <c r="CQ919" s="112"/>
      <c r="CR919" s="112"/>
    </row>
    <row r="920" spans="1:96" ht="30.75" customHeight="1">
      <c r="A920" s="107"/>
      <c r="B920" s="117"/>
      <c r="C920" s="107"/>
      <c r="D920" s="107"/>
      <c r="E920" s="107"/>
      <c r="F920" s="107"/>
      <c r="G920" s="107"/>
      <c r="H920" s="107"/>
      <c r="I920" s="107"/>
      <c r="J920" s="107"/>
      <c r="K920" s="107"/>
      <c r="L920" s="107"/>
      <c r="M920" s="107"/>
      <c r="N920" s="107"/>
      <c r="O920" s="117"/>
      <c r="P920" s="118"/>
      <c r="Q920" s="107"/>
      <c r="R920" s="107"/>
      <c r="S920" s="107"/>
      <c r="T920" s="107"/>
      <c r="U920" s="107"/>
      <c r="V920" s="107"/>
      <c r="W920" s="107"/>
      <c r="X920" s="107"/>
      <c r="Y920" s="107"/>
      <c r="Z920" s="107"/>
      <c r="AA920" s="107"/>
      <c r="AB920" s="107"/>
      <c r="AC920" s="147"/>
      <c r="AD920" s="111"/>
      <c r="AE920" s="107"/>
      <c r="AF920" s="107"/>
      <c r="AG920" s="107"/>
      <c r="AH920" s="107"/>
      <c r="AI920" s="107"/>
      <c r="AJ920" s="107"/>
      <c r="AK920" s="107"/>
      <c r="AL920" s="107"/>
      <c r="AM920" s="107"/>
      <c r="AN920" s="107"/>
      <c r="AO920" s="107"/>
      <c r="AP920" s="107"/>
      <c r="AQ920" s="107"/>
      <c r="AR920" s="107"/>
      <c r="AS920" s="107"/>
      <c r="AT920" s="107"/>
      <c r="AU920" s="107"/>
      <c r="AV920" s="107"/>
      <c r="AW920" s="107"/>
      <c r="AX920" s="107"/>
      <c r="AY920" s="107"/>
      <c r="AZ920" s="107"/>
      <c r="BA920" s="107"/>
      <c r="BB920" s="107"/>
      <c r="BC920" s="115"/>
      <c r="BD920" s="107"/>
      <c r="BE920" s="107"/>
      <c r="BF920" s="107"/>
      <c r="BG920" s="107"/>
      <c r="BH920" s="107"/>
      <c r="BI920" s="107"/>
      <c r="BJ920" s="107"/>
      <c r="BK920" s="107"/>
      <c r="BL920" s="116"/>
      <c r="BM920" s="116"/>
      <c r="BN920" s="116"/>
      <c r="BO920" s="116"/>
      <c r="BP920" s="116"/>
      <c r="BQ920" s="116"/>
      <c r="BR920" s="116"/>
      <c r="BS920" s="118"/>
      <c r="BT920" s="107"/>
      <c r="BU920" s="107"/>
      <c r="BV920" s="107"/>
      <c r="BW920" s="107"/>
      <c r="BX920" s="107"/>
      <c r="BY920" s="107"/>
      <c r="BZ920" s="107"/>
      <c r="CA920" s="107"/>
      <c r="CB920" s="117"/>
      <c r="CC920" s="117"/>
      <c r="CD920" s="117"/>
      <c r="CE920" s="112"/>
      <c r="CF920" s="117"/>
      <c r="CG920" s="112"/>
      <c r="CH920" s="112"/>
      <c r="CI920" s="112"/>
      <c r="CJ920" s="112"/>
      <c r="CK920" s="112"/>
      <c r="CL920" s="112"/>
      <c r="CM920" s="112"/>
      <c r="CN920" s="112"/>
      <c r="CO920" s="112"/>
      <c r="CP920" s="112"/>
      <c r="CQ920" s="112"/>
      <c r="CR920" s="112"/>
    </row>
    <row r="921" spans="1:96" ht="30.75" customHeight="1">
      <c r="A921" s="107"/>
      <c r="B921" s="117"/>
      <c r="C921" s="107"/>
      <c r="D921" s="107"/>
      <c r="E921" s="107"/>
      <c r="F921" s="107"/>
      <c r="G921" s="107"/>
      <c r="H921" s="107"/>
      <c r="I921" s="107"/>
      <c r="J921" s="107"/>
      <c r="K921" s="107"/>
      <c r="L921" s="107"/>
      <c r="M921" s="107"/>
      <c r="N921" s="107"/>
      <c r="O921" s="117"/>
      <c r="P921" s="118"/>
      <c r="Q921" s="107"/>
      <c r="R921" s="107"/>
      <c r="S921" s="107"/>
      <c r="T921" s="107"/>
      <c r="U921" s="107"/>
      <c r="V921" s="107"/>
      <c r="W921" s="107"/>
      <c r="X921" s="107"/>
      <c r="Y921" s="107"/>
      <c r="Z921" s="107"/>
      <c r="AA921" s="107"/>
      <c r="AB921" s="107"/>
      <c r="AC921" s="147"/>
      <c r="AD921" s="111"/>
      <c r="AE921" s="107"/>
      <c r="AF921" s="107"/>
      <c r="AG921" s="107"/>
      <c r="AH921" s="107"/>
      <c r="AI921" s="107"/>
      <c r="AJ921" s="107"/>
      <c r="AK921" s="107"/>
      <c r="AL921" s="107"/>
      <c r="AM921" s="107"/>
      <c r="AN921" s="107"/>
      <c r="AO921" s="107"/>
      <c r="AP921" s="107"/>
      <c r="AQ921" s="107"/>
      <c r="AR921" s="107"/>
      <c r="AS921" s="107"/>
      <c r="AT921" s="107"/>
      <c r="AU921" s="107"/>
      <c r="AV921" s="107"/>
      <c r="AW921" s="107"/>
      <c r="AX921" s="107"/>
      <c r="AY921" s="107"/>
      <c r="AZ921" s="107"/>
      <c r="BA921" s="107"/>
      <c r="BB921" s="107"/>
      <c r="BC921" s="115"/>
      <c r="BD921" s="107"/>
      <c r="BE921" s="107"/>
      <c r="BF921" s="107"/>
      <c r="BG921" s="107"/>
      <c r="BH921" s="107"/>
      <c r="BI921" s="107"/>
      <c r="BJ921" s="107"/>
      <c r="BK921" s="107"/>
      <c r="BL921" s="116"/>
      <c r="BM921" s="116"/>
      <c r="BN921" s="116"/>
      <c r="BO921" s="116"/>
      <c r="BP921" s="116"/>
      <c r="BQ921" s="116"/>
      <c r="BR921" s="116"/>
      <c r="BS921" s="118"/>
      <c r="BT921" s="107"/>
      <c r="BU921" s="107"/>
      <c r="BV921" s="107"/>
      <c r="BW921" s="107"/>
      <c r="BX921" s="107"/>
      <c r="BY921" s="107"/>
      <c r="BZ921" s="107"/>
      <c r="CA921" s="107"/>
      <c r="CB921" s="117"/>
      <c r="CC921" s="117"/>
      <c r="CD921" s="117"/>
      <c r="CE921" s="112"/>
      <c r="CF921" s="117"/>
      <c r="CG921" s="112"/>
      <c r="CH921" s="112"/>
      <c r="CI921" s="112"/>
      <c r="CJ921" s="112"/>
      <c r="CK921" s="112"/>
      <c r="CL921" s="112"/>
      <c r="CM921" s="112"/>
      <c r="CN921" s="112"/>
      <c r="CO921" s="112"/>
      <c r="CP921" s="112"/>
      <c r="CQ921" s="112"/>
      <c r="CR921" s="112"/>
    </row>
    <row r="922" spans="1:96" ht="30.75" customHeight="1">
      <c r="A922" s="107"/>
      <c r="B922" s="117"/>
      <c r="C922" s="107"/>
      <c r="D922" s="107"/>
      <c r="E922" s="107"/>
      <c r="F922" s="107"/>
      <c r="G922" s="107"/>
      <c r="H922" s="107"/>
      <c r="I922" s="107"/>
      <c r="J922" s="107"/>
      <c r="K922" s="107"/>
      <c r="L922" s="107"/>
      <c r="M922" s="107"/>
      <c r="N922" s="107"/>
      <c r="O922" s="117"/>
      <c r="P922" s="118"/>
      <c r="Q922" s="107"/>
      <c r="R922" s="107"/>
      <c r="S922" s="107"/>
      <c r="T922" s="107"/>
      <c r="U922" s="107"/>
      <c r="V922" s="107"/>
      <c r="W922" s="107"/>
      <c r="X922" s="107"/>
      <c r="Y922" s="107"/>
      <c r="Z922" s="107"/>
      <c r="AA922" s="107"/>
      <c r="AB922" s="107"/>
      <c r="AC922" s="147"/>
      <c r="AD922" s="111"/>
      <c r="AE922" s="107"/>
      <c r="AF922" s="107"/>
      <c r="AG922" s="107"/>
      <c r="AH922" s="107"/>
      <c r="AI922" s="107"/>
      <c r="AJ922" s="107"/>
      <c r="AK922" s="107"/>
      <c r="AL922" s="107"/>
      <c r="AM922" s="107"/>
      <c r="AN922" s="107"/>
      <c r="AO922" s="107"/>
      <c r="AP922" s="107"/>
      <c r="AQ922" s="107"/>
      <c r="AR922" s="107"/>
      <c r="AS922" s="107"/>
      <c r="AT922" s="107"/>
      <c r="AU922" s="107"/>
      <c r="AV922" s="107"/>
      <c r="AW922" s="107"/>
      <c r="AX922" s="107"/>
      <c r="AY922" s="107"/>
      <c r="AZ922" s="107"/>
      <c r="BA922" s="107"/>
      <c r="BB922" s="107"/>
      <c r="BC922" s="115"/>
      <c r="BD922" s="107"/>
      <c r="BE922" s="107"/>
      <c r="BF922" s="107"/>
      <c r="BG922" s="107"/>
      <c r="BH922" s="107"/>
      <c r="BI922" s="107"/>
      <c r="BJ922" s="107"/>
      <c r="BK922" s="107"/>
      <c r="BL922" s="116"/>
      <c r="BM922" s="116"/>
      <c r="BN922" s="116"/>
      <c r="BO922" s="116"/>
      <c r="BP922" s="116"/>
      <c r="BQ922" s="116"/>
      <c r="BR922" s="116"/>
      <c r="BS922" s="118"/>
      <c r="BT922" s="107"/>
      <c r="BU922" s="107"/>
      <c r="BV922" s="107"/>
      <c r="BW922" s="107"/>
      <c r="BX922" s="107"/>
      <c r="BY922" s="107"/>
      <c r="BZ922" s="107"/>
      <c r="CA922" s="107"/>
      <c r="CB922" s="117"/>
      <c r="CC922" s="117"/>
      <c r="CD922" s="117"/>
      <c r="CE922" s="112"/>
      <c r="CF922" s="117"/>
      <c r="CG922" s="112"/>
      <c r="CH922" s="112"/>
      <c r="CI922" s="112"/>
      <c r="CJ922" s="112"/>
      <c r="CK922" s="112"/>
      <c r="CL922" s="112"/>
      <c r="CM922" s="112"/>
      <c r="CN922" s="112"/>
      <c r="CO922" s="112"/>
      <c r="CP922" s="112"/>
      <c r="CQ922" s="112"/>
      <c r="CR922" s="112"/>
    </row>
    <row r="923" spans="1:96" ht="30.75" customHeight="1">
      <c r="A923" s="107"/>
      <c r="B923" s="117"/>
      <c r="C923" s="107"/>
      <c r="D923" s="107"/>
      <c r="E923" s="107"/>
      <c r="F923" s="107"/>
      <c r="G923" s="107"/>
      <c r="H923" s="107"/>
      <c r="I923" s="107"/>
      <c r="J923" s="107"/>
      <c r="K923" s="107"/>
      <c r="L923" s="107"/>
      <c r="M923" s="107"/>
      <c r="N923" s="107"/>
      <c r="O923" s="117"/>
      <c r="P923" s="118"/>
      <c r="Q923" s="107"/>
      <c r="R923" s="107"/>
      <c r="S923" s="107"/>
      <c r="T923" s="107"/>
      <c r="U923" s="107"/>
      <c r="V923" s="107"/>
      <c r="W923" s="107"/>
      <c r="X923" s="107"/>
      <c r="Y923" s="107"/>
      <c r="Z923" s="107"/>
      <c r="AA923" s="107"/>
      <c r="AB923" s="107"/>
      <c r="AC923" s="147"/>
      <c r="AD923" s="111"/>
      <c r="AE923" s="107"/>
      <c r="AF923" s="107"/>
      <c r="AG923" s="107"/>
      <c r="AH923" s="107"/>
      <c r="AI923" s="107"/>
      <c r="AJ923" s="107"/>
      <c r="AK923" s="107"/>
      <c r="AL923" s="107"/>
      <c r="AM923" s="107"/>
      <c r="AN923" s="107"/>
      <c r="AO923" s="107"/>
      <c r="AP923" s="107"/>
      <c r="AQ923" s="107"/>
      <c r="AR923" s="107"/>
      <c r="AS923" s="107"/>
      <c r="AT923" s="107"/>
      <c r="AU923" s="107"/>
      <c r="AV923" s="107"/>
      <c r="AW923" s="107"/>
      <c r="AX923" s="107"/>
      <c r="AY923" s="107"/>
      <c r="AZ923" s="107"/>
      <c r="BA923" s="107"/>
      <c r="BB923" s="107"/>
      <c r="BC923" s="115"/>
      <c r="BD923" s="107"/>
      <c r="BE923" s="107"/>
      <c r="BF923" s="107"/>
      <c r="BG923" s="107"/>
      <c r="BH923" s="107"/>
      <c r="BI923" s="107"/>
      <c r="BJ923" s="107"/>
      <c r="BK923" s="107"/>
      <c r="BL923" s="116"/>
      <c r="BM923" s="116"/>
      <c r="BN923" s="116"/>
      <c r="BO923" s="116"/>
      <c r="BP923" s="116"/>
      <c r="BQ923" s="116"/>
      <c r="BR923" s="116"/>
      <c r="BS923" s="118"/>
      <c r="BT923" s="107"/>
      <c r="BU923" s="107"/>
      <c r="BV923" s="107"/>
      <c r="BW923" s="107"/>
      <c r="BX923" s="107"/>
      <c r="BY923" s="107"/>
      <c r="BZ923" s="107"/>
      <c r="CA923" s="107"/>
      <c r="CB923" s="117"/>
      <c r="CC923" s="117"/>
      <c r="CD923" s="117"/>
      <c r="CE923" s="112"/>
      <c r="CF923" s="117"/>
      <c r="CG923" s="112"/>
      <c r="CH923" s="112"/>
      <c r="CI923" s="112"/>
      <c r="CJ923" s="112"/>
      <c r="CK923" s="112"/>
      <c r="CL923" s="112"/>
      <c r="CM923" s="112"/>
      <c r="CN923" s="112"/>
      <c r="CO923" s="112"/>
      <c r="CP923" s="112"/>
      <c r="CQ923" s="112"/>
      <c r="CR923" s="112"/>
    </row>
    <row r="924" spans="1:96" ht="30.75" customHeight="1">
      <c r="A924" s="107"/>
      <c r="B924" s="117"/>
      <c r="C924" s="107"/>
      <c r="D924" s="107"/>
      <c r="E924" s="107"/>
      <c r="F924" s="107"/>
      <c r="G924" s="107"/>
      <c r="H924" s="107"/>
      <c r="I924" s="107"/>
      <c r="J924" s="107"/>
      <c r="K924" s="107"/>
      <c r="L924" s="107"/>
      <c r="M924" s="107"/>
      <c r="N924" s="107"/>
      <c r="O924" s="117"/>
      <c r="P924" s="118"/>
      <c r="Q924" s="107"/>
      <c r="R924" s="107"/>
      <c r="S924" s="107"/>
      <c r="T924" s="107"/>
      <c r="U924" s="107"/>
      <c r="V924" s="107"/>
      <c r="W924" s="107"/>
      <c r="X924" s="107"/>
      <c r="Y924" s="107"/>
      <c r="Z924" s="107"/>
      <c r="AA924" s="107"/>
      <c r="AB924" s="107"/>
      <c r="AC924" s="147"/>
      <c r="AD924" s="111"/>
      <c r="AE924" s="107"/>
      <c r="AF924" s="107"/>
      <c r="AG924" s="107"/>
      <c r="AH924" s="107"/>
      <c r="AI924" s="107"/>
      <c r="AJ924" s="107"/>
      <c r="AK924" s="107"/>
      <c r="AL924" s="107"/>
      <c r="AM924" s="107"/>
      <c r="AN924" s="107"/>
      <c r="AO924" s="107"/>
      <c r="AP924" s="107"/>
      <c r="AQ924" s="107"/>
      <c r="AR924" s="107"/>
      <c r="AS924" s="107"/>
      <c r="AT924" s="107"/>
      <c r="AU924" s="107"/>
      <c r="AV924" s="107"/>
      <c r="AW924" s="107"/>
      <c r="AX924" s="107"/>
      <c r="AY924" s="107"/>
      <c r="AZ924" s="107"/>
      <c r="BA924" s="107"/>
      <c r="BB924" s="107"/>
      <c r="BC924" s="115"/>
      <c r="BD924" s="107"/>
      <c r="BE924" s="107"/>
      <c r="BF924" s="107"/>
      <c r="BG924" s="107"/>
      <c r="BH924" s="107"/>
      <c r="BI924" s="107"/>
      <c r="BJ924" s="107"/>
      <c r="BK924" s="107"/>
      <c r="BL924" s="116"/>
      <c r="BM924" s="116"/>
      <c r="BN924" s="116"/>
      <c r="BO924" s="116"/>
      <c r="BP924" s="116"/>
      <c r="BQ924" s="116"/>
      <c r="BR924" s="116"/>
      <c r="BS924" s="118"/>
      <c r="BT924" s="107"/>
      <c r="BU924" s="107"/>
      <c r="BV924" s="107"/>
      <c r="BW924" s="107"/>
      <c r="BX924" s="107"/>
      <c r="BY924" s="107"/>
      <c r="BZ924" s="107"/>
      <c r="CA924" s="107"/>
      <c r="CB924" s="117"/>
      <c r="CC924" s="117"/>
      <c r="CD924" s="117"/>
      <c r="CE924" s="112"/>
      <c r="CF924" s="117"/>
      <c r="CG924" s="112"/>
      <c r="CH924" s="112"/>
      <c r="CI924" s="112"/>
      <c r="CJ924" s="112"/>
      <c r="CK924" s="112"/>
      <c r="CL924" s="112"/>
      <c r="CM924" s="112"/>
      <c r="CN924" s="112"/>
      <c r="CO924" s="112"/>
      <c r="CP924" s="112"/>
      <c r="CQ924" s="112"/>
      <c r="CR924" s="112"/>
    </row>
    <row r="925" spans="1:96" ht="30.75" customHeight="1">
      <c r="A925" s="107"/>
      <c r="B925" s="117"/>
      <c r="C925" s="107"/>
      <c r="D925" s="107"/>
      <c r="E925" s="107"/>
      <c r="F925" s="107"/>
      <c r="G925" s="107"/>
      <c r="H925" s="107"/>
      <c r="I925" s="107"/>
      <c r="J925" s="107"/>
      <c r="K925" s="107"/>
      <c r="L925" s="107"/>
      <c r="M925" s="107"/>
      <c r="N925" s="107"/>
      <c r="O925" s="117"/>
      <c r="P925" s="118"/>
      <c r="Q925" s="107"/>
      <c r="R925" s="107"/>
      <c r="S925" s="107"/>
      <c r="T925" s="107"/>
      <c r="U925" s="107"/>
      <c r="V925" s="107"/>
      <c r="W925" s="107"/>
      <c r="X925" s="107"/>
      <c r="Y925" s="107"/>
      <c r="Z925" s="107"/>
      <c r="AA925" s="107"/>
      <c r="AB925" s="107"/>
      <c r="AC925" s="147"/>
      <c r="AD925" s="111"/>
      <c r="AE925" s="107"/>
      <c r="AF925" s="107"/>
      <c r="AG925" s="107"/>
      <c r="AH925" s="107"/>
      <c r="AI925" s="107"/>
      <c r="AJ925" s="107"/>
      <c r="AK925" s="107"/>
      <c r="AL925" s="107"/>
      <c r="AM925" s="107"/>
      <c r="AN925" s="107"/>
      <c r="AO925" s="107"/>
      <c r="AP925" s="107"/>
      <c r="AQ925" s="107"/>
      <c r="AR925" s="107"/>
      <c r="AS925" s="107"/>
      <c r="AT925" s="107"/>
      <c r="AU925" s="107"/>
      <c r="AV925" s="107"/>
      <c r="AW925" s="107"/>
      <c r="AX925" s="107"/>
      <c r="AY925" s="107"/>
      <c r="AZ925" s="107"/>
      <c r="BA925" s="107"/>
      <c r="BB925" s="107"/>
      <c r="BC925" s="115"/>
      <c r="BD925" s="107"/>
      <c r="BE925" s="107"/>
      <c r="BF925" s="107"/>
      <c r="BG925" s="107"/>
      <c r="BH925" s="107"/>
      <c r="BI925" s="107"/>
      <c r="BJ925" s="107"/>
      <c r="BK925" s="107"/>
      <c r="BL925" s="116"/>
      <c r="BM925" s="116"/>
      <c r="BN925" s="116"/>
      <c r="BO925" s="116"/>
      <c r="BP925" s="116"/>
      <c r="BQ925" s="116"/>
      <c r="BR925" s="116"/>
      <c r="BS925" s="118"/>
      <c r="BT925" s="107"/>
      <c r="BU925" s="107"/>
      <c r="BV925" s="107"/>
      <c r="BW925" s="107"/>
      <c r="BX925" s="107"/>
      <c r="BY925" s="107"/>
      <c r="BZ925" s="107"/>
      <c r="CA925" s="107"/>
      <c r="CB925" s="117"/>
      <c r="CC925" s="117"/>
      <c r="CD925" s="117"/>
      <c r="CE925" s="112"/>
      <c r="CF925" s="117"/>
      <c r="CG925" s="112"/>
      <c r="CH925" s="112"/>
      <c r="CI925" s="112"/>
      <c r="CJ925" s="112"/>
      <c r="CK925" s="112"/>
      <c r="CL925" s="112"/>
      <c r="CM925" s="112"/>
      <c r="CN925" s="112"/>
      <c r="CO925" s="112"/>
      <c r="CP925" s="112"/>
      <c r="CQ925" s="112"/>
      <c r="CR925" s="112"/>
    </row>
    <row r="926" spans="1:96" ht="30.75" customHeight="1">
      <c r="A926" s="107"/>
      <c r="B926" s="117"/>
      <c r="C926" s="107"/>
      <c r="D926" s="107"/>
      <c r="E926" s="107"/>
      <c r="F926" s="107"/>
      <c r="G926" s="107"/>
      <c r="H926" s="107"/>
      <c r="I926" s="107"/>
      <c r="J926" s="107"/>
      <c r="K926" s="107"/>
      <c r="L926" s="107"/>
      <c r="M926" s="107"/>
      <c r="N926" s="107"/>
      <c r="O926" s="117"/>
      <c r="P926" s="118"/>
      <c r="Q926" s="107"/>
      <c r="R926" s="107"/>
      <c r="S926" s="107"/>
      <c r="T926" s="107"/>
      <c r="U926" s="107"/>
      <c r="V926" s="107"/>
      <c r="W926" s="107"/>
      <c r="X926" s="107"/>
      <c r="Y926" s="107"/>
      <c r="Z926" s="107"/>
      <c r="AA926" s="107"/>
      <c r="AB926" s="107"/>
      <c r="AC926" s="147"/>
      <c r="AD926" s="111"/>
      <c r="AE926" s="107"/>
      <c r="AF926" s="107"/>
      <c r="AG926" s="107"/>
      <c r="AH926" s="107"/>
      <c r="AI926" s="107"/>
      <c r="AJ926" s="107"/>
      <c r="AK926" s="107"/>
      <c r="AL926" s="107"/>
      <c r="AM926" s="107"/>
      <c r="AN926" s="107"/>
      <c r="AO926" s="107"/>
      <c r="AP926" s="107"/>
      <c r="AQ926" s="107"/>
      <c r="AR926" s="107"/>
      <c r="AS926" s="107"/>
      <c r="AT926" s="107"/>
      <c r="AU926" s="107"/>
      <c r="AV926" s="107"/>
      <c r="AW926" s="107"/>
      <c r="AX926" s="107"/>
      <c r="AY926" s="107"/>
      <c r="AZ926" s="107"/>
      <c r="BA926" s="107"/>
      <c r="BB926" s="107"/>
      <c r="BC926" s="115"/>
      <c r="BD926" s="107"/>
      <c r="BE926" s="107"/>
      <c r="BF926" s="107"/>
      <c r="BG926" s="107"/>
      <c r="BH926" s="107"/>
      <c r="BI926" s="107"/>
      <c r="BJ926" s="107"/>
      <c r="BK926" s="107"/>
      <c r="BL926" s="116"/>
      <c r="BM926" s="116"/>
      <c r="BN926" s="116"/>
      <c r="BO926" s="116"/>
      <c r="BP926" s="116"/>
      <c r="BQ926" s="116"/>
      <c r="BR926" s="116"/>
      <c r="BS926" s="118"/>
      <c r="BT926" s="107"/>
      <c r="BU926" s="107"/>
      <c r="BV926" s="107"/>
      <c r="BW926" s="107"/>
      <c r="BX926" s="107"/>
      <c r="BY926" s="107"/>
      <c r="BZ926" s="107"/>
      <c r="CA926" s="107"/>
      <c r="CB926" s="117"/>
      <c r="CC926" s="117"/>
      <c r="CD926" s="117"/>
      <c r="CE926" s="112"/>
      <c r="CF926" s="117"/>
      <c r="CG926" s="112"/>
      <c r="CH926" s="112"/>
      <c r="CI926" s="112"/>
      <c r="CJ926" s="112"/>
      <c r="CK926" s="112"/>
      <c r="CL926" s="112"/>
      <c r="CM926" s="112"/>
      <c r="CN926" s="112"/>
      <c r="CO926" s="112"/>
      <c r="CP926" s="112"/>
      <c r="CQ926" s="112"/>
      <c r="CR926" s="112"/>
    </row>
    <row r="927" spans="1:96" ht="30.75" customHeight="1">
      <c r="A927" s="107"/>
      <c r="B927" s="117"/>
      <c r="C927" s="107"/>
      <c r="D927" s="107"/>
      <c r="E927" s="107"/>
      <c r="F927" s="107"/>
      <c r="G927" s="107"/>
      <c r="H927" s="107"/>
      <c r="I927" s="107"/>
      <c r="J927" s="107"/>
      <c r="K927" s="107"/>
      <c r="L927" s="107"/>
      <c r="M927" s="107"/>
      <c r="N927" s="107"/>
      <c r="O927" s="117"/>
      <c r="P927" s="118"/>
      <c r="Q927" s="107"/>
      <c r="R927" s="107"/>
      <c r="S927" s="107"/>
      <c r="T927" s="107"/>
      <c r="U927" s="107"/>
      <c r="V927" s="107"/>
      <c r="W927" s="107"/>
      <c r="X927" s="107"/>
      <c r="Y927" s="107"/>
      <c r="Z927" s="107"/>
      <c r="AA927" s="107"/>
      <c r="AB927" s="107"/>
      <c r="AC927" s="147"/>
      <c r="AD927" s="111"/>
      <c r="AE927" s="107"/>
      <c r="AF927" s="107"/>
      <c r="AG927" s="107"/>
      <c r="AH927" s="107"/>
      <c r="AI927" s="107"/>
      <c r="AJ927" s="107"/>
      <c r="AK927" s="107"/>
      <c r="AL927" s="107"/>
      <c r="AM927" s="107"/>
      <c r="AN927" s="107"/>
      <c r="AO927" s="107"/>
      <c r="AP927" s="107"/>
      <c r="AQ927" s="107"/>
      <c r="AR927" s="107"/>
      <c r="AS927" s="107"/>
      <c r="AT927" s="107"/>
      <c r="AU927" s="107"/>
      <c r="AV927" s="107"/>
      <c r="AW927" s="107"/>
      <c r="AX927" s="107"/>
      <c r="AY927" s="107"/>
      <c r="AZ927" s="107"/>
      <c r="BA927" s="107"/>
      <c r="BB927" s="107"/>
      <c r="BC927" s="115"/>
      <c r="BD927" s="107"/>
      <c r="BE927" s="107"/>
      <c r="BF927" s="107"/>
      <c r="BG927" s="107"/>
      <c r="BH927" s="107"/>
      <c r="BI927" s="107"/>
      <c r="BJ927" s="107"/>
      <c r="BK927" s="107"/>
      <c r="BL927" s="116"/>
      <c r="BM927" s="116"/>
      <c r="BN927" s="116"/>
      <c r="BO927" s="116"/>
      <c r="BP927" s="116"/>
      <c r="BQ927" s="116"/>
      <c r="BR927" s="116"/>
      <c r="BS927" s="118"/>
      <c r="BT927" s="107"/>
      <c r="BU927" s="107"/>
      <c r="BV927" s="107"/>
      <c r="BW927" s="107"/>
      <c r="BX927" s="107"/>
      <c r="BY927" s="107"/>
      <c r="BZ927" s="107"/>
      <c r="CA927" s="107"/>
      <c r="CB927" s="117"/>
      <c r="CC927" s="117"/>
      <c r="CD927" s="117"/>
      <c r="CE927" s="112"/>
      <c r="CF927" s="117"/>
      <c r="CG927" s="112"/>
      <c r="CH927" s="112"/>
      <c r="CI927" s="112"/>
      <c r="CJ927" s="112"/>
      <c r="CK927" s="112"/>
      <c r="CL927" s="112"/>
      <c r="CM927" s="112"/>
      <c r="CN927" s="112"/>
      <c r="CO927" s="112"/>
      <c r="CP927" s="112"/>
      <c r="CQ927" s="112"/>
      <c r="CR927" s="112"/>
    </row>
    <row r="928" spans="1:96" ht="30.75" customHeight="1">
      <c r="A928" s="107"/>
      <c r="B928" s="117"/>
      <c r="C928" s="107"/>
      <c r="D928" s="107"/>
      <c r="E928" s="107"/>
      <c r="F928" s="107"/>
      <c r="G928" s="107"/>
      <c r="H928" s="107"/>
      <c r="I928" s="107"/>
      <c r="J928" s="107"/>
      <c r="K928" s="107"/>
      <c r="L928" s="107"/>
      <c r="M928" s="107"/>
      <c r="N928" s="107"/>
      <c r="O928" s="117"/>
      <c r="P928" s="118"/>
      <c r="Q928" s="107"/>
      <c r="R928" s="107"/>
      <c r="S928" s="107"/>
      <c r="T928" s="107"/>
      <c r="U928" s="107"/>
      <c r="V928" s="107"/>
      <c r="W928" s="107"/>
      <c r="X928" s="107"/>
      <c r="Y928" s="107"/>
      <c r="Z928" s="107"/>
      <c r="AA928" s="107"/>
      <c r="AB928" s="107"/>
      <c r="AC928" s="147"/>
      <c r="AD928" s="111"/>
      <c r="AE928" s="107"/>
      <c r="AF928" s="107"/>
      <c r="AG928" s="107"/>
      <c r="AH928" s="107"/>
      <c r="AI928" s="107"/>
      <c r="AJ928" s="107"/>
      <c r="AK928" s="107"/>
      <c r="AL928" s="107"/>
      <c r="AM928" s="107"/>
      <c r="AN928" s="107"/>
      <c r="AO928" s="107"/>
      <c r="AP928" s="107"/>
      <c r="AQ928" s="107"/>
      <c r="AR928" s="107"/>
      <c r="AS928" s="107"/>
      <c r="AT928" s="107"/>
      <c r="AU928" s="107"/>
      <c r="AV928" s="107"/>
      <c r="AW928" s="107"/>
      <c r="AX928" s="107"/>
      <c r="AY928" s="107"/>
      <c r="AZ928" s="107"/>
      <c r="BA928" s="107"/>
      <c r="BB928" s="107"/>
      <c r="BC928" s="115"/>
      <c r="BD928" s="107"/>
      <c r="BE928" s="107"/>
      <c r="BF928" s="107"/>
      <c r="BG928" s="107"/>
      <c r="BH928" s="107"/>
      <c r="BI928" s="107"/>
      <c r="BJ928" s="107"/>
      <c r="BK928" s="107"/>
      <c r="BL928" s="116"/>
      <c r="BM928" s="116"/>
      <c r="BN928" s="116"/>
      <c r="BO928" s="116"/>
      <c r="BP928" s="116"/>
      <c r="BQ928" s="116"/>
      <c r="BR928" s="116"/>
      <c r="BS928" s="118"/>
      <c r="BT928" s="107"/>
      <c r="BU928" s="107"/>
      <c r="BV928" s="107"/>
      <c r="BW928" s="107"/>
      <c r="BX928" s="107"/>
      <c r="BY928" s="107"/>
      <c r="BZ928" s="107"/>
      <c r="CA928" s="107"/>
      <c r="CB928" s="117"/>
      <c r="CC928" s="117"/>
      <c r="CD928" s="117"/>
      <c r="CE928" s="112"/>
      <c r="CF928" s="117"/>
      <c r="CG928" s="112"/>
      <c r="CH928" s="112"/>
      <c r="CI928" s="112"/>
      <c r="CJ928" s="112"/>
      <c r="CK928" s="112"/>
      <c r="CL928" s="112"/>
      <c r="CM928" s="112"/>
      <c r="CN928" s="112"/>
      <c r="CO928" s="112"/>
      <c r="CP928" s="112"/>
      <c r="CQ928" s="112"/>
      <c r="CR928" s="112"/>
    </row>
    <row r="929" spans="1:96" ht="30.75" customHeight="1">
      <c r="A929" s="107"/>
      <c r="B929" s="117"/>
      <c r="C929" s="107"/>
      <c r="D929" s="107"/>
      <c r="E929" s="107"/>
      <c r="F929" s="107"/>
      <c r="G929" s="107"/>
      <c r="H929" s="107"/>
      <c r="I929" s="107"/>
      <c r="J929" s="107"/>
      <c r="K929" s="107"/>
      <c r="L929" s="107"/>
      <c r="M929" s="107"/>
      <c r="N929" s="107"/>
      <c r="O929" s="117"/>
      <c r="P929" s="118"/>
      <c r="Q929" s="107"/>
      <c r="R929" s="107"/>
      <c r="S929" s="107"/>
      <c r="T929" s="107"/>
      <c r="U929" s="107"/>
      <c r="V929" s="107"/>
      <c r="W929" s="107"/>
      <c r="X929" s="107"/>
      <c r="Y929" s="107"/>
      <c r="Z929" s="107"/>
      <c r="AA929" s="107"/>
      <c r="AB929" s="107"/>
      <c r="AC929" s="147"/>
      <c r="AD929" s="111"/>
      <c r="AE929" s="107"/>
      <c r="AF929" s="107"/>
      <c r="AG929" s="107"/>
      <c r="AH929" s="107"/>
      <c r="AI929" s="107"/>
      <c r="AJ929" s="107"/>
      <c r="AK929" s="107"/>
      <c r="AL929" s="107"/>
      <c r="AM929" s="107"/>
      <c r="AN929" s="107"/>
      <c r="AO929" s="107"/>
      <c r="AP929" s="107"/>
      <c r="AQ929" s="107"/>
      <c r="AR929" s="107"/>
      <c r="AS929" s="107"/>
      <c r="AT929" s="107"/>
      <c r="AU929" s="107"/>
      <c r="AV929" s="107"/>
      <c r="AW929" s="107"/>
      <c r="AX929" s="107"/>
      <c r="AY929" s="107"/>
      <c r="AZ929" s="107"/>
      <c r="BA929" s="107"/>
      <c r="BB929" s="107"/>
      <c r="BC929" s="115"/>
      <c r="BD929" s="107"/>
      <c r="BE929" s="107"/>
      <c r="BF929" s="107"/>
      <c r="BG929" s="107"/>
      <c r="BH929" s="107"/>
      <c r="BI929" s="107"/>
      <c r="BJ929" s="107"/>
      <c r="BK929" s="107"/>
      <c r="BL929" s="116"/>
      <c r="BM929" s="116"/>
      <c r="BN929" s="116"/>
      <c r="BO929" s="116"/>
      <c r="BP929" s="116"/>
      <c r="BQ929" s="116"/>
      <c r="BR929" s="116"/>
      <c r="BS929" s="118"/>
      <c r="BT929" s="107"/>
      <c r="BU929" s="107"/>
      <c r="BV929" s="107"/>
      <c r="BW929" s="107"/>
      <c r="BX929" s="107"/>
      <c r="BY929" s="107"/>
      <c r="BZ929" s="107"/>
      <c r="CA929" s="107"/>
      <c r="CB929" s="117"/>
      <c r="CC929" s="117"/>
      <c r="CD929" s="117"/>
      <c r="CE929" s="112"/>
      <c r="CF929" s="117"/>
      <c r="CG929" s="112"/>
      <c r="CH929" s="112"/>
      <c r="CI929" s="112"/>
      <c r="CJ929" s="112"/>
      <c r="CK929" s="112"/>
      <c r="CL929" s="112"/>
      <c r="CM929" s="112"/>
      <c r="CN929" s="112"/>
      <c r="CO929" s="112"/>
      <c r="CP929" s="112"/>
      <c r="CQ929" s="112"/>
      <c r="CR929" s="112"/>
    </row>
    <row r="930" spans="1:96" ht="30.75" customHeight="1">
      <c r="A930" s="107"/>
      <c r="B930" s="117"/>
      <c r="C930" s="107"/>
      <c r="D930" s="107"/>
      <c r="E930" s="107"/>
      <c r="F930" s="107"/>
      <c r="G930" s="107"/>
      <c r="H930" s="107"/>
      <c r="I930" s="107"/>
      <c r="J930" s="107"/>
      <c r="K930" s="107"/>
      <c r="L930" s="107"/>
      <c r="M930" s="107"/>
      <c r="N930" s="107"/>
      <c r="O930" s="117"/>
      <c r="P930" s="118"/>
      <c r="Q930" s="107"/>
      <c r="R930" s="107"/>
      <c r="S930" s="107"/>
      <c r="T930" s="107"/>
      <c r="U930" s="107"/>
      <c r="V930" s="107"/>
      <c r="W930" s="107"/>
      <c r="X930" s="107"/>
      <c r="Y930" s="107"/>
      <c r="Z930" s="107"/>
      <c r="AA930" s="107"/>
      <c r="AB930" s="107"/>
      <c r="AC930" s="147"/>
      <c r="AD930" s="111"/>
      <c r="AE930" s="107"/>
      <c r="AF930" s="107"/>
      <c r="AG930" s="107"/>
      <c r="AH930" s="107"/>
      <c r="AI930" s="107"/>
      <c r="AJ930" s="107"/>
      <c r="AK930" s="107"/>
      <c r="AL930" s="107"/>
      <c r="AM930" s="107"/>
      <c r="AN930" s="107"/>
      <c r="AO930" s="107"/>
      <c r="AP930" s="107"/>
      <c r="AQ930" s="107"/>
      <c r="AR930" s="107"/>
      <c r="AS930" s="107"/>
      <c r="AT930" s="107"/>
      <c r="AU930" s="107"/>
      <c r="AV930" s="107"/>
      <c r="AW930" s="107"/>
      <c r="AX930" s="107"/>
      <c r="AY930" s="107"/>
      <c r="AZ930" s="107"/>
      <c r="BA930" s="107"/>
      <c r="BB930" s="107"/>
      <c r="BC930" s="115"/>
      <c r="BD930" s="107"/>
      <c r="BE930" s="107"/>
      <c r="BF930" s="107"/>
      <c r="BG930" s="107"/>
      <c r="BH930" s="107"/>
      <c r="BI930" s="107"/>
      <c r="BJ930" s="107"/>
      <c r="BK930" s="107"/>
      <c r="BL930" s="116"/>
      <c r="BM930" s="116"/>
      <c r="BN930" s="116"/>
      <c r="BO930" s="116"/>
      <c r="BP930" s="116"/>
      <c r="BQ930" s="116"/>
      <c r="BR930" s="116"/>
      <c r="BS930" s="118"/>
      <c r="BT930" s="107"/>
      <c r="BU930" s="107"/>
      <c r="BV930" s="107"/>
      <c r="BW930" s="107"/>
      <c r="BX930" s="107"/>
      <c r="BY930" s="107"/>
      <c r="BZ930" s="107"/>
      <c r="CA930" s="107"/>
      <c r="CB930" s="117"/>
      <c r="CC930" s="117"/>
      <c r="CD930" s="117"/>
      <c r="CE930" s="112"/>
      <c r="CF930" s="117"/>
      <c r="CG930" s="112"/>
      <c r="CH930" s="112"/>
      <c r="CI930" s="112"/>
      <c r="CJ930" s="112"/>
      <c r="CK930" s="112"/>
      <c r="CL930" s="112"/>
      <c r="CM930" s="112"/>
      <c r="CN930" s="112"/>
      <c r="CO930" s="112"/>
      <c r="CP930" s="112"/>
      <c r="CQ930" s="112"/>
      <c r="CR930" s="112"/>
    </row>
    <row r="931" spans="1:96" ht="30.75" customHeight="1">
      <c r="A931" s="107"/>
      <c r="B931" s="117"/>
      <c r="C931" s="107"/>
      <c r="D931" s="107"/>
      <c r="E931" s="107"/>
      <c r="F931" s="107"/>
      <c r="G931" s="107"/>
      <c r="H931" s="107"/>
      <c r="I931" s="107"/>
      <c r="J931" s="107"/>
      <c r="K931" s="107"/>
      <c r="L931" s="107"/>
      <c r="M931" s="107"/>
      <c r="N931" s="107"/>
      <c r="O931" s="117"/>
      <c r="P931" s="118"/>
      <c r="Q931" s="107"/>
      <c r="R931" s="107"/>
      <c r="S931" s="107"/>
      <c r="T931" s="107"/>
      <c r="U931" s="107"/>
      <c r="V931" s="107"/>
      <c r="W931" s="107"/>
      <c r="X931" s="107"/>
      <c r="Y931" s="107"/>
      <c r="Z931" s="107"/>
      <c r="AA931" s="107"/>
      <c r="AB931" s="107"/>
      <c r="AC931" s="147"/>
      <c r="AD931" s="111"/>
      <c r="AE931" s="107"/>
      <c r="AF931" s="107"/>
      <c r="AG931" s="107"/>
      <c r="AH931" s="107"/>
      <c r="AI931" s="107"/>
      <c r="AJ931" s="107"/>
      <c r="AK931" s="107"/>
      <c r="AL931" s="107"/>
      <c r="AM931" s="107"/>
      <c r="AN931" s="107"/>
      <c r="AO931" s="107"/>
      <c r="AP931" s="107"/>
      <c r="AQ931" s="107"/>
      <c r="AR931" s="107"/>
      <c r="AS931" s="107"/>
      <c r="AT931" s="107"/>
      <c r="AU931" s="107"/>
      <c r="AV931" s="107"/>
      <c r="AW931" s="107"/>
      <c r="AX931" s="107"/>
      <c r="AY931" s="107"/>
      <c r="AZ931" s="107"/>
      <c r="BA931" s="107"/>
      <c r="BB931" s="107"/>
      <c r="BC931" s="115"/>
      <c r="BD931" s="107"/>
      <c r="BE931" s="107"/>
      <c r="BF931" s="107"/>
      <c r="BG931" s="107"/>
      <c r="BH931" s="107"/>
      <c r="BI931" s="107"/>
      <c r="BJ931" s="107"/>
      <c r="BK931" s="107"/>
      <c r="BL931" s="116"/>
      <c r="BM931" s="116"/>
      <c r="BN931" s="116"/>
      <c r="BO931" s="116"/>
      <c r="BP931" s="116"/>
      <c r="BQ931" s="116"/>
      <c r="BR931" s="116"/>
      <c r="BS931" s="118"/>
      <c r="BT931" s="107"/>
      <c r="BU931" s="107"/>
      <c r="BV931" s="107"/>
      <c r="BW931" s="107"/>
      <c r="BX931" s="107"/>
      <c r="BY931" s="107"/>
      <c r="BZ931" s="107"/>
      <c r="CA931" s="107"/>
      <c r="CB931" s="117"/>
      <c r="CC931" s="117"/>
      <c r="CD931" s="117"/>
      <c r="CE931" s="112"/>
      <c r="CF931" s="117"/>
      <c r="CG931" s="112"/>
      <c r="CH931" s="112"/>
      <c r="CI931" s="112"/>
      <c r="CJ931" s="112"/>
      <c r="CK931" s="112"/>
      <c r="CL931" s="112"/>
      <c r="CM931" s="112"/>
      <c r="CN931" s="112"/>
      <c r="CO931" s="112"/>
      <c r="CP931" s="112"/>
      <c r="CQ931" s="112"/>
      <c r="CR931" s="112"/>
    </row>
    <row r="932" spans="1:96" ht="30.75" customHeight="1">
      <c r="A932" s="107"/>
      <c r="B932" s="117"/>
      <c r="C932" s="107"/>
      <c r="D932" s="107"/>
      <c r="E932" s="107"/>
      <c r="F932" s="107"/>
      <c r="G932" s="107"/>
      <c r="H932" s="107"/>
      <c r="I932" s="107"/>
      <c r="J932" s="107"/>
      <c r="K932" s="107"/>
      <c r="L932" s="107"/>
      <c r="M932" s="107"/>
      <c r="N932" s="107"/>
      <c r="O932" s="117"/>
      <c r="P932" s="118"/>
      <c r="Q932" s="107"/>
      <c r="R932" s="107"/>
      <c r="S932" s="107"/>
      <c r="T932" s="107"/>
      <c r="U932" s="107"/>
      <c r="V932" s="107"/>
      <c r="W932" s="107"/>
      <c r="X932" s="107"/>
      <c r="Y932" s="107"/>
      <c r="Z932" s="107"/>
      <c r="AA932" s="107"/>
      <c r="AB932" s="107"/>
      <c r="AC932" s="147"/>
      <c r="AD932" s="111"/>
      <c r="AE932" s="107"/>
      <c r="AF932" s="107"/>
      <c r="AG932" s="107"/>
      <c r="AH932" s="107"/>
      <c r="AI932" s="107"/>
      <c r="AJ932" s="107"/>
      <c r="AK932" s="107"/>
      <c r="AL932" s="107"/>
      <c r="AM932" s="107"/>
      <c r="AN932" s="107"/>
      <c r="AO932" s="107"/>
      <c r="AP932" s="107"/>
      <c r="AQ932" s="107"/>
      <c r="AR932" s="107"/>
      <c r="AS932" s="107"/>
      <c r="AT932" s="107"/>
      <c r="AU932" s="107"/>
      <c r="AV932" s="107"/>
      <c r="AW932" s="107"/>
      <c r="AX932" s="107"/>
      <c r="AY932" s="107"/>
      <c r="AZ932" s="107"/>
      <c r="BA932" s="107"/>
      <c r="BB932" s="107"/>
      <c r="BC932" s="115"/>
      <c r="BD932" s="107"/>
      <c r="BE932" s="107"/>
      <c r="BF932" s="107"/>
      <c r="BG932" s="107"/>
      <c r="BH932" s="107"/>
      <c r="BI932" s="107"/>
      <c r="BJ932" s="107"/>
      <c r="BK932" s="107"/>
      <c r="BL932" s="116"/>
      <c r="BM932" s="116"/>
      <c r="BN932" s="116"/>
      <c r="BO932" s="116"/>
      <c r="BP932" s="116"/>
      <c r="BQ932" s="116"/>
      <c r="BR932" s="116"/>
      <c r="BS932" s="118"/>
      <c r="BT932" s="107"/>
      <c r="BU932" s="107"/>
      <c r="BV932" s="107"/>
      <c r="BW932" s="107"/>
      <c r="BX932" s="107"/>
      <c r="BY932" s="107"/>
      <c r="BZ932" s="107"/>
      <c r="CA932" s="107"/>
      <c r="CB932" s="117"/>
      <c r="CC932" s="117"/>
      <c r="CD932" s="117"/>
      <c r="CE932" s="112"/>
      <c r="CF932" s="117"/>
      <c r="CG932" s="112"/>
      <c r="CH932" s="112"/>
      <c r="CI932" s="112"/>
      <c r="CJ932" s="112"/>
      <c r="CK932" s="112"/>
      <c r="CL932" s="112"/>
      <c r="CM932" s="112"/>
      <c r="CN932" s="112"/>
      <c r="CO932" s="112"/>
      <c r="CP932" s="112"/>
      <c r="CQ932" s="112"/>
      <c r="CR932" s="112"/>
    </row>
    <row r="933" spans="1:96" ht="30.75" customHeight="1">
      <c r="A933" s="107"/>
      <c r="B933" s="117"/>
      <c r="C933" s="107"/>
      <c r="D933" s="107"/>
      <c r="E933" s="107"/>
      <c r="F933" s="107"/>
      <c r="G933" s="107"/>
      <c r="H933" s="107"/>
      <c r="I933" s="107"/>
      <c r="J933" s="107"/>
      <c r="K933" s="107"/>
      <c r="L933" s="107"/>
      <c r="M933" s="107"/>
      <c r="N933" s="107"/>
      <c r="O933" s="117"/>
      <c r="P933" s="118"/>
      <c r="Q933" s="107"/>
      <c r="R933" s="107"/>
      <c r="S933" s="107"/>
      <c r="T933" s="107"/>
      <c r="U933" s="107"/>
      <c r="V933" s="107"/>
      <c r="W933" s="107"/>
      <c r="X933" s="107"/>
      <c r="Y933" s="107"/>
      <c r="Z933" s="107"/>
      <c r="AA933" s="107"/>
      <c r="AB933" s="107"/>
      <c r="AC933" s="147"/>
      <c r="AD933" s="111"/>
      <c r="AE933" s="107"/>
      <c r="AF933" s="107"/>
      <c r="AG933" s="107"/>
      <c r="AH933" s="107"/>
      <c r="AI933" s="107"/>
      <c r="AJ933" s="107"/>
      <c r="AK933" s="107"/>
      <c r="AL933" s="107"/>
      <c r="AM933" s="107"/>
      <c r="AN933" s="107"/>
      <c r="AO933" s="107"/>
      <c r="AP933" s="107"/>
      <c r="AQ933" s="107"/>
      <c r="AR933" s="107"/>
      <c r="AS933" s="107"/>
      <c r="AT933" s="107"/>
      <c r="AU933" s="107"/>
      <c r="AV933" s="107"/>
      <c r="AW933" s="107"/>
      <c r="AX933" s="107"/>
      <c r="AY933" s="107"/>
      <c r="AZ933" s="107"/>
      <c r="BA933" s="107"/>
      <c r="BB933" s="107"/>
      <c r="BC933" s="115"/>
      <c r="BD933" s="107"/>
      <c r="BE933" s="107"/>
      <c r="BF933" s="107"/>
      <c r="BG933" s="107"/>
      <c r="BH933" s="107"/>
      <c r="BI933" s="107"/>
      <c r="BJ933" s="107"/>
      <c r="BK933" s="107"/>
      <c r="BL933" s="116"/>
      <c r="BM933" s="116"/>
      <c r="BN933" s="116"/>
      <c r="BO933" s="116"/>
      <c r="BP933" s="116"/>
      <c r="BQ933" s="116"/>
      <c r="BR933" s="116"/>
      <c r="BS933" s="118"/>
      <c r="BT933" s="107"/>
      <c r="BU933" s="107"/>
      <c r="BV933" s="107"/>
      <c r="BW933" s="107"/>
      <c r="BX933" s="107"/>
      <c r="BY933" s="107"/>
      <c r="BZ933" s="107"/>
      <c r="CA933" s="107"/>
      <c r="CB933" s="117"/>
      <c r="CC933" s="117"/>
      <c r="CD933" s="117"/>
      <c r="CE933" s="112"/>
      <c r="CF933" s="117"/>
      <c r="CG933" s="112"/>
      <c r="CH933" s="112"/>
      <c r="CI933" s="112"/>
      <c r="CJ933" s="112"/>
      <c r="CK933" s="112"/>
      <c r="CL933" s="112"/>
      <c r="CM933" s="112"/>
      <c r="CN933" s="112"/>
      <c r="CO933" s="112"/>
      <c r="CP933" s="112"/>
      <c r="CQ933" s="112"/>
      <c r="CR933" s="112"/>
    </row>
    <row r="934" spans="1:96" ht="30.75" customHeight="1">
      <c r="A934" s="107"/>
      <c r="B934" s="117"/>
      <c r="C934" s="107"/>
      <c r="D934" s="107"/>
      <c r="E934" s="107"/>
      <c r="F934" s="107"/>
      <c r="G934" s="107"/>
      <c r="H934" s="107"/>
      <c r="I934" s="107"/>
      <c r="J934" s="107"/>
      <c r="K934" s="107"/>
      <c r="L934" s="107"/>
      <c r="M934" s="107"/>
      <c r="N934" s="107"/>
      <c r="O934" s="117"/>
      <c r="P934" s="118"/>
      <c r="Q934" s="107"/>
      <c r="R934" s="107"/>
      <c r="S934" s="107"/>
      <c r="T934" s="107"/>
      <c r="U934" s="107"/>
      <c r="V934" s="107"/>
      <c r="W934" s="107"/>
      <c r="X934" s="107"/>
      <c r="Y934" s="107"/>
      <c r="Z934" s="107"/>
      <c r="AA934" s="107"/>
      <c r="AB934" s="107"/>
      <c r="AC934" s="147"/>
      <c r="AD934" s="111"/>
      <c r="AE934" s="107"/>
      <c r="AF934" s="107"/>
      <c r="AG934" s="107"/>
      <c r="AH934" s="107"/>
      <c r="AI934" s="107"/>
      <c r="AJ934" s="107"/>
      <c r="AK934" s="107"/>
      <c r="AL934" s="107"/>
      <c r="AM934" s="107"/>
      <c r="AN934" s="107"/>
      <c r="AO934" s="107"/>
      <c r="AP934" s="107"/>
      <c r="AQ934" s="107"/>
      <c r="AR934" s="107"/>
      <c r="AS934" s="107"/>
      <c r="AT934" s="107"/>
      <c r="AU934" s="107"/>
      <c r="AV934" s="107"/>
      <c r="AW934" s="107"/>
      <c r="AX934" s="107"/>
      <c r="AY934" s="107"/>
      <c r="AZ934" s="107"/>
      <c r="BA934" s="107"/>
      <c r="BB934" s="107"/>
      <c r="BC934" s="115"/>
      <c r="BD934" s="107"/>
      <c r="BE934" s="107"/>
      <c r="BF934" s="107"/>
      <c r="BG934" s="107"/>
      <c r="BH934" s="107"/>
      <c r="BI934" s="107"/>
      <c r="BJ934" s="107"/>
      <c r="BK934" s="107"/>
      <c r="BL934" s="116"/>
      <c r="BM934" s="116"/>
      <c r="BN934" s="116"/>
      <c r="BO934" s="116"/>
      <c r="BP934" s="116"/>
      <c r="BQ934" s="116"/>
      <c r="BR934" s="116"/>
      <c r="BS934" s="118"/>
      <c r="BT934" s="107"/>
      <c r="BU934" s="107"/>
      <c r="BV934" s="107"/>
      <c r="BW934" s="107"/>
      <c r="BX934" s="107"/>
      <c r="BY934" s="107"/>
      <c r="BZ934" s="107"/>
      <c r="CA934" s="107"/>
      <c r="CB934" s="117"/>
      <c r="CC934" s="117"/>
      <c r="CD934" s="117"/>
      <c r="CE934" s="112"/>
      <c r="CF934" s="117"/>
      <c r="CG934" s="112"/>
      <c r="CH934" s="112"/>
      <c r="CI934" s="112"/>
      <c r="CJ934" s="112"/>
      <c r="CK934" s="112"/>
      <c r="CL934" s="112"/>
      <c r="CM934" s="112"/>
      <c r="CN934" s="112"/>
      <c r="CO934" s="112"/>
      <c r="CP934" s="112"/>
      <c r="CQ934" s="112"/>
      <c r="CR934" s="112"/>
    </row>
    <row r="935" spans="1:96" ht="30.75" customHeight="1">
      <c r="A935" s="107"/>
      <c r="B935" s="117"/>
      <c r="C935" s="107"/>
      <c r="D935" s="107"/>
      <c r="E935" s="107"/>
      <c r="F935" s="107"/>
      <c r="G935" s="107"/>
      <c r="H935" s="107"/>
      <c r="I935" s="107"/>
      <c r="J935" s="107"/>
      <c r="K935" s="107"/>
      <c r="L935" s="107"/>
      <c r="M935" s="107"/>
      <c r="N935" s="107"/>
      <c r="O935" s="117"/>
      <c r="P935" s="118"/>
      <c r="Q935" s="107"/>
      <c r="R935" s="107"/>
      <c r="S935" s="107"/>
      <c r="T935" s="107"/>
      <c r="U935" s="107"/>
      <c r="V935" s="107"/>
      <c r="W935" s="107"/>
      <c r="X935" s="107"/>
      <c r="Y935" s="107"/>
      <c r="Z935" s="107"/>
      <c r="AA935" s="107"/>
      <c r="AB935" s="107"/>
      <c r="AC935" s="147"/>
      <c r="AD935" s="111"/>
      <c r="AE935" s="107"/>
      <c r="AF935" s="107"/>
      <c r="AG935" s="107"/>
      <c r="AH935" s="107"/>
      <c r="AI935" s="107"/>
      <c r="AJ935" s="107"/>
      <c r="AK935" s="107"/>
      <c r="AL935" s="107"/>
      <c r="AM935" s="107"/>
      <c r="AN935" s="107"/>
      <c r="AO935" s="107"/>
      <c r="AP935" s="107"/>
      <c r="AQ935" s="107"/>
      <c r="AR935" s="107"/>
      <c r="AS935" s="107"/>
      <c r="AT935" s="107"/>
      <c r="AU935" s="107"/>
      <c r="AV935" s="107"/>
      <c r="AW935" s="107"/>
      <c r="AX935" s="107"/>
      <c r="AY935" s="107"/>
      <c r="AZ935" s="107"/>
      <c r="BA935" s="107"/>
      <c r="BB935" s="107"/>
      <c r="BC935" s="115"/>
      <c r="BD935" s="107"/>
      <c r="BE935" s="107"/>
      <c r="BF935" s="107"/>
      <c r="BG935" s="107"/>
      <c r="BH935" s="107"/>
      <c r="BI935" s="107"/>
      <c r="BJ935" s="107"/>
      <c r="BK935" s="107"/>
      <c r="BL935" s="116"/>
      <c r="BM935" s="116"/>
      <c r="BN935" s="116"/>
      <c r="BO935" s="116"/>
      <c r="BP935" s="116"/>
      <c r="BQ935" s="116"/>
      <c r="BR935" s="116"/>
      <c r="BS935" s="118"/>
      <c r="BT935" s="107"/>
      <c r="BU935" s="107"/>
      <c r="BV935" s="107"/>
      <c r="BW935" s="107"/>
      <c r="BX935" s="107"/>
      <c r="BY935" s="107"/>
      <c r="BZ935" s="107"/>
      <c r="CA935" s="107"/>
      <c r="CB935" s="117"/>
      <c r="CC935" s="117"/>
      <c r="CD935" s="117"/>
      <c r="CE935" s="112"/>
      <c r="CF935" s="117"/>
      <c r="CG935" s="112"/>
      <c r="CH935" s="112"/>
      <c r="CI935" s="112"/>
      <c r="CJ935" s="112"/>
      <c r="CK935" s="112"/>
      <c r="CL935" s="112"/>
      <c r="CM935" s="112"/>
      <c r="CN935" s="112"/>
      <c r="CO935" s="112"/>
      <c r="CP935" s="112"/>
      <c r="CQ935" s="112"/>
      <c r="CR935" s="112"/>
    </row>
    <row r="936" spans="1:96" ht="30.75" customHeight="1">
      <c r="A936" s="107"/>
      <c r="B936" s="117"/>
      <c r="C936" s="107"/>
      <c r="D936" s="107"/>
      <c r="E936" s="107"/>
      <c r="F936" s="107"/>
      <c r="G936" s="107"/>
      <c r="H936" s="107"/>
      <c r="I936" s="107"/>
      <c r="J936" s="107"/>
      <c r="K936" s="107"/>
      <c r="L936" s="107"/>
      <c r="M936" s="107"/>
      <c r="N936" s="107"/>
      <c r="O936" s="117"/>
      <c r="P936" s="118"/>
      <c r="Q936" s="107"/>
      <c r="R936" s="107"/>
      <c r="S936" s="107"/>
      <c r="T936" s="107"/>
      <c r="U936" s="107"/>
      <c r="V936" s="107"/>
      <c r="W936" s="107"/>
      <c r="X936" s="107"/>
      <c r="Y936" s="107"/>
      <c r="Z936" s="107"/>
      <c r="AA936" s="107"/>
      <c r="AB936" s="107"/>
      <c r="AC936" s="147"/>
      <c r="AD936" s="111"/>
      <c r="AE936" s="107"/>
      <c r="AF936" s="107"/>
      <c r="AG936" s="107"/>
      <c r="AH936" s="107"/>
      <c r="AI936" s="107"/>
      <c r="AJ936" s="107"/>
      <c r="AK936" s="107"/>
      <c r="AL936" s="107"/>
      <c r="AM936" s="107"/>
      <c r="AN936" s="107"/>
      <c r="AO936" s="107"/>
      <c r="AP936" s="107"/>
      <c r="AQ936" s="107"/>
      <c r="AR936" s="107"/>
      <c r="AS936" s="107"/>
      <c r="AT936" s="107"/>
      <c r="AU936" s="107"/>
      <c r="AV936" s="107"/>
      <c r="AW936" s="107"/>
      <c r="AX936" s="107"/>
      <c r="AY936" s="107"/>
      <c r="AZ936" s="107"/>
      <c r="BA936" s="107"/>
      <c r="BB936" s="107"/>
      <c r="BC936" s="115"/>
      <c r="BD936" s="107"/>
      <c r="BE936" s="107"/>
      <c r="BF936" s="107"/>
      <c r="BG936" s="107"/>
      <c r="BH936" s="107"/>
      <c r="BI936" s="107"/>
      <c r="BJ936" s="107"/>
      <c r="BK936" s="107"/>
      <c r="BL936" s="116"/>
      <c r="BM936" s="116"/>
      <c r="BN936" s="116"/>
      <c r="BO936" s="116"/>
      <c r="BP936" s="116"/>
      <c r="BQ936" s="116"/>
      <c r="BR936" s="116"/>
      <c r="BS936" s="118"/>
      <c r="BT936" s="107"/>
      <c r="BU936" s="107"/>
      <c r="BV936" s="107"/>
      <c r="BW936" s="107"/>
      <c r="BX936" s="107"/>
      <c r="BY936" s="107"/>
      <c r="BZ936" s="107"/>
      <c r="CA936" s="107"/>
      <c r="CB936" s="117"/>
      <c r="CC936" s="117"/>
      <c r="CD936" s="117"/>
      <c r="CE936" s="112"/>
      <c r="CF936" s="117"/>
      <c r="CG936" s="112"/>
      <c r="CH936" s="112"/>
      <c r="CI936" s="112"/>
      <c r="CJ936" s="112"/>
      <c r="CK936" s="112"/>
      <c r="CL936" s="112"/>
      <c r="CM936" s="112"/>
      <c r="CN936" s="112"/>
      <c r="CO936" s="112"/>
      <c r="CP936" s="112"/>
      <c r="CQ936" s="112"/>
      <c r="CR936" s="112"/>
    </row>
    <row r="937" spans="1:96" ht="30.75" customHeight="1">
      <c r="A937" s="107"/>
      <c r="B937" s="117"/>
      <c r="C937" s="107"/>
      <c r="D937" s="107"/>
      <c r="E937" s="107"/>
      <c r="F937" s="107"/>
      <c r="G937" s="107"/>
      <c r="H937" s="107"/>
      <c r="I937" s="107"/>
      <c r="J937" s="107"/>
      <c r="K937" s="107"/>
      <c r="L937" s="107"/>
      <c r="M937" s="107"/>
      <c r="N937" s="107"/>
      <c r="O937" s="117"/>
      <c r="P937" s="118"/>
      <c r="Q937" s="107"/>
      <c r="R937" s="107"/>
      <c r="S937" s="107"/>
      <c r="T937" s="107"/>
      <c r="U937" s="107"/>
      <c r="V937" s="107"/>
      <c r="W937" s="107"/>
      <c r="X937" s="107"/>
      <c r="Y937" s="107"/>
      <c r="Z937" s="107"/>
      <c r="AA937" s="107"/>
      <c r="AB937" s="107"/>
      <c r="AC937" s="147"/>
      <c r="AD937" s="111"/>
      <c r="AE937" s="107"/>
      <c r="AF937" s="107"/>
      <c r="AG937" s="107"/>
      <c r="AH937" s="107"/>
      <c r="AI937" s="107"/>
      <c r="AJ937" s="107"/>
      <c r="AK937" s="107"/>
      <c r="AL937" s="107"/>
      <c r="AM937" s="107"/>
      <c r="AN937" s="107"/>
      <c r="AO937" s="107"/>
      <c r="AP937" s="107"/>
      <c r="AQ937" s="107"/>
      <c r="AR937" s="107"/>
      <c r="AS937" s="107"/>
      <c r="AT937" s="107"/>
      <c r="AU937" s="107"/>
      <c r="AV937" s="107"/>
      <c r="AW937" s="107"/>
      <c r="AX937" s="107"/>
      <c r="AY937" s="107"/>
      <c r="AZ937" s="107"/>
      <c r="BA937" s="107"/>
      <c r="BB937" s="107"/>
      <c r="BC937" s="115"/>
      <c r="BD937" s="107"/>
      <c r="BE937" s="107"/>
      <c r="BF937" s="107"/>
      <c r="BG937" s="107"/>
      <c r="BH937" s="107"/>
      <c r="BI937" s="107"/>
      <c r="BJ937" s="107"/>
      <c r="BK937" s="107"/>
      <c r="BL937" s="116"/>
      <c r="BM937" s="116"/>
      <c r="BN937" s="116"/>
      <c r="BO937" s="116"/>
      <c r="BP937" s="116"/>
      <c r="BQ937" s="116"/>
      <c r="BR937" s="116"/>
      <c r="BS937" s="118"/>
      <c r="BT937" s="107"/>
      <c r="BU937" s="107"/>
      <c r="BV937" s="107"/>
      <c r="BW937" s="107"/>
      <c r="BX937" s="107"/>
      <c r="BY937" s="107"/>
      <c r="BZ937" s="107"/>
      <c r="CA937" s="107"/>
      <c r="CB937" s="117"/>
      <c r="CC937" s="117"/>
      <c r="CD937" s="117"/>
      <c r="CE937" s="112"/>
      <c r="CF937" s="117"/>
      <c r="CG937" s="112"/>
      <c r="CH937" s="112"/>
      <c r="CI937" s="112"/>
      <c r="CJ937" s="112"/>
      <c r="CK937" s="112"/>
      <c r="CL937" s="112"/>
      <c r="CM937" s="112"/>
      <c r="CN937" s="112"/>
      <c r="CO937" s="112"/>
      <c r="CP937" s="112"/>
      <c r="CQ937" s="112"/>
      <c r="CR937" s="112"/>
    </row>
    <row r="938" spans="1:96" ht="30.75" customHeight="1">
      <c r="A938" s="107"/>
      <c r="B938" s="117"/>
      <c r="C938" s="107"/>
      <c r="D938" s="107"/>
      <c r="E938" s="107"/>
      <c r="F938" s="107"/>
      <c r="G938" s="107"/>
      <c r="H938" s="107"/>
      <c r="I938" s="107"/>
      <c r="J938" s="107"/>
      <c r="K938" s="107"/>
      <c r="L938" s="107"/>
      <c r="M938" s="107"/>
      <c r="N938" s="107"/>
      <c r="O938" s="117"/>
      <c r="P938" s="118"/>
      <c r="Q938" s="107"/>
      <c r="R938" s="107"/>
      <c r="S938" s="107"/>
      <c r="T938" s="107"/>
      <c r="U938" s="107"/>
      <c r="V938" s="107"/>
      <c r="W938" s="107"/>
      <c r="X938" s="107"/>
      <c r="Y938" s="107"/>
      <c r="Z938" s="107"/>
      <c r="AA938" s="107"/>
      <c r="AB938" s="107"/>
      <c r="AC938" s="147"/>
      <c r="AD938" s="111"/>
      <c r="AE938" s="107"/>
      <c r="AF938" s="107"/>
      <c r="AG938" s="107"/>
      <c r="AH938" s="107"/>
      <c r="AI938" s="107"/>
      <c r="AJ938" s="107"/>
      <c r="AK938" s="107"/>
      <c r="AL938" s="107"/>
      <c r="AM938" s="107"/>
      <c r="AN938" s="107"/>
      <c r="AO938" s="107"/>
      <c r="AP938" s="107"/>
      <c r="AQ938" s="107"/>
      <c r="AR938" s="107"/>
      <c r="AS938" s="107"/>
      <c r="AT938" s="107"/>
      <c r="AU938" s="107"/>
      <c r="AV938" s="107"/>
      <c r="AW938" s="107"/>
      <c r="AX938" s="107"/>
      <c r="AY938" s="107"/>
      <c r="AZ938" s="107"/>
      <c r="BA938" s="107"/>
      <c r="BB938" s="107"/>
      <c r="BC938" s="115"/>
      <c r="BD938" s="107"/>
      <c r="BE938" s="107"/>
      <c r="BF938" s="107"/>
      <c r="BG938" s="107"/>
      <c r="BH938" s="107"/>
      <c r="BI938" s="107"/>
      <c r="BJ938" s="107"/>
      <c r="BK938" s="107"/>
      <c r="BL938" s="116"/>
      <c r="BM938" s="116"/>
      <c r="BN938" s="116"/>
      <c r="BO938" s="116"/>
      <c r="BP938" s="116"/>
      <c r="BQ938" s="116"/>
      <c r="BR938" s="116"/>
      <c r="BS938" s="118"/>
      <c r="BT938" s="107"/>
      <c r="BU938" s="107"/>
      <c r="BV938" s="107"/>
      <c r="BW938" s="107"/>
      <c r="BX938" s="107"/>
      <c r="BY938" s="107"/>
      <c r="BZ938" s="107"/>
      <c r="CA938" s="107"/>
      <c r="CB938" s="117"/>
      <c r="CC938" s="117"/>
      <c r="CD938" s="117"/>
      <c r="CE938" s="112"/>
      <c r="CF938" s="117"/>
      <c r="CG938" s="112"/>
      <c r="CH938" s="112"/>
      <c r="CI938" s="112"/>
      <c r="CJ938" s="112"/>
      <c r="CK938" s="112"/>
      <c r="CL938" s="112"/>
      <c r="CM938" s="112"/>
      <c r="CN938" s="112"/>
      <c r="CO938" s="112"/>
      <c r="CP938" s="112"/>
      <c r="CQ938" s="112"/>
      <c r="CR938" s="112"/>
    </row>
    <row r="939" spans="1:96" ht="30.75" customHeight="1">
      <c r="A939" s="107"/>
      <c r="B939" s="117"/>
      <c r="C939" s="107"/>
      <c r="D939" s="107"/>
      <c r="E939" s="107"/>
      <c r="F939" s="107"/>
      <c r="G939" s="107"/>
      <c r="H939" s="107"/>
      <c r="I939" s="107"/>
      <c r="J939" s="107"/>
      <c r="K939" s="107"/>
      <c r="L939" s="107"/>
      <c r="M939" s="107"/>
      <c r="N939" s="107"/>
      <c r="O939" s="117"/>
      <c r="P939" s="118"/>
      <c r="Q939" s="107"/>
      <c r="R939" s="107"/>
      <c r="S939" s="107"/>
      <c r="T939" s="107"/>
      <c r="U939" s="107"/>
      <c r="V939" s="107"/>
      <c r="W939" s="107"/>
      <c r="X939" s="107"/>
      <c r="Y939" s="107"/>
      <c r="Z939" s="107"/>
      <c r="AA939" s="107"/>
      <c r="AB939" s="107"/>
      <c r="AC939" s="147"/>
      <c r="AD939" s="111"/>
      <c r="AE939" s="107"/>
      <c r="AF939" s="107"/>
      <c r="AG939" s="107"/>
      <c r="AH939" s="107"/>
      <c r="AI939" s="107"/>
      <c r="AJ939" s="107"/>
      <c r="AK939" s="107"/>
      <c r="AL939" s="107"/>
      <c r="AM939" s="107"/>
      <c r="AN939" s="107"/>
      <c r="AO939" s="107"/>
      <c r="AP939" s="107"/>
      <c r="AQ939" s="107"/>
      <c r="AR939" s="107"/>
      <c r="AS939" s="107"/>
      <c r="AT939" s="107"/>
      <c r="AU939" s="107"/>
      <c r="AV939" s="107"/>
      <c r="AW939" s="107"/>
      <c r="AX939" s="107"/>
      <c r="AY939" s="107"/>
      <c r="AZ939" s="107"/>
      <c r="BA939" s="107"/>
      <c r="BB939" s="107"/>
      <c r="BC939" s="115"/>
      <c r="BD939" s="107"/>
      <c r="BE939" s="107"/>
      <c r="BF939" s="107"/>
      <c r="BG939" s="107"/>
      <c r="BH939" s="107"/>
      <c r="BI939" s="107"/>
      <c r="BJ939" s="107"/>
      <c r="BK939" s="107"/>
      <c r="BL939" s="116"/>
      <c r="BM939" s="116"/>
      <c r="BN939" s="116"/>
      <c r="BO939" s="116"/>
      <c r="BP939" s="116"/>
      <c r="BQ939" s="116"/>
      <c r="BR939" s="116"/>
      <c r="BS939" s="118"/>
      <c r="BT939" s="107"/>
      <c r="BU939" s="107"/>
      <c r="BV939" s="107"/>
      <c r="BW939" s="107"/>
      <c r="BX939" s="107"/>
      <c r="BY939" s="107"/>
      <c r="BZ939" s="107"/>
      <c r="CA939" s="107"/>
      <c r="CB939" s="117"/>
      <c r="CC939" s="117"/>
      <c r="CD939" s="117"/>
      <c r="CE939" s="112"/>
      <c r="CF939" s="117"/>
      <c r="CG939" s="112"/>
      <c r="CH939" s="112"/>
      <c r="CI939" s="112"/>
      <c r="CJ939" s="112"/>
      <c r="CK939" s="112"/>
      <c r="CL939" s="112"/>
      <c r="CM939" s="112"/>
      <c r="CN939" s="112"/>
      <c r="CO939" s="112"/>
      <c r="CP939" s="112"/>
      <c r="CQ939" s="112"/>
      <c r="CR939" s="112"/>
    </row>
    <row r="940" spans="1:96" ht="30.75" customHeight="1">
      <c r="A940" s="107"/>
      <c r="B940" s="117"/>
      <c r="C940" s="107"/>
      <c r="D940" s="107"/>
      <c r="E940" s="107"/>
      <c r="F940" s="107"/>
      <c r="G940" s="107"/>
      <c r="H940" s="107"/>
      <c r="I940" s="107"/>
      <c r="J940" s="107"/>
      <c r="K940" s="107"/>
      <c r="L940" s="107"/>
      <c r="M940" s="107"/>
      <c r="N940" s="107"/>
      <c r="O940" s="117"/>
      <c r="P940" s="118"/>
      <c r="Q940" s="107"/>
      <c r="R940" s="107"/>
      <c r="S940" s="107"/>
      <c r="T940" s="107"/>
      <c r="U940" s="107"/>
      <c r="V940" s="107"/>
      <c r="W940" s="107"/>
      <c r="X940" s="107"/>
      <c r="Y940" s="107"/>
      <c r="Z940" s="107"/>
      <c r="AA940" s="107"/>
      <c r="AB940" s="107"/>
      <c r="AC940" s="147"/>
      <c r="AD940" s="111"/>
      <c r="AE940" s="107"/>
      <c r="AF940" s="107"/>
      <c r="AG940" s="107"/>
      <c r="AH940" s="107"/>
      <c r="AI940" s="107"/>
      <c r="AJ940" s="107"/>
      <c r="AK940" s="107"/>
      <c r="AL940" s="107"/>
      <c r="AM940" s="107"/>
      <c r="AN940" s="107"/>
      <c r="AO940" s="107"/>
      <c r="AP940" s="107"/>
      <c r="AQ940" s="107"/>
      <c r="AR940" s="107"/>
      <c r="AS940" s="107"/>
      <c r="AT940" s="107"/>
      <c r="AU940" s="107"/>
      <c r="AV940" s="107"/>
      <c r="AW940" s="107"/>
      <c r="AX940" s="107"/>
      <c r="AY940" s="107"/>
      <c r="AZ940" s="107"/>
      <c r="BA940" s="107"/>
      <c r="BB940" s="107"/>
      <c r="BC940" s="115"/>
      <c r="BD940" s="107"/>
      <c r="BE940" s="107"/>
      <c r="BF940" s="107"/>
      <c r="BG940" s="107"/>
      <c r="BH940" s="107"/>
      <c r="BI940" s="107"/>
      <c r="BJ940" s="107"/>
      <c r="BK940" s="107"/>
      <c r="BL940" s="116"/>
      <c r="BM940" s="116"/>
      <c r="BN940" s="116"/>
      <c r="BO940" s="116"/>
      <c r="BP940" s="116"/>
      <c r="BQ940" s="116"/>
      <c r="BR940" s="116"/>
      <c r="BS940" s="118"/>
      <c r="BT940" s="107"/>
      <c r="BU940" s="107"/>
      <c r="BV940" s="107"/>
      <c r="BW940" s="107"/>
      <c r="BX940" s="107"/>
      <c r="BY940" s="107"/>
      <c r="BZ940" s="107"/>
      <c r="CA940" s="107"/>
      <c r="CB940" s="117"/>
      <c r="CC940" s="117"/>
      <c r="CD940" s="117"/>
      <c r="CE940" s="112"/>
      <c r="CF940" s="117"/>
      <c r="CG940" s="112"/>
      <c r="CH940" s="112"/>
      <c r="CI940" s="112"/>
      <c r="CJ940" s="112"/>
      <c r="CK940" s="112"/>
      <c r="CL940" s="112"/>
      <c r="CM940" s="112"/>
      <c r="CN940" s="112"/>
      <c r="CO940" s="112"/>
      <c r="CP940" s="112"/>
      <c r="CQ940" s="112"/>
      <c r="CR940" s="112"/>
    </row>
    <row r="941" spans="1:96" ht="30.75" customHeight="1">
      <c r="A941" s="107"/>
      <c r="B941" s="117"/>
      <c r="C941" s="107"/>
      <c r="D941" s="107"/>
      <c r="E941" s="107"/>
      <c r="F941" s="107"/>
      <c r="G941" s="107"/>
      <c r="H941" s="107"/>
      <c r="I941" s="107"/>
      <c r="J941" s="107"/>
      <c r="K941" s="107"/>
      <c r="L941" s="107"/>
      <c r="M941" s="107"/>
      <c r="N941" s="107"/>
      <c r="O941" s="117"/>
      <c r="P941" s="118"/>
      <c r="Q941" s="107"/>
      <c r="R941" s="107"/>
      <c r="S941" s="107"/>
      <c r="T941" s="107"/>
      <c r="U941" s="107"/>
      <c r="V941" s="107"/>
      <c r="W941" s="107"/>
      <c r="X941" s="107"/>
      <c r="Y941" s="107"/>
      <c r="Z941" s="107"/>
      <c r="AA941" s="107"/>
      <c r="AB941" s="107"/>
      <c r="AC941" s="147"/>
      <c r="AD941" s="111"/>
      <c r="AE941" s="107"/>
      <c r="AF941" s="107"/>
      <c r="AG941" s="107"/>
      <c r="AH941" s="107"/>
      <c r="AI941" s="107"/>
      <c r="AJ941" s="107"/>
      <c r="AK941" s="107"/>
      <c r="AL941" s="107"/>
      <c r="AM941" s="107"/>
      <c r="AN941" s="107"/>
      <c r="AO941" s="107"/>
      <c r="AP941" s="107"/>
      <c r="AQ941" s="107"/>
      <c r="AR941" s="107"/>
      <c r="AS941" s="107"/>
      <c r="AT941" s="107"/>
      <c r="AU941" s="107"/>
      <c r="AV941" s="107"/>
      <c r="AW941" s="107"/>
      <c r="AX941" s="107"/>
      <c r="AY941" s="107"/>
      <c r="AZ941" s="107"/>
      <c r="BA941" s="107"/>
      <c r="BB941" s="107"/>
      <c r="BC941" s="115"/>
      <c r="BD941" s="107"/>
      <c r="BE941" s="107"/>
      <c r="BF941" s="107"/>
      <c r="BG941" s="107"/>
      <c r="BH941" s="107"/>
      <c r="BI941" s="107"/>
      <c r="BJ941" s="107"/>
      <c r="BK941" s="107"/>
      <c r="BL941" s="116"/>
      <c r="BM941" s="116"/>
      <c r="BN941" s="116"/>
      <c r="BO941" s="116"/>
      <c r="BP941" s="116"/>
      <c r="BQ941" s="116"/>
      <c r="BR941" s="116"/>
      <c r="BS941" s="118"/>
      <c r="BT941" s="107"/>
      <c r="BU941" s="107"/>
      <c r="BV941" s="107"/>
      <c r="BW941" s="107"/>
      <c r="BX941" s="107"/>
      <c r="BY941" s="107"/>
      <c r="BZ941" s="107"/>
      <c r="CA941" s="107"/>
      <c r="CB941" s="117"/>
      <c r="CC941" s="117"/>
      <c r="CD941" s="117"/>
      <c r="CE941" s="112"/>
      <c r="CF941" s="117"/>
      <c r="CG941" s="112"/>
      <c r="CH941" s="112"/>
      <c r="CI941" s="112"/>
      <c r="CJ941" s="112"/>
      <c r="CK941" s="112"/>
      <c r="CL941" s="112"/>
      <c r="CM941" s="112"/>
      <c r="CN941" s="112"/>
      <c r="CO941" s="112"/>
      <c r="CP941" s="112"/>
      <c r="CQ941" s="112"/>
      <c r="CR941" s="112"/>
    </row>
    <row r="942" spans="1:96" ht="30.75" customHeight="1">
      <c r="A942" s="107"/>
      <c r="B942" s="117"/>
      <c r="C942" s="107"/>
      <c r="D942" s="107"/>
      <c r="E942" s="107"/>
      <c r="F942" s="107"/>
      <c r="G942" s="107"/>
      <c r="H942" s="107"/>
      <c r="I942" s="107"/>
      <c r="J942" s="107"/>
      <c r="K942" s="107"/>
      <c r="L942" s="107"/>
      <c r="M942" s="107"/>
      <c r="N942" s="107"/>
      <c r="O942" s="117"/>
      <c r="P942" s="118"/>
      <c r="Q942" s="107"/>
      <c r="R942" s="107"/>
      <c r="S942" s="107"/>
      <c r="T942" s="107"/>
      <c r="U942" s="107"/>
      <c r="V942" s="107"/>
      <c r="W942" s="107"/>
      <c r="X942" s="107"/>
      <c r="Y942" s="107"/>
      <c r="Z942" s="107"/>
      <c r="AA942" s="107"/>
      <c r="AB942" s="107"/>
      <c r="AC942" s="147"/>
      <c r="AD942" s="111"/>
      <c r="AE942" s="107"/>
      <c r="AF942" s="107"/>
      <c r="AG942" s="107"/>
      <c r="AH942" s="107"/>
      <c r="AI942" s="107"/>
      <c r="AJ942" s="107"/>
      <c r="AK942" s="107"/>
      <c r="AL942" s="107"/>
      <c r="AM942" s="107"/>
      <c r="AN942" s="107"/>
      <c r="AO942" s="107"/>
      <c r="AP942" s="107"/>
      <c r="AQ942" s="107"/>
      <c r="AR942" s="107"/>
      <c r="AS942" s="107"/>
      <c r="AT942" s="107"/>
      <c r="AU942" s="107"/>
      <c r="AV942" s="107"/>
      <c r="AW942" s="107"/>
      <c r="AX942" s="107"/>
      <c r="AY942" s="107"/>
      <c r="AZ942" s="107"/>
      <c r="BA942" s="107"/>
      <c r="BB942" s="107"/>
      <c r="BC942" s="115"/>
      <c r="BD942" s="107"/>
      <c r="BE942" s="107"/>
      <c r="BF942" s="107"/>
      <c r="BG942" s="107"/>
      <c r="BH942" s="107"/>
      <c r="BI942" s="107"/>
      <c r="BJ942" s="107"/>
      <c r="BK942" s="107"/>
      <c r="BL942" s="116"/>
      <c r="BM942" s="116"/>
      <c r="BN942" s="116"/>
      <c r="BO942" s="116"/>
      <c r="BP942" s="116"/>
      <c r="BQ942" s="116"/>
      <c r="BR942" s="116"/>
      <c r="BS942" s="118"/>
      <c r="BT942" s="107"/>
      <c r="BU942" s="107"/>
      <c r="BV942" s="107"/>
      <c r="BW942" s="107"/>
      <c r="BX942" s="107"/>
      <c r="BY942" s="107"/>
      <c r="BZ942" s="107"/>
      <c r="CA942" s="107"/>
      <c r="CB942" s="117"/>
      <c r="CC942" s="117"/>
      <c r="CD942" s="117"/>
      <c r="CE942" s="112"/>
      <c r="CF942" s="117"/>
      <c r="CG942" s="112"/>
      <c r="CH942" s="112"/>
      <c r="CI942" s="112"/>
      <c r="CJ942" s="112"/>
      <c r="CK942" s="112"/>
      <c r="CL942" s="112"/>
      <c r="CM942" s="112"/>
      <c r="CN942" s="112"/>
      <c r="CO942" s="112"/>
      <c r="CP942" s="112"/>
      <c r="CQ942" s="112"/>
      <c r="CR942" s="112"/>
    </row>
    <row r="943" spans="1:96" ht="30.75" customHeight="1">
      <c r="A943" s="107"/>
      <c r="B943" s="117"/>
      <c r="C943" s="107"/>
      <c r="D943" s="107"/>
      <c r="E943" s="107"/>
      <c r="F943" s="107"/>
      <c r="G943" s="107"/>
      <c r="H943" s="107"/>
      <c r="I943" s="107"/>
      <c r="J943" s="107"/>
      <c r="K943" s="107"/>
      <c r="L943" s="107"/>
      <c r="M943" s="107"/>
      <c r="N943" s="107"/>
      <c r="O943" s="117"/>
      <c r="P943" s="118"/>
      <c r="Q943" s="107"/>
      <c r="R943" s="107"/>
      <c r="S943" s="107"/>
      <c r="T943" s="107"/>
      <c r="U943" s="107"/>
      <c r="V943" s="107"/>
      <c r="W943" s="107"/>
      <c r="X943" s="107"/>
      <c r="Y943" s="107"/>
      <c r="Z943" s="107"/>
      <c r="AA943" s="107"/>
      <c r="AB943" s="107"/>
      <c r="AC943" s="147"/>
      <c r="AD943" s="111"/>
      <c r="AE943" s="107"/>
      <c r="AF943" s="107"/>
      <c r="AG943" s="107"/>
      <c r="AH943" s="107"/>
      <c r="AI943" s="107"/>
      <c r="AJ943" s="107"/>
      <c r="AK943" s="107"/>
      <c r="AL943" s="107"/>
      <c r="AM943" s="107"/>
      <c r="AN943" s="107"/>
      <c r="AO943" s="107"/>
      <c r="AP943" s="107"/>
      <c r="AQ943" s="107"/>
      <c r="AR943" s="107"/>
      <c r="AS943" s="107"/>
      <c r="AT943" s="107"/>
      <c r="AU943" s="107"/>
      <c r="AV943" s="107"/>
      <c r="AW943" s="107"/>
      <c r="AX943" s="107"/>
      <c r="AY943" s="107"/>
      <c r="AZ943" s="107"/>
      <c r="BA943" s="107"/>
      <c r="BB943" s="107"/>
      <c r="BC943" s="115"/>
      <c r="BD943" s="107"/>
      <c r="BE943" s="107"/>
      <c r="BF943" s="107"/>
      <c r="BG943" s="107"/>
      <c r="BH943" s="107"/>
      <c r="BI943" s="107"/>
      <c r="BJ943" s="107"/>
      <c r="BK943" s="107"/>
      <c r="BL943" s="116"/>
      <c r="BM943" s="116"/>
      <c r="BN943" s="116"/>
      <c r="BO943" s="116"/>
      <c r="BP943" s="116"/>
      <c r="BQ943" s="116"/>
      <c r="BR943" s="116"/>
      <c r="BS943" s="118"/>
      <c r="BT943" s="107"/>
      <c r="BU943" s="107"/>
      <c r="BV943" s="107"/>
      <c r="BW943" s="107"/>
      <c r="BX943" s="107"/>
      <c r="BY943" s="107"/>
      <c r="BZ943" s="107"/>
      <c r="CA943" s="107"/>
      <c r="CB943" s="117"/>
      <c r="CC943" s="117"/>
      <c r="CD943" s="117"/>
      <c r="CE943" s="112"/>
      <c r="CF943" s="117"/>
      <c r="CG943" s="112"/>
      <c r="CH943" s="112"/>
      <c r="CI943" s="112"/>
      <c r="CJ943" s="112"/>
      <c r="CK943" s="112"/>
      <c r="CL943" s="112"/>
      <c r="CM943" s="112"/>
      <c r="CN943" s="112"/>
      <c r="CO943" s="112"/>
      <c r="CP943" s="112"/>
      <c r="CQ943" s="112"/>
      <c r="CR943" s="112"/>
    </row>
    <row r="944" spans="1:96" ht="30.75" customHeight="1">
      <c r="A944" s="107"/>
      <c r="B944" s="117"/>
      <c r="C944" s="107"/>
      <c r="D944" s="107"/>
      <c r="E944" s="107"/>
      <c r="F944" s="107"/>
      <c r="G944" s="107"/>
      <c r="H944" s="107"/>
      <c r="I944" s="107"/>
      <c r="J944" s="107"/>
      <c r="K944" s="107"/>
      <c r="L944" s="107"/>
      <c r="M944" s="107"/>
      <c r="N944" s="107"/>
      <c r="O944" s="117"/>
      <c r="P944" s="118"/>
      <c r="Q944" s="107"/>
      <c r="R944" s="107"/>
      <c r="S944" s="107"/>
      <c r="T944" s="107"/>
      <c r="U944" s="107"/>
      <c r="V944" s="107"/>
      <c r="W944" s="107"/>
      <c r="X944" s="107"/>
      <c r="Y944" s="107"/>
      <c r="Z944" s="107"/>
      <c r="AA944" s="107"/>
      <c r="AB944" s="107"/>
      <c r="AC944" s="147"/>
      <c r="AD944" s="111"/>
      <c r="AE944" s="107"/>
      <c r="AF944" s="107"/>
      <c r="AG944" s="107"/>
      <c r="AH944" s="107"/>
      <c r="AI944" s="107"/>
      <c r="AJ944" s="107"/>
      <c r="AK944" s="107"/>
      <c r="AL944" s="107"/>
      <c r="AM944" s="107"/>
      <c r="AN944" s="107"/>
      <c r="AO944" s="107"/>
      <c r="AP944" s="107"/>
      <c r="AQ944" s="107"/>
      <c r="AR944" s="107"/>
      <c r="AS944" s="107"/>
      <c r="AT944" s="107"/>
      <c r="AU944" s="107"/>
      <c r="AV944" s="107"/>
      <c r="AW944" s="107"/>
      <c r="AX944" s="107"/>
      <c r="AY944" s="107"/>
      <c r="AZ944" s="107"/>
      <c r="BA944" s="107"/>
      <c r="BB944" s="107"/>
      <c r="BC944" s="115"/>
      <c r="BD944" s="107"/>
      <c r="BE944" s="107"/>
      <c r="BF944" s="107"/>
      <c r="BG944" s="107"/>
      <c r="BH944" s="107"/>
      <c r="BI944" s="107"/>
      <c r="BJ944" s="107"/>
      <c r="BK944" s="107"/>
      <c r="BL944" s="116"/>
      <c r="BM944" s="116"/>
      <c r="BN944" s="116"/>
      <c r="BO944" s="116"/>
      <c r="BP944" s="116"/>
      <c r="BQ944" s="116"/>
      <c r="BR944" s="116"/>
      <c r="BS944" s="118"/>
      <c r="BT944" s="107"/>
      <c r="BU944" s="107"/>
      <c r="BV944" s="107"/>
      <c r="BW944" s="107"/>
      <c r="BX944" s="107"/>
      <c r="BY944" s="107"/>
      <c r="BZ944" s="107"/>
      <c r="CA944" s="107"/>
      <c r="CB944" s="117"/>
      <c r="CC944" s="117"/>
      <c r="CD944" s="117"/>
      <c r="CE944" s="112"/>
      <c r="CF944" s="117"/>
      <c r="CG944" s="112"/>
      <c r="CH944" s="112"/>
      <c r="CI944" s="112"/>
      <c r="CJ944" s="112"/>
      <c r="CK944" s="112"/>
      <c r="CL944" s="112"/>
      <c r="CM944" s="112"/>
      <c r="CN944" s="112"/>
      <c r="CO944" s="112"/>
      <c r="CP944" s="112"/>
      <c r="CQ944" s="112"/>
      <c r="CR944" s="112"/>
    </row>
    <row r="945" spans="1:96" ht="30.75" customHeight="1">
      <c r="A945" s="107"/>
      <c r="B945" s="117"/>
      <c r="C945" s="107"/>
      <c r="D945" s="107"/>
      <c r="E945" s="107"/>
      <c r="F945" s="107"/>
      <c r="G945" s="107"/>
      <c r="H945" s="107"/>
      <c r="I945" s="107"/>
      <c r="J945" s="107"/>
      <c r="K945" s="107"/>
      <c r="L945" s="107"/>
      <c r="M945" s="107"/>
      <c r="N945" s="107"/>
      <c r="O945" s="117"/>
      <c r="P945" s="118"/>
      <c r="Q945" s="107"/>
      <c r="R945" s="107"/>
      <c r="S945" s="107"/>
      <c r="T945" s="107"/>
      <c r="U945" s="107"/>
      <c r="V945" s="107"/>
      <c r="W945" s="107"/>
      <c r="X945" s="107"/>
      <c r="Y945" s="107"/>
      <c r="Z945" s="107"/>
      <c r="AA945" s="107"/>
      <c r="AB945" s="107"/>
      <c r="AC945" s="147"/>
      <c r="AD945" s="111"/>
      <c r="AE945" s="107"/>
      <c r="AF945" s="107"/>
      <c r="AG945" s="107"/>
      <c r="AH945" s="107"/>
      <c r="AI945" s="107"/>
      <c r="AJ945" s="107"/>
      <c r="AK945" s="107"/>
      <c r="AL945" s="107"/>
      <c r="AM945" s="107"/>
      <c r="AN945" s="107"/>
      <c r="AO945" s="107"/>
      <c r="AP945" s="107"/>
      <c r="AQ945" s="107"/>
      <c r="AR945" s="107"/>
      <c r="AS945" s="107"/>
      <c r="AT945" s="107"/>
      <c r="AU945" s="107"/>
      <c r="AV945" s="107"/>
      <c r="AW945" s="107"/>
      <c r="AX945" s="107"/>
      <c r="AY945" s="107"/>
      <c r="AZ945" s="107"/>
      <c r="BA945" s="107"/>
      <c r="BB945" s="107"/>
      <c r="BC945" s="115"/>
      <c r="BD945" s="107"/>
      <c r="BE945" s="107"/>
      <c r="BF945" s="107"/>
      <c r="BG945" s="107"/>
      <c r="BH945" s="107"/>
      <c r="BI945" s="107"/>
      <c r="BJ945" s="107"/>
      <c r="BK945" s="107"/>
      <c r="BL945" s="116"/>
      <c r="BM945" s="116"/>
      <c r="BN945" s="116"/>
      <c r="BO945" s="116"/>
      <c r="BP945" s="116"/>
      <c r="BQ945" s="116"/>
      <c r="BR945" s="116"/>
      <c r="BS945" s="118"/>
      <c r="BT945" s="107"/>
      <c r="BU945" s="107"/>
      <c r="BV945" s="107"/>
      <c r="BW945" s="107"/>
      <c r="BX945" s="107"/>
      <c r="BY945" s="107"/>
      <c r="BZ945" s="107"/>
      <c r="CA945" s="107"/>
      <c r="CB945" s="117"/>
      <c r="CC945" s="117"/>
      <c r="CD945" s="117"/>
      <c r="CE945" s="112"/>
      <c r="CF945" s="117"/>
      <c r="CG945" s="112"/>
      <c r="CH945" s="112"/>
      <c r="CI945" s="112"/>
      <c r="CJ945" s="112"/>
      <c r="CK945" s="112"/>
      <c r="CL945" s="112"/>
      <c r="CM945" s="112"/>
      <c r="CN945" s="112"/>
      <c r="CO945" s="112"/>
      <c r="CP945" s="112"/>
      <c r="CQ945" s="112"/>
      <c r="CR945" s="112"/>
    </row>
    <row r="946" spans="1:96" ht="30.75" customHeight="1">
      <c r="A946" s="107"/>
      <c r="B946" s="117"/>
      <c r="C946" s="107"/>
      <c r="D946" s="107"/>
      <c r="E946" s="107"/>
      <c r="F946" s="107"/>
      <c r="G946" s="107"/>
      <c r="H946" s="107"/>
      <c r="I946" s="107"/>
      <c r="J946" s="107"/>
      <c r="K946" s="107"/>
      <c r="L946" s="107"/>
      <c r="M946" s="107"/>
      <c r="N946" s="107"/>
      <c r="O946" s="117"/>
      <c r="P946" s="118"/>
      <c r="Q946" s="107"/>
      <c r="R946" s="107"/>
      <c r="S946" s="107"/>
      <c r="T946" s="107"/>
      <c r="U946" s="107"/>
      <c r="V946" s="107"/>
      <c r="W946" s="107"/>
      <c r="X946" s="107"/>
      <c r="Y946" s="107"/>
      <c r="Z946" s="107"/>
      <c r="AA946" s="107"/>
      <c r="AB946" s="107"/>
      <c r="AC946" s="147"/>
      <c r="AD946" s="111"/>
      <c r="AE946" s="107"/>
      <c r="AF946" s="107"/>
      <c r="AG946" s="107"/>
      <c r="AH946" s="107"/>
      <c r="AI946" s="107"/>
      <c r="AJ946" s="107"/>
      <c r="AK946" s="107"/>
      <c r="AL946" s="107"/>
      <c r="AM946" s="107"/>
      <c r="AN946" s="107"/>
      <c r="AO946" s="107"/>
      <c r="AP946" s="107"/>
      <c r="AQ946" s="107"/>
      <c r="AR946" s="107"/>
      <c r="AS946" s="107"/>
      <c r="AT946" s="107"/>
      <c r="AU946" s="107"/>
      <c r="AV946" s="107"/>
      <c r="AW946" s="107"/>
      <c r="AX946" s="107"/>
      <c r="AY946" s="107"/>
      <c r="AZ946" s="107"/>
      <c r="BA946" s="107"/>
      <c r="BB946" s="107"/>
      <c r="BC946" s="115"/>
      <c r="BD946" s="107"/>
      <c r="BE946" s="107"/>
      <c r="BF946" s="107"/>
      <c r="BG946" s="107"/>
      <c r="BH946" s="107"/>
      <c r="BI946" s="107"/>
      <c r="BJ946" s="107"/>
      <c r="BK946" s="107"/>
      <c r="BL946" s="116"/>
      <c r="BM946" s="116"/>
      <c r="BN946" s="116"/>
      <c r="BO946" s="116"/>
      <c r="BP946" s="116"/>
      <c r="BQ946" s="116"/>
      <c r="BR946" s="116"/>
      <c r="BS946" s="118"/>
      <c r="BT946" s="107"/>
      <c r="BU946" s="107"/>
      <c r="BV946" s="107"/>
      <c r="BW946" s="107"/>
      <c r="BX946" s="107"/>
      <c r="BY946" s="107"/>
      <c r="BZ946" s="107"/>
      <c r="CA946" s="107"/>
      <c r="CB946" s="117"/>
      <c r="CC946" s="117"/>
      <c r="CD946" s="117"/>
      <c r="CE946" s="112"/>
      <c r="CF946" s="117"/>
      <c r="CG946" s="112"/>
      <c r="CH946" s="112"/>
      <c r="CI946" s="112"/>
      <c r="CJ946" s="112"/>
      <c r="CK946" s="112"/>
      <c r="CL946" s="112"/>
      <c r="CM946" s="112"/>
      <c r="CN946" s="112"/>
      <c r="CO946" s="112"/>
      <c r="CP946" s="112"/>
      <c r="CQ946" s="112"/>
      <c r="CR946" s="112"/>
    </row>
    <row r="947" spans="1:96" ht="30.75" customHeight="1">
      <c r="A947" s="107"/>
      <c r="B947" s="117"/>
      <c r="C947" s="107"/>
      <c r="D947" s="107"/>
      <c r="E947" s="107"/>
      <c r="F947" s="107"/>
      <c r="G947" s="107"/>
      <c r="H947" s="107"/>
      <c r="I947" s="107"/>
      <c r="J947" s="107"/>
      <c r="K947" s="107"/>
      <c r="L947" s="107"/>
      <c r="M947" s="107"/>
      <c r="N947" s="107"/>
      <c r="O947" s="117"/>
      <c r="P947" s="118"/>
      <c r="Q947" s="107"/>
      <c r="R947" s="107"/>
      <c r="S947" s="107"/>
      <c r="T947" s="107"/>
      <c r="U947" s="107"/>
      <c r="V947" s="107"/>
      <c r="W947" s="107"/>
      <c r="X947" s="107"/>
      <c r="Y947" s="107"/>
      <c r="Z947" s="107"/>
      <c r="AA947" s="107"/>
      <c r="AB947" s="107"/>
      <c r="AC947" s="147"/>
      <c r="AD947" s="111"/>
      <c r="AE947" s="107"/>
      <c r="AF947" s="107"/>
      <c r="AG947" s="107"/>
      <c r="AH947" s="107"/>
      <c r="AI947" s="107"/>
      <c r="AJ947" s="107"/>
      <c r="AK947" s="107"/>
      <c r="AL947" s="107"/>
      <c r="AM947" s="107"/>
      <c r="AN947" s="107"/>
      <c r="AO947" s="107"/>
      <c r="AP947" s="107"/>
      <c r="AQ947" s="107"/>
      <c r="AR947" s="107"/>
      <c r="AS947" s="107"/>
      <c r="AT947" s="107"/>
      <c r="AU947" s="107"/>
      <c r="AV947" s="107"/>
      <c r="AW947" s="107"/>
      <c r="AX947" s="107"/>
      <c r="AY947" s="107"/>
      <c r="AZ947" s="107"/>
      <c r="BA947" s="107"/>
      <c r="BB947" s="107"/>
      <c r="BC947" s="115"/>
      <c r="BD947" s="107"/>
      <c r="BE947" s="107"/>
      <c r="BF947" s="107"/>
      <c r="BG947" s="107"/>
      <c r="BH947" s="107"/>
      <c r="BI947" s="107"/>
      <c r="BJ947" s="107"/>
      <c r="BK947" s="107"/>
      <c r="BL947" s="116"/>
      <c r="BM947" s="116"/>
      <c r="BN947" s="116"/>
      <c r="BO947" s="116"/>
      <c r="BP947" s="116"/>
      <c r="BQ947" s="116"/>
      <c r="BR947" s="116"/>
      <c r="BS947" s="118"/>
      <c r="BT947" s="107"/>
      <c r="BU947" s="107"/>
      <c r="BV947" s="107"/>
      <c r="BW947" s="107"/>
      <c r="BX947" s="107"/>
      <c r="BY947" s="107"/>
      <c r="BZ947" s="107"/>
      <c r="CA947" s="107"/>
      <c r="CB947" s="117"/>
      <c r="CC947" s="117"/>
      <c r="CD947" s="117"/>
      <c r="CE947" s="112"/>
      <c r="CF947" s="117"/>
      <c r="CG947" s="112"/>
      <c r="CH947" s="112"/>
      <c r="CI947" s="112"/>
      <c r="CJ947" s="112"/>
      <c r="CK947" s="112"/>
      <c r="CL947" s="112"/>
      <c r="CM947" s="112"/>
      <c r="CN947" s="112"/>
      <c r="CO947" s="112"/>
      <c r="CP947" s="112"/>
      <c r="CQ947" s="112"/>
      <c r="CR947" s="112"/>
    </row>
    <row r="948" spans="1:96" ht="30.75" customHeight="1">
      <c r="A948" s="107"/>
      <c r="B948" s="117"/>
      <c r="C948" s="107"/>
      <c r="D948" s="107"/>
      <c r="E948" s="107"/>
      <c r="F948" s="107"/>
      <c r="G948" s="107"/>
      <c r="H948" s="107"/>
      <c r="I948" s="107"/>
      <c r="J948" s="107"/>
      <c r="K948" s="107"/>
      <c r="L948" s="107"/>
      <c r="M948" s="107"/>
      <c r="N948" s="107"/>
      <c r="O948" s="117"/>
      <c r="P948" s="118"/>
      <c r="Q948" s="107"/>
      <c r="R948" s="107"/>
      <c r="S948" s="107"/>
      <c r="T948" s="107"/>
      <c r="U948" s="107"/>
      <c r="V948" s="107"/>
      <c r="W948" s="107"/>
      <c r="X948" s="107"/>
      <c r="Y948" s="107"/>
      <c r="Z948" s="107"/>
      <c r="AA948" s="107"/>
      <c r="AB948" s="107"/>
      <c r="AC948" s="147"/>
      <c r="AD948" s="111"/>
      <c r="AE948" s="107"/>
      <c r="AF948" s="107"/>
      <c r="AG948" s="107"/>
      <c r="AH948" s="107"/>
      <c r="AI948" s="107"/>
      <c r="AJ948" s="107"/>
      <c r="AK948" s="107"/>
      <c r="AL948" s="107"/>
      <c r="AM948" s="107"/>
      <c r="AN948" s="107"/>
      <c r="AO948" s="107"/>
      <c r="AP948" s="107"/>
      <c r="AQ948" s="107"/>
      <c r="AR948" s="107"/>
      <c r="AS948" s="107"/>
      <c r="AT948" s="107"/>
      <c r="AU948" s="107"/>
      <c r="AV948" s="107"/>
      <c r="AW948" s="107"/>
      <c r="AX948" s="107"/>
      <c r="AY948" s="107"/>
      <c r="AZ948" s="107"/>
      <c r="BA948" s="107"/>
      <c r="BB948" s="107"/>
      <c r="BC948" s="115"/>
      <c r="BD948" s="107"/>
      <c r="BE948" s="107"/>
      <c r="BF948" s="107"/>
      <c r="BG948" s="107"/>
      <c r="BH948" s="107"/>
      <c r="BI948" s="107"/>
      <c r="BJ948" s="107"/>
      <c r="BK948" s="107"/>
      <c r="BL948" s="116"/>
      <c r="BM948" s="116"/>
      <c r="BN948" s="116"/>
      <c r="BO948" s="116"/>
      <c r="BP948" s="116"/>
      <c r="BQ948" s="116"/>
      <c r="BR948" s="116"/>
      <c r="BS948" s="118"/>
      <c r="BT948" s="107"/>
      <c r="BU948" s="107"/>
      <c r="BV948" s="107"/>
      <c r="BW948" s="107"/>
      <c r="BX948" s="107"/>
      <c r="BY948" s="107"/>
      <c r="BZ948" s="107"/>
      <c r="CA948" s="107"/>
      <c r="CB948" s="117"/>
      <c r="CC948" s="117"/>
      <c r="CD948" s="117"/>
      <c r="CE948" s="112"/>
      <c r="CF948" s="117"/>
      <c r="CG948" s="112"/>
      <c r="CH948" s="112"/>
      <c r="CI948" s="112"/>
      <c r="CJ948" s="112"/>
      <c r="CK948" s="112"/>
      <c r="CL948" s="112"/>
      <c r="CM948" s="112"/>
      <c r="CN948" s="112"/>
      <c r="CO948" s="112"/>
      <c r="CP948" s="112"/>
      <c r="CQ948" s="112"/>
      <c r="CR948" s="112"/>
    </row>
    <row r="949" spans="1:96" ht="30.75" customHeight="1">
      <c r="A949" s="107"/>
      <c r="B949" s="117"/>
      <c r="C949" s="107"/>
      <c r="D949" s="107"/>
      <c r="E949" s="107"/>
      <c r="F949" s="107"/>
      <c r="G949" s="107"/>
      <c r="H949" s="107"/>
      <c r="I949" s="107"/>
      <c r="J949" s="107"/>
      <c r="K949" s="107"/>
      <c r="L949" s="107"/>
      <c r="M949" s="107"/>
      <c r="N949" s="107"/>
      <c r="O949" s="117"/>
      <c r="P949" s="118"/>
      <c r="Q949" s="107"/>
      <c r="R949" s="107"/>
      <c r="S949" s="107"/>
      <c r="T949" s="107"/>
      <c r="U949" s="107"/>
      <c r="V949" s="107"/>
      <c r="W949" s="107"/>
      <c r="X949" s="107"/>
      <c r="Y949" s="107"/>
      <c r="Z949" s="107"/>
      <c r="AA949" s="107"/>
      <c r="AB949" s="107"/>
      <c r="AC949" s="147"/>
      <c r="AD949" s="111"/>
      <c r="AE949" s="107"/>
      <c r="AF949" s="107"/>
      <c r="AG949" s="107"/>
      <c r="AH949" s="107"/>
      <c r="AI949" s="107"/>
      <c r="AJ949" s="107"/>
      <c r="AK949" s="107"/>
      <c r="AL949" s="107"/>
      <c r="AM949" s="107"/>
      <c r="AN949" s="107"/>
      <c r="AO949" s="107"/>
      <c r="AP949" s="107"/>
      <c r="AQ949" s="107"/>
      <c r="AR949" s="107"/>
      <c r="AS949" s="107"/>
      <c r="AT949" s="107"/>
      <c r="AU949" s="107"/>
      <c r="AV949" s="107"/>
      <c r="AW949" s="107"/>
      <c r="AX949" s="107"/>
      <c r="AY949" s="107"/>
      <c r="AZ949" s="107"/>
      <c r="BA949" s="107"/>
      <c r="BB949" s="107"/>
      <c r="BC949" s="115"/>
      <c r="BD949" s="107"/>
      <c r="BE949" s="107"/>
      <c r="BF949" s="107"/>
      <c r="BG949" s="107"/>
      <c r="BH949" s="107"/>
      <c r="BI949" s="107"/>
      <c r="BJ949" s="107"/>
      <c r="BK949" s="107"/>
      <c r="BL949" s="116"/>
      <c r="BM949" s="116"/>
      <c r="BN949" s="116"/>
      <c r="BO949" s="116"/>
      <c r="BP949" s="116"/>
      <c r="BQ949" s="116"/>
      <c r="BR949" s="116"/>
      <c r="BS949" s="118"/>
      <c r="BT949" s="107"/>
      <c r="BU949" s="107"/>
      <c r="BV949" s="107"/>
      <c r="BW949" s="107"/>
      <c r="BX949" s="107"/>
      <c r="BY949" s="107"/>
      <c r="BZ949" s="107"/>
      <c r="CA949" s="107"/>
      <c r="CB949" s="117"/>
      <c r="CC949" s="117"/>
      <c r="CD949" s="117"/>
      <c r="CE949" s="112"/>
      <c r="CF949" s="117"/>
      <c r="CG949" s="112"/>
      <c r="CH949" s="112"/>
      <c r="CI949" s="112"/>
      <c r="CJ949" s="112"/>
      <c r="CK949" s="112"/>
      <c r="CL949" s="112"/>
      <c r="CM949" s="112"/>
      <c r="CN949" s="112"/>
      <c r="CO949" s="112"/>
      <c r="CP949" s="112"/>
      <c r="CQ949" s="112"/>
      <c r="CR949" s="112"/>
    </row>
    <row r="950" spans="1:96" ht="30.75" customHeight="1">
      <c r="A950" s="107"/>
      <c r="B950" s="117"/>
      <c r="C950" s="107"/>
      <c r="D950" s="107"/>
      <c r="E950" s="107"/>
      <c r="F950" s="107"/>
      <c r="G950" s="107"/>
      <c r="H950" s="107"/>
      <c r="I950" s="107"/>
      <c r="J950" s="107"/>
      <c r="K950" s="107"/>
      <c r="L950" s="107"/>
      <c r="M950" s="107"/>
      <c r="N950" s="107"/>
      <c r="O950" s="117"/>
      <c r="P950" s="118"/>
      <c r="Q950" s="107"/>
      <c r="R950" s="107"/>
      <c r="S950" s="107"/>
      <c r="T950" s="107"/>
      <c r="U950" s="107"/>
      <c r="V950" s="107"/>
      <c r="W950" s="107"/>
      <c r="X950" s="107"/>
      <c r="Y950" s="107"/>
      <c r="Z950" s="107"/>
      <c r="AA950" s="107"/>
      <c r="AB950" s="107"/>
      <c r="AC950" s="147"/>
      <c r="AD950" s="111"/>
      <c r="AE950" s="107"/>
      <c r="AF950" s="107"/>
      <c r="AG950" s="107"/>
      <c r="AH950" s="107"/>
      <c r="AI950" s="107"/>
      <c r="AJ950" s="107"/>
      <c r="AK950" s="107"/>
      <c r="AL950" s="107"/>
      <c r="AM950" s="107"/>
      <c r="AN950" s="107"/>
      <c r="AO950" s="107"/>
      <c r="AP950" s="107"/>
      <c r="AQ950" s="107"/>
      <c r="AR950" s="107"/>
      <c r="AS950" s="107"/>
      <c r="AT950" s="107"/>
      <c r="AU950" s="107"/>
      <c r="AV950" s="107"/>
      <c r="AW950" s="107"/>
      <c r="AX950" s="107"/>
      <c r="AY950" s="107"/>
      <c r="AZ950" s="107"/>
      <c r="BA950" s="107"/>
      <c r="BB950" s="107"/>
      <c r="BC950" s="115"/>
      <c r="BD950" s="107"/>
      <c r="BE950" s="107"/>
      <c r="BF950" s="107"/>
      <c r="BG950" s="107"/>
      <c r="BH950" s="107"/>
      <c r="BI950" s="107"/>
      <c r="BJ950" s="107"/>
      <c r="BK950" s="107"/>
      <c r="BL950" s="116"/>
      <c r="BM950" s="116"/>
      <c r="BN950" s="116"/>
      <c r="BO950" s="116"/>
      <c r="BP950" s="116"/>
      <c r="BQ950" s="116"/>
      <c r="BR950" s="116"/>
      <c r="BS950" s="118"/>
      <c r="BT950" s="107"/>
      <c r="BU950" s="107"/>
      <c r="BV950" s="107"/>
      <c r="BW950" s="107"/>
      <c r="BX950" s="107"/>
      <c r="BY950" s="107"/>
      <c r="BZ950" s="107"/>
      <c r="CA950" s="107"/>
      <c r="CB950" s="117"/>
      <c r="CC950" s="117"/>
      <c r="CD950" s="117"/>
      <c r="CE950" s="112"/>
      <c r="CF950" s="117"/>
      <c r="CG950" s="112"/>
      <c r="CH950" s="112"/>
      <c r="CI950" s="112"/>
      <c r="CJ950" s="112"/>
      <c r="CK950" s="112"/>
      <c r="CL950" s="112"/>
      <c r="CM950" s="112"/>
      <c r="CN950" s="112"/>
      <c r="CO950" s="112"/>
      <c r="CP950" s="112"/>
      <c r="CQ950" s="112"/>
      <c r="CR950" s="112"/>
    </row>
    <row r="951" spans="1:96" ht="30.75" customHeight="1">
      <c r="A951" s="107"/>
      <c r="B951" s="117"/>
      <c r="C951" s="107"/>
      <c r="D951" s="107"/>
      <c r="E951" s="107"/>
      <c r="F951" s="107"/>
      <c r="G951" s="107"/>
      <c r="H951" s="107"/>
      <c r="I951" s="107"/>
      <c r="J951" s="107"/>
      <c r="K951" s="107"/>
      <c r="L951" s="107"/>
      <c r="M951" s="107"/>
      <c r="N951" s="107"/>
      <c r="O951" s="117"/>
      <c r="P951" s="118"/>
      <c r="Q951" s="107"/>
      <c r="R951" s="107"/>
      <c r="S951" s="107"/>
      <c r="T951" s="107"/>
      <c r="U951" s="107"/>
      <c r="V951" s="107"/>
      <c r="W951" s="107"/>
      <c r="X951" s="107"/>
      <c r="Y951" s="107"/>
      <c r="Z951" s="107"/>
      <c r="AA951" s="107"/>
      <c r="AB951" s="107"/>
      <c r="AC951" s="147"/>
      <c r="AD951" s="111"/>
      <c r="AE951" s="107"/>
      <c r="AF951" s="107"/>
      <c r="AG951" s="107"/>
      <c r="AH951" s="107"/>
      <c r="AI951" s="107"/>
      <c r="AJ951" s="107"/>
      <c r="AK951" s="107"/>
      <c r="AL951" s="107"/>
      <c r="AM951" s="107"/>
      <c r="AN951" s="107"/>
      <c r="AO951" s="107"/>
      <c r="AP951" s="107"/>
      <c r="AQ951" s="107"/>
      <c r="AR951" s="107"/>
      <c r="AS951" s="107"/>
      <c r="AT951" s="107"/>
      <c r="AU951" s="107"/>
      <c r="AV951" s="107"/>
      <c r="AW951" s="107"/>
      <c r="AX951" s="107"/>
      <c r="AY951" s="107"/>
      <c r="AZ951" s="107"/>
      <c r="BA951" s="107"/>
      <c r="BB951" s="107"/>
      <c r="BC951" s="115"/>
      <c r="BD951" s="107"/>
      <c r="BE951" s="107"/>
      <c r="BF951" s="107"/>
      <c r="BG951" s="107"/>
      <c r="BH951" s="107"/>
      <c r="BI951" s="107"/>
      <c r="BJ951" s="107"/>
      <c r="BK951" s="107"/>
      <c r="BL951" s="116"/>
      <c r="BM951" s="116"/>
      <c r="BN951" s="116"/>
      <c r="BO951" s="116"/>
      <c r="BP951" s="116"/>
      <c r="BQ951" s="116"/>
      <c r="BR951" s="116"/>
      <c r="BS951" s="118"/>
      <c r="BT951" s="107"/>
      <c r="BU951" s="107"/>
      <c r="BV951" s="107"/>
      <c r="BW951" s="107"/>
      <c r="BX951" s="107"/>
      <c r="BY951" s="107"/>
      <c r="BZ951" s="107"/>
      <c r="CA951" s="107"/>
      <c r="CB951" s="117"/>
      <c r="CC951" s="117"/>
      <c r="CD951" s="117"/>
      <c r="CE951" s="112"/>
      <c r="CF951" s="117"/>
      <c r="CG951" s="112"/>
      <c r="CH951" s="112"/>
      <c r="CI951" s="112"/>
      <c r="CJ951" s="112"/>
      <c r="CK951" s="112"/>
      <c r="CL951" s="112"/>
      <c r="CM951" s="112"/>
      <c r="CN951" s="112"/>
      <c r="CO951" s="112"/>
      <c r="CP951" s="112"/>
      <c r="CQ951" s="112"/>
      <c r="CR951" s="112"/>
    </row>
    <row r="952" spans="1:96" ht="30.75" customHeight="1">
      <c r="A952" s="107"/>
      <c r="B952" s="117"/>
      <c r="C952" s="107"/>
      <c r="D952" s="107"/>
      <c r="E952" s="107"/>
      <c r="F952" s="107"/>
      <c r="G952" s="107"/>
      <c r="H952" s="107"/>
      <c r="I952" s="107"/>
      <c r="J952" s="107"/>
      <c r="K952" s="107"/>
      <c r="L952" s="107"/>
      <c r="M952" s="107"/>
      <c r="N952" s="107"/>
      <c r="O952" s="117"/>
      <c r="P952" s="118"/>
      <c r="Q952" s="107"/>
      <c r="R952" s="107"/>
      <c r="S952" s="107"/>
      <c r="T952" s="107"/>
      <c r="U952" s="107"/>
      <c r="V952" s="107"/>
      <c r="W952" s="107"/>
      <c r="X952" s="107"/>
      <c r="Y952" s="107"/>
      <c r="Z952" s="107"/>
      <c r="AA952" s="107"/>
      <c r="AB952" s="107"/>
      <c r="AC952" s="147"/>
      <c r="AD952" s="111"/>
      <c r="AE952" s="107"/>
      <c r="AF952" s="107"/>
      <c r="AG952" s="107"/>
      <c r="AH952" s="107"/>
      <c r="AI952" s="107"/>
      <c r="AJ952" s="107"/>
      <c r="AK952" s="107"/>
      <c r="AL952" s="107"/>
      <c r="AM952" s="107"/>
      <c r="AN952" s="107"/>
      <c r="AO952" s="107"/>
      <c r="AP952" s="107"/>
      <c r="AQ952" s="107"/>
      <c r="AR952" s="107"/>
      <c r="AS952" s="107"/>
      <c r="AT952" s="107"/>
      <c r="AU952" s="107"/>
      <c r="AV952" s="107"/>
      <c r="AW952" s="107"/>
      <c r="AX952" s="107"/>
      <c r="AY952" s="107"/>
      <c r="AZ952" s="107"/>
      <c r="BA952" s="107"/>
      <c r="BB952" s="107"/>
      <c r="BC952" s="115"/>
      <c r="BD952" s="107"/>
      <c r="BE952" s="107"/>
      <c r="BF952" s="107"/>
      <c r="BG952" s="107"/>
      <c r="BH952" s="107"/>
      <c r="BI952" s="107"/>
      <c r="BJ952" s="107"/>
      <c r="BK952" s="107"/>
      <c r="BL952" s="116"/>
      <c r="BM952" s="116"/>
      <c r="BN952" s="116"/>
      <c r="BO952" s="116"/>
      <c r="BP952" s="116"/>
      <c r="BQ952" s="116"/>
      <c r="BR952" s="116"/>
      <c r="BS952" s="118"/>
      <c r="BT952" s="107"/>
      <c r="BU952" s="107"/>
      <c r="BV952" s="107"/>
      <c r="BW952" s="107"/>
      <c r="BX952" s="107"/>
      <c r="BY952" s="107"/>
      <c r="BZ952" s="107"/>
      <c r="CA952" s="107"/>
      <c r="CB952" s="117"/>
      <c r="CC952" s="117"/>
      <c r="CD952" s="117"/>
      <c r="CE952" s="112"/>
      <c r="CF952" s="117"/>
      <c r="CG952" s="112"/>
      <c r="CH952" s="112"/>
      <c r="CI952" s="112"/>
      <c r="CJ952" s="112"/>
      <c r="CK952" s="112"/>
      <c r="CL952" s="112"/>
      <c r="CM952" s="112"/>
      <c r="CN952" s="112"/>
      <c r="CO952" s="112"/>
      <c r="CP952" s="112"/>
      <c r="CQ952" s="112"/>
      <c r="CR952" s="112"/>
    </row>
    <row r="953" spans="1:96" ht="30.75" customHeight="1">
      <c r="A953" s="107"/>
      <c r="B953" s="117"/>
      <c r="C953" s="107"/>
      <c r="D953" s="107"/>
      <c r="E953" s="107"/>
      <c r="F953" s="107"/>
      <c r="G953" s="107"/>
      <c r="H953" s="107"/>
      <c r="I953" s="107"/>
      <c r="J953" s="107"/>
      <c r="K953" s="107"/>
      <c r="L953" s="107"/>
      <c r="M953" s="107"/>
      <c r="N953" s="107"/>
      <c r="O953" s="117"/>
      <c r="P953" s="118"/>
      <c r="Q953" s="107"/>
      <c r="R953" s="107"/>
      <c r="S953" s="107"/>
      <c r="T953" s="107"/>
      <c r="U953" s="107"/>
      <c r="V953" s="107"/>
      <c r="W953" s="107"/>
      <c r="X953" s="107"/>
      <c r="Y953" s="107"/>
      <c r="Z953" s="107"/>
      <c r="AA953" s="107"/>
      <c r="AB953" s="107"/>
      <c r="AC953" s="147"/>
      <c r="AD953" s="111"/>
      <c r="AE953" s="107"/>
      <c r="AF953" s="107"/>
      <c r="AG953" s="107"/>
      <c r="AH953" s="107"/>
      <c r="AI953" s="107"/>
      <c r="AJ953" s="107"/>
      <c r="AK953" s="107"/>
      <c r="AL953" s="107"/>
      <c r="AM953" s="107"/>
      <c r="AN953" s="107"/>
      <c r="AO953" s="107"/>
      <c r="AP953" s="107"/>
      <c r="AQ953" s="107"/>
      <c r="AR953" s="107"/>
      <c r="AS953" s="107"/>
      <c r="AT953" s="107"/>
      <c r="AU953" s="107"/>
      <c r="AV953" s="107"/>
      <c r="AW953" s="107"/>
      <c r="AX953" s="107"/>
      <c r="AY953" s="107"/>
      <c r="AZ953" s="107"/>
      <c r="BA953" s="107"/>
      <c r="BB953" s="107"/>
      <c r="BC953" s="115"/>
      <c r="BD953" s="107"/>
      <c r="BE953" s="107"/>
      <c r="BF953" s="107"/>
      <c r="BG953" s="107"/>
      <c r="BH953" s="107"/>
      <c r="BI953" s="107"/>
      <c r="BJ953" s="107"/>
      <c r="BK953" s="107"/>
      <c r="BL953" s="116"/>
      <c r="BM953" s="116"/>
      <c r="BN953" s="116"/>
      <c r="BO953" s="116"/>
      <c r="BP953" s="116"/>
      <c r="BQ953" s="116"/>
      <c r="BR953" s="116"/>
      <c r="BS953" s="118"/>
      <c r="BT953" s="107"/>
      <c r="BU953" s="107"/>
      <c r="BV953" s="107"/>
      <c r="BW953" s="107"/>
      <c r="BX953" s="107"/>
      <c r="BY953" s="107"/>
      <c r="BZ953" s="107"/>
      <c r="CA953" s="107"/>
      <c r="CB953" s="117"/>
      <c r="CC953" s="117"/>
      <c r="CD953" s="117"/>
      <c r="CE953" s="112"/>
      <c r="CF953" s="117"/>
      <c r="CG953" s="112"/>
      <c r="CH953" s="112"/>
      <c r="CI953" s="112"/>
      <c r="CJ953" s="112"/>
      <c r="CK953" s="112"/>
      <c r="CL953" s="112"/>
      <c r="CM953" s="112"/>
      <c r="CN953" s="112"/>
      <c r="CO953" s="112"/>
      <c r="CP953" s="112"/>
      <c r="CQ953" s="112"/>
      <c r="CR953" s="112"/>
    </row>
    <row r="954" spans="1:96" ht="30.75" customHeight="1">
      <c r="A954" s="107"/>
      <c r="B954" s="117"/>
      <c r="C954" s="107"/>
      <c r="D954" s="107"/>
      <c r="E954" s="107"/>
      <c r="F954" s="107"/>
      <c r="G954" s="107"/>
      <c r="H954" s="107"/>
      <c r="I954" s="107"/>
      <c r="J954" s="107"/>
      <c r="K954" s="107"/>
      <c r="L954" s="107"/>
      <c r="M954" s="107"/>
      <c r="N954" s="107"/>
      <c r="O954" s="117"/>
      <c r="P954" s="118"/>
      <c r="Q954" s="107"/>
      <c r="R954" s="107"/>
      <c r="S954" s="107"/>
      <c r="T954" s="107"/>
      <c r="U954" s="107"/>
      <c r="V954" s="107"/>
      <c r="W954" s="107"/>
      <c r="X954" s="107"/>
      <c r="Y954" s="107"/>
      <c r="Z954" s="107"/>
      <c r="AA954" s="107"/>
      <c r="AB954" s="107"/>
      <c r="AC954" s="147"/>
      <c r="AD954" s="111"/>
      <c r="AE954" s="107"/>
      <c r="AF954" s="107"/>
      <c r="AG954" s="107"/>
      <c r="AH954" s="107"/>
      <c r="AI954" s="107"/>
      <c r="AJ954" s="107"/>
      <c r="AK954" s="107"/>
      <c r="AL954" s="107"/>
      <c r="AM954" s="107"/>
      <c r="AN954" s="107"/>
      <c r="AO954" s="107"/>
      <c r="AP954" s="107"/>
      <c r="AQ954" s="107"/>
      <c r="AR954" s="107"/>
      <c r="AS954" s="107"/>
      <c r="AT954" s="107"/>
      <c r="AU954" s="107"/>
      <c r="AV954" s="107"/>
      <c r="AW954" s="107"/>
      <c r="AX954" s="107"/>
      <c r="AY954" s="107"/>
      <c r="AZ954" s="107"/>
      <c r="BA954" s="107"/>
      <c r="BB954" s="107"/>
      <c r="BC954" s="115"/>
      <c r="BD954" s="107"/>
      <c r="BE954" s="107"/>
      <c r="BF954" s="107"/>
      <c r="BG954" s="107"/>
      <c r="BH954" s="107"/>
      <c r="BI954" s="107"/>
      <c r="BJ954" s="107"/>
      <c r="BK954" s="107"/>
      <c r="BL954" s="116"/>
      <c r="BM954" s="116"/>
      <c r="BN954" s="116"/>
      <c r="BO954" s="116"/>
      <c r="BP954" s="116"/>
      <c r="BQ954" s="116"/>
      <c r="BR954" s="116"/>
      <c r="BS954" s="118"/>
      <c r="BT954" s="107"/>
      <c r="BU954" s="107"/>
      <c r="BV954" s="107"/>
      <c r="BW954" s="107"/>
      <c r="BX954" s="107"/>
      <c r="BY954" s="107"/>
      <c r="BZ954" s="107"/>
      <c r="CA954" s="107"/>
      <c r="CB954" s="117"/>
      <c r="CC954" s="117"/>
      <c r="CD954" s="117"/>
      <c r="CE954" s="112"/>
      <c r="CF954" s="117"/>
      <c r="CG954" s="112"/>
      <c r="CH954" s="112"/>
      <c r="CI954" s="112"/>
      <c r="CJ954" s="112"/>
      <c r="CK954" s="112"/>
      <c r="CL954" s="112"/>
      <c r="CM954" s="112"/>
      <c r="CN954" s="112"/>
      <c r="CO954" s="112"/>
      <c r="CP954" s="112"/>
      <c r="CQ954" s="112"/>
      <c r="CR954" s="112"/>
    </row>
    <row r="955" spans="1:96" ht="30.75" customHeight="1">
      <c r="A955" s="107"/>
      <c r="B955" s="117"/>
      <c r="C955" s="107"/>
      <c r="D955" s="107"/>
      <c r="E955" s="107"/>
      <c r="F955" s="107"/>
      <c r="G955" s="107"/>
      <c r="H955" s="107"/>
      <c r="I955" s="107"/>
      <c r="J955" s="107"/>
      <c r="K955" s="107"/>
      <c r="L955" s="107"/>
      <c r="M955" s="107"/>
      <c r="N955" s="107"/>
      <c r="O955" s="117"/>
      <c r="P955" s="118"/>
      <c r="Q955" s="107"/>
      <c r="R955" s="107"/>
      <c r="S955" s="107"/>
      <c r="T955" s="107"/>
      <c r="U955" s="107"/>
      <c r="V955" s="107"/>
      <c r="W955" s="107"/>
      <c r="X955" s="107"/>
      <c r="Y955" s="107"/>
      <c r="Z955" s="107"/>
      <c r="AA955" s="107"/>
      <c r="AB955" s="107"/>
      <c r="AC955" s="147"/>
      <c r="AD955" s="111"/>
      <c r="AE955" s="107"/>
      <c r="AF955" s="107"/>
      <c r="AG955" s="107"/>
      <c r="AH955" s="107"/>
      <c r="AI955" s="107"/>
      <c r="AJ955" s="107"/>
      <c r="AK955" s="107"/>
      <c r="AL955" s="107"/>
      <c r="AM955" s="107"/>
      <c r="AN955" s="107"/>
      <c r="AO955" s="107"/>
      <c r="AP955" s="107"/>
      <c r="AQ955" s="107"/>
      <c r="AR955" s="107"/>
      <c r="AS955" s="107"/>
      <c r="AT955" s="107"/>
      <c r="AU955" s="107"/>
      <c r="AV955" s="107"/>
      <c r="AW955" s="107"/>
      <c r="AX955" s="107"/>
      <c r="AY955" s="107"/>
      <c r="AZ955" s="107"/>
      <c r="BA955" s="107"/>
      <c r="BB955" s="107"/>
      <c r="BC955" s="115"/>
      <c r="BD955" s="107"/>
      <c r="BE955" s="107"/>
      <c r="BF955" s="107"/>
      <c r="BG955" s="107"/>
      <c r="BH955" s="107"/>
      <c r="BI955" s="107"/>
      <c r="BJ955" s="107"/>
      <c r="BK955" s="107"/>
      <c r="BL955" s="116"/>
      <c r="BM955" s="116"/>
      <c r="BN955" s="116"/>
      <c r="BO955" s="116"/>
      <c r="BP955" s="116"/>
      <c r="BQ955" s="116"/>
      <c r="BR955" s="116"/>
      <c r="BS955" s="118"/>
      <c r="BT955" s="107"/>
      <c r="BU955" s="107"/>
      <c r="BV955" s="107"/>
      <c r="BW955" s="107"/>
      <c r="BX955" s="107"/>
      <c r="BY955" s="107"/>
      <c r="BZ955" s="107"/>
      <c r="CA955" s="107"/>
      <c r="CB955" s="117"/>
      <c r="CC955" s="117"/>
      <c r="CD955" s="117"/>
      <c r="CE955" s="112"/>
      <c r="CF955" s="117"/>
      <c r="CG955" s="112"/>
      <c r="CH955" s="112"/>
      <c r="CI955" s="112"/>
      <c r="CJ955" s="112"/>
      <c r="CK955" s="112"/>
      <c r="CL955" s="112"/>
      <c r="CM955" s="112"/>
      <c r="CN955" s="112"/>
      <c r="CO955" s="112"/>
      <c r="CP955" s="112"/>
      <c r="CQ955" s="112"/>
      <c r="CR955" s="112"/>
    </row>
    <row r="956" spans="1:96" ht="30.75" customHeight="1">
      <c r="A956" s="107"/>
      <c r="B956" s="117"/>
      <c r="C956" s="107"/>
      <c r="D956" s="107"/>
      <c r="E956" s="107"/>
      <c r="F956" s="107"/>
      <c r="G956" s="107"/>
      <c r="H956" s="107"/>
      <c r="I956" s="107"/>
      <c r="J956" s="107"/>
      <c r="K956" s="107"/>
      <c r="L956" s="107"/>
      <c r="M956" s="107"/>
      <c r="N956" s="107"/>
      <c r="O956" s="117"/>
      <c r="P956" s="118"/>
      <c r="Q956" s="107"/>
      <c r="R956" s="107"/>
      <c r="S956" s="107"/>
      <c r="T956" s="107"/>
      <c r="U956" s="107"/>
      <c r="V956" s="107"/>
      <c r="W956" s="107"/>
      <c r="X956" s="107"/>
      <c r="Y956" s="107"/>
      <c r="Z956" s="107"/>
      <c r="AA956" s="107"/>
      <c r="AB956" s="107"/>
      <c r="AC956" s="147"/>
      <c r="AD956" s="111"/>
      <c r="AE956" s="107"/>
      <c r="AF956" s="107"/>
      <c r="AG956" s="107"/>
      <c r="AH956" s="107"/>
      <c r="AI956" s="107"/>
      <c r="AJ956" s="107"/>
      <c r="AK956" s="107"/>
      <c r="AL956" s="107"/>
      <c r="AM956" s="107"/>
      <c r="AN956" s="107"/>
      <c r="AO956" s="107"/>
      <c r="AP956" s="107"/>
      <c r="AQ956" s="107"/>
      <c r="AR956" s="107"/>
      <c r="AS956" s="107"/>
      <c r="AT956" s="107"/>
      <c r="AU956" s="107"/>
      <c r="AV956" s="107"/>
      <c r="AW956" s="107"/>
      <c r="AX956" s="107"/>
      <c r="AY956" s="107"/>
      <c r="AZ956" s="107"/>
      <c r="BA956" s="107"/>
      <c r="BB956" s="107"/>
      <c r="BC956" s="115"/>
      <c r="BD956" s="107"/>
      <c r="BE956" s="107"/>
      <c r="BF956" s="107"/>
      <c r="BG956" s="107"/>
      <c r="BH956" s="107"/>
      <c r="BI956" s="107"/>
      <c r="BJ956" s="107"/>
      <c r="BK956" s="107"/>
      <c r="BL956" s="116"/>
      <c r="BM956" s="116"/>
      <c r="BN956" s="116"/>
      <c r="BO956" s="116"/>
      <c r="BP956" s="116"/>
      <c r="BQ956" s="116"/>
      <c r="BR956" s="116"/>
      <c r="BS956" s="118"/>
      <c r="BT956" s="107"/>
      <c r="BU956" s="107"/>
      <c r="BV956" s="107"/>
      <c r="BW956" s="107"/>
      <c r="BX956" s="107"/>
      <c r="BY956" s="107"/>
      <c r="BZ956" s="107"/>
      <c r="CA956" s="107"/>
      <c r="CB956" s="117"/>
      <c r="CC956" s="117"/>
      <c r="CD956" s="117"/>
      <c r="CE956" s="112"/>
      <c r="CF956" s="117"/>
      <c r="CG956" s="112"/>
      <c r="CH956" s="112"/>
      <c r="CI956" s="112"/>
      <c r="CJ956" s="112"/>
      <c r="CK956" s="112"/>
      <c r="CL956" s="112"/>
      <c r="CM956" s="112"/>
      <c r="CN956" s="112"/>
      <c r="CO956" s="112"/>
      <c r="CP956" s="112"/>
      <c r="CQ956" s="112"/>
      <c r="CR956" s="112"/>
    </row>
    <row r="957" spans="1:96" ht="30.75" customHeight="1">
      <c r="A957" s="107"/>
      <c r="B957" s="117"/>
      <c r="C957" s="107"/>
      <c r="D957" s="107"/>
      <c r="E957" s="107"/>
      <c r="F957" s="107"/>
      <c r="G957" s="107"/>
      <c r="H957" s="107"/>
      <c r="I957" s="107"/>
      <c r="J957" s="107"/>
      <c r="K957" s="107"/>
      <c r="L957" s="107"/>
      <c r="M957" s="107"/>
      <c r="N957" s="107"/>
      <c r="O957" s="117"/>
      <c r="P957" s="118"/>
      <c r="Q957" s="107"/>
      <c r="R957" s="107"/>
      <c r="S957" s="107"/>
      <c r="T957" s="107"/>
      <c r="U957" s="107"/>
      <c r="V957" s="107"/>
      <c r="W957" s="107"/>
      <c r="X957" s="107"/>
      <c r="Y957" s="107"/>
      <c r="Z957" s="107"/>
      <c r="AA957" s="107"/>
      <c r="AB957" s="107"/>
      <c r="AC957" s="147"/>
      <c r="AD957" s="111"/>
      <c r="AE957" s="107"/>
      <c r="AF957" s="107"/>
      <c r="AG957" s="107"/>
      <c r="AH957" s="107"/>
      <c r="AI957" s="107"/>
      <c r="AJ957" s="107"/>
      <c r="AK957" s="107"/>
      <c r="AL957" s="107"/>
      <c r="AM957" s="107"/>
      <c r="AN957" s="107"/>
      <c r="AO957" s="107"/>
      <c r="AP957" s="107"/>
      <c r="AQ957" s="107"/>
      <c r="AR957" s="107"/>
      <c r="AS957" s="107"/>
      <c r="AT957" s="107"/>
      <c r="AU957" s="107"/>
      <c r="AV957" s="107"/>
      <c r="AW957" s="107"/>
      <c r="AX957" s="107"/>
      <c r="AY957" s="107"/>
      <c r="AZ957" s="107"/>
      <c r="BA957" s="107"/>
      <c r="BB957" s="107"/>
      <c r="BC957" s="115"/>
      <c r="BD957" s="107"/>
      <c r="BE957" s="107"/>
      <c r="BF957" s="107"/>
      <c r="BG957" s="107"/>
      <c r="BH957" s="107"/>
      <c r="BI957" s="107"/>
      <c r="BJ957" s="107"/>
      <c r="BK957" s="107"/>
      <c r="BL957" s="116"/>
      <c r="BM957" s="116"/>
      <c r="BN957" s="116"/>
      <c r="BO957" s="116"/>
      <c r="BP957" s="116"/>
      <c r="BQ957" s="116"/>
      <c r="BR957" s="116"/>
      <c r="BS957" s="118"/>
      <c r="BT957" s="107"/>
      <c r="BU957" s="107"/>
      <c r="BV957" s="107"/>
      <c r="BW957" s="107"/>
      <c r="BX957" s="107"/>
      <c r="BY957" s="107"/>
      <c r="BZ957" s="107"/>
      <c r="CA957" s="107"/>
      <c r="CB957" s="117"/>
      <c r="CC957" s="117"/>
      <c r="CD957" s="117"/>
      <c r="CE957" s="112"/>
      <c r="CF957" s="117"/>
      <c r="CG957" s="112"/>
      <c r="CH957" s="112"/>
      <c r="CI957" s="112"/>
      <c r="CJ957" s="112"/>
      <c r="CK957" s="112"/>
      <c r="CL957" s="112"/>
      <c r="CM957" s="112"/>
      <c r="CN957" s="112"/>
      <c r="CO957" s="112"/>
      <c r="CP957" s="112"/>
      <c r="CQ957" s="112"/>
      <c r="CR957" s="112"/>
    </row>
    <row r="958" spans="1:96" ht="30.75" customHeight="1">
      <c r="A958" s="107"/>
      <c r="B958" s="117"/>
      <c r="C958" s="107"/>
      <c r="D958" s="107"/>
      <c r="E958" s="107"/>
      <c r="F958" s="107"/>
      <c r="G958" s="107"/>
      <c r="H958" s="107"/>
      <c r="I958" s="107"/>
      <c r="J958" s="107"/>
      <c r="K958" s="107"/>
      <c r="L958" s="107"/>
      <c r="M958" s="107"/>
      <c r="N958" s="107"/>
      <c r="O958" s="117"/>
      <c r="P958" s="118"/>
      <c r="Q958" s="107"/>
      <c r="R958" s="107"/>
      <c r="S958" s="107"/>
      <c r="T958" s="107"/>
      <c r="U958" s="107"/>
      <c r="V958" s="107"/>
      <c r="W958" s="107"/>
      <c r="X958" s="107"/>
      <c r="Y958" s="107"/>
      <c r="Z958" s="107"/>
      <c r="AA958" s="107"/>
      <c r="AB958" s="107"/>
      <c r="AC958" s="147"/>
      <c r="AD958" s="111"/>
      <c r="AE958" s="107"/>
      <c r="AF958" s="107"/>
      <c r="AG958" s="107"/>
      <c r="AH958" s="107"/>
      <c r="AI958" s="107"/>
      <c r="AJ958" s="107"/>
      <c r="AK958" s="107"/>
      <c r="AL958" s="107"/>
      <c r="AM958" s="107"/>
      <c r="AN958" s="107"/>
      <c r="AO958" s="107"/>
      <c r="AP958" s="107"/>
      <c r="AQ958" s="107"/>
      <c r="AR958" s="107"/>
      <c r="AS958" s="107"/>
      <c r="AT958" s="107"/>
      <c r="AU958" s="107"/>
      <c r="AV958" s="107"/>
      <c r="AW958" s="107"/>
      <c r="AX958" s="107"/>
      <c r="AY958" s="107"/>
      <c r="AZ958" s="107"/>
      <c r="BA958" s="107"/>
      <c r="BB958" s="107"/>
      <c r="BC958" s="115"/>
      <c r="BD958" s="107"/>
      <c r="BE958" s="107"/>
      <c r="BF958" s="107"/>
      <c r="BG958" s="107"/>
      <c r="BH958" s="107"/>
      <c r="BI958" s="107"/>
      <c r="BJ958" s="107"/>
      <c r="BK958" s="107"/>
      <c r="BL958" s="116"/>
      <c r="BM958" s="116"/>
      <c r="BN958" s="116"/>
      <c r="BO958" s="116"/>
      <c r="BP958" s="116"/>
      <c r="BQ958" s="116"/>
      <c r="BR958" s="116"/>
      <c r="BS958" s="118"/>
      <c r="BT958" s="107"/>
      <c r="BU958" s="107"/>
      <c r="BV958" s="107"/>
      <c r="BW958" s="107"/>
      <c r="BX958" s="107"/>
      <c r="BY958" s="107"/>
      <c r="BZ958" s="107"/>
      <c r="CA958" s="107"/>
      <c r="CB958" s="117"/>
      <c r="CC958" s="117"/>
      <c r="CD958" s="117"/>
      <c r="CE958" s="112"/>
      <c r="CF958" s="117"/>
      <c r="CG958" s="112"/>
      <c r="CH958" s="112"/>
      <c r="CI958" s="112"/>
      <c r="CJ958" s="112"/>
      <c r="CK958" s="112"/>
      <c r="CL958" s="112"/>
      <c r="CM958" s="112"/>
      <c r="CN958" s="112"/>
      <c r="CO958" s="112"/>
      <c r="CP958" s="112"/>
      <c r="CQ958" s="112"/>
      <c r="CR958" s="112"/>
    </row>
    <row r="959" spans="1:96" ht="30.75" customHeight="1">
      <c r="A959" s="107"/>
      <c r="B959" s="117"/>
      <c r="C959" s="107"/>
      <c r="D959" s="107"/>
      <c r="E959" s="107"/>
      <c r="F959" s="107"/>
      <c r="G959" s="107"/>
      <c r="H959" s="107"/>
      <c r="I959" s="107"/>
      <c r="J959" s="107"/>
      <c r="K959" s="107"/>
      <c r="L959" s="107"/>
      <c r="M959" s="107"/>
      <c r="N959" s="107"/>
      <c r="O959" s="117"/>
      <c r="P959" s="118"/>
      <c r="Q959" s="107"/>
      <c r="R959" s="107"/>
      <c r="S959" s="107"/>
      <c r="T959" s="107"/>
      <c r="U959" s="107"/>
      <c r="V959" s="107"/>
      <c r="W959" s="107"/>
      <c r="X959" s="107"/>
      <c r="Y959" s="107"/>
      <c r="Z959" s="107"/>
      <c r="AA959" s="107"/>
      <c r="AB959" s="107"/>
      <c r="AC959" s="147"/>
      <c r="AD959" s="111"/>
      <c r="AE959" s="107"/>
      <c r="AF959" s="107"/>
      <c r="AG959" s="107"/>
      <c r="AH959" s="107"/>
      <c r="AI959" s="107"/>
      <c r="AJ959" s="107"/>
      <c r="AK959" s="107"/>
      <c r="AL959" s="107"/>
      <c r="AM959" s="107"/>
      <c r="AN959" s="107"/>
      <c r="AO959" s="107"/>
      <c r="AP959" s="107"/>
      <c r="AQ959" s="107"/>
      <c r="AR959" s="107"/>
      <c r="AS959" s="107"/>
      <c r="AT959" s="107"/>
      <c r="AU959" s="107"/>
      <c r="AV959" s="107"/>
      <c r="AW959" s="107"/>
      <c r="AX959" s="107"/>
      <c r="AY959" s="107"/>
      <c r="AZ959" s="107"/>
      <c r="BA959" s="107"/>
      <c r="BB959" s="107"/>
      <c r="BC959" s="115"/>
      <c r="BD959" s="107"/>
      <c r="BE959" s="107"/>
      <c r="BF959" s="107"/>
      <c r="BG959" s="107"/>
      <c r="BH959" s="107"/>
      <c r="BI959" s="107"/>
      <c r="BJ959" s="107"/>
      <c r="BK959" s="107"/>
      <c r="BL959" s="116"/>
      <c r="BM959" s="116"/>
      <c r="BN959" s="116"/>
      <c r="BO959" s="116"/>
      <c r="BP959" s="116"/>
      <c r="BQ959" s="116"/>
      <c r="BR959" s="116"/>
      <c r="BS959" s="118"/>
      <c r="BT959" s="107"/>
      <c r="BU959" s="107"/>
      <c r="BV959" s="107"/>
      <c r="BW959" s="107"/>
      <c r="BX959" s="107"/>
      <c r="BY959" s="107"/>
      <c r="BZ959" s="107"/>
      <c r="CA959" s="107"/>
      <c r="CB959" s="117"/>
      <c r="CC959" s="117"/>
      <c r="CD959" s="117"/>
      <c r="CE959" s="112"/>
      <c r="CF959" s="117"/>
      <c r="CG959" s="112"/>
      <c r="CH959" s="112"/>
      <c r="CI959" s="112"/>
      <c r="CJ959" s="112"/>
      <c r="CK959" s="112"/>
      <c r="CL959" s="112"/>
      <c r="CM959" s="112"/>
      <c r="CN959" s="112"/>
      <c r="CO959" s="112"/>
      <c r="CP959" s="112"/>
      <c r="CQ959" s="112"/>
      <c r="CR959" s="112"/>
    </row>
    <row r="960" spans="1:96" ht="30.75" customHeight="1">
      <c r="A960" s="107"/>
      <c r="B960" s="117"/>
      <c r="C960" s="107"/>
      <c r="D960" s="107"/>
      <c r="E960" s="107"/>
      <c r="F960" s="107"/>
      <c r="G960" s="107"/>
      <c r="H960" s="107"/>
      <c r="I960" s="107"/>
      <c r="J960" s="107"/>
      <c r="K960" s="107"/>
      <c r="L960" s="107"/>
      <c r="M960" s="107"/>
      <c r="N960" s="107"/>
      <c r="O960" s="117"/>
      <c r="P960" s="118"/>
      <c r="Q960" s="107"/>
      <c r="R960" s="107"/>
      <c r="S960" s="107"/>
      <c r="T960" s="107"/>
      <c r="U960" s="107"/>
      <c r="V960" s="107"/>
      <c r="W960" s="107"/>
      <c r="X960" s="107"/>
      <c r="Y960" s="107"/>
      <c r="Z960" s="107"/>
      <c r="AA960" s="107"/>
      <c r="AB960" s="107"/>
      <c r="AC960" s="147"/>
      <c r="AD960" s="111"/>
      <c r="AE960" s="107"/>
      <c r="AF960" s="107"/>
      <c r="AG960" s="107"/>
      <c r="AH960" s="107"/>
      <c r="AI960" s="107"/>
      <c r="AJ960" s="107"/>
      <c r="AK960" s="107"/>
      <c r="AL960" s="107"/>
      <c r="AM960" s="107"/>
      <c r="AN960" s="107"/>
      <c r="AO960" s="107"/>
      <c r="AP960" s="107"/>
      <c r="AQ960" s="107"/>
      <c r="AR960" s="107"/>
      <c r="AS960" s="107"/>
      <c r="AT960" s="107"/>
      <c r="AU960" s="107"/>
      <c r="AV960" s="107"/>
      <c r="AW960" s="107"/>
      <c r="AX960" s="107"/>
      <c r="AY960" s="107"/>
      <c r="AZ960" s="107"/>
      <c r="BA960" s="107"/>
      <c r="BB960" s="107"/>
      <c r="BC960" s="115"/>
      <c r="BD960" s="107"/>
      <c r="BE960" s="107"/>
      <c r="BF960" s="107"/>
      <c r="BG960" s="107"/>
      <c r="BH960" s="107"/>
      <c r="BI960" s="107"/>
      <c r="BJ960" s="107"/>
      <c r="BK960" s="107"/>
      <c r="BL960" s="116"/>
      <c r="BM960" s="116"/>
      <c r="BN960" s="116"/>
      <c r="BO960" s="116"/>
      <c r="BP960" s="116"/>
      <c r="BQ960" s="116"/>
      <c r="BR960" s="116"/>
      <c r="BS960" s="118"/>
      <c r="BT960" s="107"/>
      <c r="BU960" s="107"/>
      <c r="BV960" s="107"/>
      <c r="BW960" s="107"/>
      <c r="BX960" s="107"/>
      <c r="BY960" s="107"/>
      <c r="BZ960" s="107"/>
      <c r="CA960" s="107"/>
      <c r="CB960" s="117"/>
      <c r="CC960" s="117"/>
      <c r="CD960" s="117"/>
      <c r="CE960" s="112"/>
      <c r="CF960" s="117"/>
      <c r="CG960" s="112"/>
      <c r="CH960" s="112"/>
      <c r="CI960" s="112"/>
      <c r="CJ960" s="112"/>
      <c r="CK960" s="112"/>
      <c r="CL960" s="112"/>
      <c r="CM960" s="112"/>
      <c r="CN960" s="112"/>
      <c r="CO960" s="112"/>
      <c r="CP960" s="112"/>
      <c r="CQ960" s="112"/>
      <c r="CR960" s="112"/>
    </row>
    <row r="961" spans="1:96" ht="30.75" customHeight="1">
      <c r="A961" s="107"/>
      <c r="B961" s="117"/>
      <c r="C961" s="107"/>
      <c r="D961" s="107"/>
      <c r="E961" s="107"/>
      <c r="F961" s="107"/>
      <c r="G961" s="107"/>
      <c r="H961" s="107"/>
      <c r="I961" s="107"/>
      <c r="J961" s="107"/>
      <c r="K961" s="107"/>
      <c r="L961" s="107"/>
      <c r="M961" s="107"/>
      <c r="N961" s="107"/>
      <c r="O961" s="117"/>
      <c r="P961" s="118"/>
      <c r="Q961" s="107"/>
      <c r="R961" s="107"/>
      <c r="S961" s="107"/>
      <c r="T961" s="107"/>
      <c r="U961" s="107"/>
      <c r="V961" s="107"/>
      <c r="W961" s="107"/>
      <c r="X961" s="107"/>
      <c r="Y961" s="107"/>
      <c r="Z961" s="107"/>
      <c r="AA961" s="107"/>
      <c r="AB961" s="107"/>
      <c r="AC961" s="147"/>
      <c r="AD961" s="111"/>
      <c r="AE961" s="107"/>
      <c r="AF961" s="107"/>
      <c r="AG961" s="107"/>
      <c r="AH961" s="107"/>
      <c r="AI961" s="107"/>
      <c r="AJ961" s="107"/>
      <c r="AK961" s="107"/>
      <c r="AL961" s="107"/>
      <c r="AM961" s="107"/>
      <c r="AN961" s="107"/>
      <c r="AO961" s="107"/>
      <c r="AP961" s="107"/>
      <c r="AQ961" s="107"/>
      <c r="AR961" s="107"/>
      <c r="AS961" s="107"/>
      <c r="AT961" s="107"/>
      <c r="AU961" s="107"/>
      <c r="AV961" s="107"/>
      <c r="AW961" s="107"/>
      <c r="AX961" s="107"/>
      <c r="AY961" s="107"/>
      <c r="AZ961" s="107"/>
      <c r="BA961" s="107"/>
      <c r="BB961" s="107"/>
      <c r="BC961" s="115"/>
      <c r="BD961" s="107"/>
      <c r="BE961" s="107"/>
      <c r="BF961" s="107"/>
      <c r="BG961" s="107"/>
      <c r="BH961" s="107"/>
      <c r="BI961" s="107"/>
      <c r="BJ961" s="107"/>
      <c r="BK961" s="107"/>
      <c r="BL961" s="116"/>
      <c r="BM961" s="116"/>
      <c r="BN961" s="116"/>
      <c r="BO961" s="116"/>
      <c r="BP961" s="116"/>
      <c r="BQ961" s="116"/>
      <c r="BR961" s="116"/>
      <c r="BS961" s="118"/>
      <c r="BT961" s="107"/>
      <c r="BU961" s="107"/>
      <c r="BV961" s="107"/>
      <c r="BW961" s="107"/>
      <c r="BX961" s="107"/>
      <c r="BY961" s="107"/>
      <c r="BZ961" s="107"/>
      <c r="CA961" s="107"/>
      <c r="CB961" s="117"/>
      <c r="CC961" s="117"/>
      <c r="CD961" s="117"/>
      <c r="CE961" s="112"/>
      <c r="CF961" s="117"/>
      <c r="CG961" s="112"/>
      <c r="CH961" s="112"/>
      <c r="CI961" s="112"/>
      <c r="CJ961" s="112"/>
      <c r="CK961" s="112"/>
      <c r="CL961" s="112"/>
      <c r="CM961" s="112"/>
      <c r="CN961" s="112"/>
      <c r="CO961" s="112"/>
      <c r="CP961" s="112"/>
      <c r="CQ961" s="112"/>
      <c r="CR961" s="112"/>
    </row>
    <row r="962" spans="1:96" ht="30.75" customHeight="1">
      <c r="A962" s="107"/>
      <c r="B962" s="117"/>
      <c r="C962" s="107"/>
      <c r="D962" s="107"/>
      <c r="E962" s="107"/>
      <c r="F962" s="107"/>
      <c r="G962" s="107"/>
      <c r="H962" s="107"/>
      <c r="I962" s="107"/>
      <c r="J962" s="107"/>
      <c r="K962" s="107"/>
      <c r="L962" s="107"/>
      <c r="M962" s="107"/>
      <c r="N962" s="107"/>
      <c r="O962" s="117"/>
      <c r="P962" s="118"/>
      <c r="Q962" s="107"/>
      <c r="R962" s="107"/>
      <c r="S962" s="107"/>
      <c r="T962" s="107"/>
      <c r="U962" s="107"/>
      <c r="V962" s="107"/>
      <c r="W962" s="107"/>
      <c r="X962" s="107"/>
      <c r="Y962" s="107"/>
      <c r="Z962" s="107"/>
      <c r="AA962" s="107"/>
      <c r="AB962" s="107"/>
      <c r="AC962" s="147"/>
      <c r="AD962" s="111"/>
      <c r="AE962" s="107"/>
      <c r="AF962" s="107"/>
      <c r="AG962" s="107"/>
      <c r="AH962" s="107"/>
      <c r="AI962" s="107"/>
      <c r="AJ962" s="107"/>
      <c r="AK962" s="107"/>
      <c r="AL962" s="107"/>
      <c r="AM962" s="107"/>
      <c r="AN962" s="107"/>
      <c r="AO962" s="107"/>
      <c r="AP962" s="107"/>
      <c r="AQ962" s="107"/>
      <c r="AR962" s="107"/>
      <c r="AS962" s="107"/>
      <c r="AT962" s="107"/>
      <c r="AU962" s="107"/>
      <c r="AV962" s="107"/>
      <c r="AW962" s="107"/>
      <c r="AX962" s="107"/>
      <c r="AY962" s="107"/>
      <c r="AZ962" s="107"/>
      <c r="BA962" s="107"/>
      <c r="BB962" s="107"/>
      <c r="BC962" s="115"/>
      <c r="BD962" s="107"/>
      <c r="BE962" s="107"/>
      <c r="BF962" s="107"/>
      <c r="BG962" s="107"/>
      <c r="BH962" s="107"/>
      <c r="BI962" s="107"/>
      <c r="BJ962" s="107"/>
      <c r="BK962" s="107"/>
      <c r="BL962" s="116"/>
      <c r="BM962" s="116"/>
      <c r="BN962" s="116"/>
      <c r="BO962" s="116"/>
      <c r="BP962" s="116"/>
      <c r="BQ962" s="116"/>
      <c r="BR962" s="116"/>
      <c r="BS962" s="118"/>
      <c r="BT962" s="107"/>
      <c r="BU962" s="107"/>
      <c r="BV962" s="107"/>
      <c r="BW962" s="107"/>
      <c r="BX962" s="107"/>
      <c r="BY962" s="107"/>
      <c r="BZ962" s="107"/>
      <c r="CA962" s="107"/>
      <c r="CB962" s="117"/>
      <c r="CC962" s="117"/>
      <c r="CD962" s="117"/>
      <c r="CE962" s="112"/>
      <c r="CF962" s="117"/>
      <c r="CG962" s="112"/>
      <c r="CH962" s="112"/>
      <c r="CI962" s="112"/>
      <c r="CJ962" s="112"/>
      <c r="CK962" s="112"/>
      <c r="CL962" s="112"/>
      <c r="CM962" s="112"/>
      <c r="CN962" s="112"/>
      <c r="CO962" s="112"/>
      <c r="CP962" s="112"/>
      <c r="CQ962" s="112"/>
      <c r="CR962" s="112"/>
    </row>
    <row r="963" spans="1:96" ht="30.75" customHeight="1">
      <c r="A963" s="107"/>
      <c r="B963" s="117"/>
      <c r="C963" s="107"/>
      <c r="D963" s="107"/>
      <c r="E963" s="107"/>
      <c r="F963" s="107"/>
      <c r="G963" s="107"/>
      <c r="H963" s="107"/>
      <c r="I963" s="107"/>
      <c r="J963" s="107"/>
      <c r="K963" s="107"/>
      <c r="L963" s="107"/>
      <c r="M963" s="107"/>
      <c r="N963" s="107"/>
      <c r="O963" s="117"/>
      <c r="P963" s="118"/>
      <c r="Q963" s="107"/>
      <c r="R963" s="107"/>
      <c r="S963" s="107"/>
      <c r="T963" s="107"/>
      <c r="U963" s="107"/>
      <c r="V963" s="107"/>
      <c r="W963" s="107"/>
      <c r="X963" s="107"/>
      <c r="Y963" s="107"/>
      <c r="Z963" s="107"/>
      <c r="AA963" s="107"/>
      <c r="AB963" s="107"/>
      <c r="AC963" s="147"/>
      <c r="AD963" s="111"/>
      <c r="AE963" s="107"/>
      <c r="AF963" s="107"/>
      <c r="AG963" s="107"/>
      <c r="AH963" s="107"/>
      <c r="AI963" s="107"/>
      <c r="AJ963" s="107"/>
      <c r="AK963" s="107"/>
      <c r="AL963" s="107"/>
      <c r="AM963" s="107"/>
      <c r="AN963" s="107"/>
      <c r="AO963" s="107"/>
      <c r="AP963" s="107"/>
      <c r="AQ963" s="107"/>
      <c r="AR963" s="107"/>
      <c r="AS963" s="107"/>
      <c r="AT963" s="107"/>
      <c r="AU963" s="107"/>
      <c r="AV963" s="107"/>
      <c r="AW963" s="107"/>
      <c r="AX963" s="107"/>
      <c r="AY963" s="107"/>
      <c r="AZ963" s="107"/>
      <c r="BA963" s="107"/>
      <c r="BB963" s="107"/>
      <c r="BC963" s="115"/>
      <c r="BD963" s="107"/>
      <c r="BE963" s="107"/>
      <c r="BF963" s="107"/>
      <c r="BG963" s="107"/>
      <c r="BH963" s="107"/>
      <c r="BI963" s="107"/>
      <c r="BJ963" s="107"/>
      <c r="BK963" s="107"/>
      <c r="BL963" s="116"/>
      <c r="BM963" s="116"/>
      <c r="BN963" s="116"/>
      <c r="BO963" s="116"/>
      <c r="BP963" s="116"/>
      <c r="BQ963" s="116"/>
      <c r="BR963" s="116"/>
      <c r="BS963" s="118"/>
      <c r="BT963" s="107"/>
      <c r="BU963" s="107"/>
      <c r="BV963" s="107"/>
      <c r="BW963" s="107"/>
      <c r="BX963" s="107"/>
      <c r="BY963" s="107"/>
      <c r="BZ963" s="107"/>
      <c r="CA963" s="107"/>
      <c r="CB963" s="117"/>
      <c r="CC963" s="117"/>
      <c r="CD963" s="117"/>
      <c r="CE963" s="112"/>
      <c r="CF963" s="117"/>
      <c r="CG963" s="112"/>
      <c r="CH963" s="112"/>
      <c r="CI963" s="112"/>
      <c r="CJ963" s="112"/>
      <c r="CK963" s="112"/>
      <c r="CL963" s="112"/>
      <c r="CM963" s="112"/>
      <c r="CN963" s="112"/>
      <c r="CO963" s="112"/>
      <c r="CP963" s="112"/>
      <c r="CQ963" s="112"/>
      <c r="CR963" s="112"/>
    </row>
    <row r="964" spans="1:96" ht="30.75" customHeight="1">
      <c r="A964" s="107"/>
      <c r="B964" s="117"/>
      <c r="C964" s="107"/>
      <c r="D964" s="107"/>
      <c r="E964" s="107"/>
      <c r="F964" s="107"/>
      <c r="G964" s="107"/>
      <c r="H964" s="107"/>
      <c r="I964" s="107"/>
      <c r="J964" s="107"/>
      <c r="K964" s="107"/>
      <c r="L964" s="107"/>
      <c r="M964" s="107"/>
      <c r="N964" s="107"/>
      <c r="O964" s="117"/>
      <c r="P964" s="118"/>
      <c r="Q964" s="107"/>
      <c r="R964" s="107"/>
      <c r="S964" s="107"/>
      <c r="T964" s="107"/>
      <c r="U964" s="107"/>
      <c r="V964" s="107"/>
      <c r="W964" s="107"/>
      <c r="X964" s="107"/>
      <c r="Y964" s="107"/>
      <c r="Z964" s="107"/>
      <c r="AA964" s="107"/>
      <c r="AB964" s="107"/>
      <c r="AC964" s="147"/>
      <c r="AD964" s="111"/>
      <c r="AE964" s="107"/>
      <c r="AF964" s="107"/>
      <c r="AG964" s="107"/>
      <c r="AH964" s="107"/>
      <c r="AI964" s="107"/>
      <c r="AJ964" s="107"/>
      <c r="AK964" s="107"/>
      <c r="AL964" s="107"/>
      <c r="AM964" s="107"/>
      <c r="AN964" s="107"/>
      <c r="AO964" s="107"/>
      <c r="AP964" s="107"/>
      <c r="AQ964" s="107"/>
      <c r="AR964" s="107"/>
      <c r="AS964" s="107"/>
      <c r="AT964" s="107"/>
      <c r="AU964" s="107"/>
      <c r="AV964" s="107"/>
      <c r="AW964" s="107"/>
      <c r="AX964" s="107"/>
      <c r="AY964" s="107"/>
      <c r="AZ964" s="107"/>
      <c r="BA964" s="107"/>
      <c r="BB964" s="107"/>
      <c r="BC964" s="115"/>
      <c r="BD964" s="107"/>
      <c r="BE964" s="107"/>
      <c r="BF964" s="107"/>
      <c r="BG964" s="107"/>
      <c r="BH964" s="107"/>
      <c r="BI964" s="107"/>
      <c r="BJ964" s="107"/>
      <c r="BK964" s="107"/>
      <c r="BL964" s="116"/>
      <c r="BM964" s="116"/>
      <c r="BN964" s="116"/>
      <c r="BO964" s="116"/>
      <c r="BP964" s="116"/>
      <c r="BQ964" s="116"/>
      <c r="BR964" s="116"/>
      <c r="BS964" s="118"/>
      <c r="BT964" s="107"/>
      <c r="BU964" s="107"/>
      <c r="BV964" s="107"/>
      <c r="BW964" s="107"/>
      <c r="BX964" s="107"/>
      <c r="BY964" s="107"/>
      <c r="BZ964" s="107"/>
      <c r="CA964" s="107"/>
      <c r="CB964" s="117"/>
      <c r="CC964" s="117"/>
      <c r="CD964" s="117"/>
      <c r="CE964" s="112"/>
      <c r="CF964" s="117"/>
      <c r="CG964" s="112"/>
      <c r="CH964" s="112"/>
      <c r="CI964" s="112"/>
      <c r="CJ964" s="112"/>
      <c r="CK964" s="112"/>
      <c r="CL964" s="112"/>
      <c r="CM964" s="112"/>
      <c r="CN964" s="112"/>
      <c r="CO964" s="112"/>
      <c r="CP964" s="112"/>
      <c r="CQ964" s="112"/>
      <c r="CR964" s="112"/>
    </row>
    <row r="965" spans="1:96" ht="30.75" customHeight="1">
      <c r="A965" s="107"/>
      <c r="B965" s="117"/>
      <c r="C965" s="107"/>
      <c r="D965" s="107"/>
      <c r="E965" s="107"/>
      <c r="F965" s="107"/>
      <c r="G965" s="107"/>
      <c r="H965" s="107"/>
      <c r="I965" s="107"/>
      <c r="J965" s="107"/>
      <c r="K965" s="107"/>
      <c r="L965" s="107"/>
      <c r="M965" s="107"/>
      <c r="N965" s="107"/>
      <c r="O965" s="117"/>
      <c r="P965" s="118"/>
      <c r="Q965" s="107"/>
      <c r="R965" s="107"/>
      <c r="S965" s="107"/>
      <c r="T965" s="107"/>
      <c r="U965" s="107"/>
      <c r="V965" s="107"/>
      <c r="W965" s="107"/>
      <c r="X965" s="107"/>
      <c r="Y965" s="107"/>
      <c r="Z965" s="107"/>
      <c r="AA965" s="107"/>
      <c r="AB965" s="107"/>
      <c r="AC965" s="147"/>
      <c r="AD965" s="111"/>
      <c r="AE965" s="107"/>
      <c r="AF965" s="107"/>
      <c r="AG965" s="107"/>
      <c r="AH965" s="107"/>
      <c r="AI965" s="107"/>
      <c r="AJ965" s="107"/>
      <c r="AK965" s="107"/>
      <c r="AL965" s="107"/>
      <c r="AM965" s="107"/>
      <c r="AN965" s="107"/>
      <c r="AO965" s="107"/>
      <c r="AP965" s="107"/>
      <c r="AQ965" s="107"/>
      <c r="AR965" s="107"/>
      <c r="AS965" s="107"/>
      <c r="AT965" s="107"/>
      <c r="AU965" s="107"/>
      <c r="AV965" s="107"/>
      <c r="AW965" s="107"/>
      <c r="AX965" s="107"/>
      <c r="AY965" s="107"/>
      <c r="AZ965" s="107"/>
      <c r="BA965" s="107"/>
      <c r="BB965" s="107"/>
      <c r="BC965" s="115"/>
      <c r="BD965" s="107"/>
      <c r="BE965" s="107"/>
      <c r="BF965" s="107"/>
      <c r="BG965" s="107"/>
      <c r="BH965" s="107"/>
      <c r="BI965" s="107"/>
      <c r="BJ965" s="107"/>
      <c r="BK965" s="107"/>
      <c r="BL965" s="116"/>
      <c r="BM965" s="116"/>
      <c r="BN965" s="116"/>
      <c r="BO965" s="116"/>
      <c r="BP965" s="116"/>
      <c r="BQ965" s="116"/>
      <c r="BR965" s="116"/>
      <c r="BS965" s="118"/>
      <c r="BT965" s="107"/>
      <c r="BU965" s="107"/>
      <c r="BV965" s="107"/>
      <c r="BW965" s="107"/>
      <c r="BX965" s="107"/>
      <c r="BY965" s="107"/>
      <c r="BZ965" s="107"/>
      <c r="CA965" s="107"/>
      <c r="CB965" s="117"/>
      <c r="CC965" s="117"/>
      <c r="CD965" s="117"/>
      <c r="CE965" s="112"/>
      <c r="CF965" s="117"/>
      <c r="CG965" s="112"/>
      <c r="CH965" s="112"/>
      <c r="CI965" s="112"/>
      <c r="CJ965" s="112"/>
      <c r="CK965" s="112"/>
      <c r="CL965" s="112"/>
      <c r="CM965" s="112"/>
      <c r="CN965" s="112"/>
      <c r="CO965" s="112"/>
      <c r="CP965" s="112"/>
      <c r="CQ965" s="112"/>
      <c r="CR965" s="112"/>
    </row>
    <row r="966" spans="1:96" ht="30.75" customHeight="1">
      <c r="A966" s="107"/>
      <c r="B966" s="117"/>
      <c r="C966" s="107"/>
      <c r="D966" s="107"/>
      <c r="E966" s="107"/>
      <c r="F966" s="107"/>
      <c r="G966" s="107"/>
      <c r="H966" s="107"/>
      <c r="I966" s="107"/>
      <c r="J966" s="107"/>
      <c r="K966" s="107"/>
      <c r="L966" s="107"/>
      <c r="M966" s="107"/>
      <c r="N966" s="107"/>
      <c r="O966" s="117"/>
      <c r="P966" s="118"/>
      <c r="Q966" s="107"/>
      <c r="R966" s="107"/>
      <c r="S966" s="107"/>
      <c r="T966" s="107"/>
      <c r="U966" s="107"/>
      <c r="V966" s="107"/>
      <c r="W966" s="107"/>
      <c r="X966" s="107"/>
      <c r="Y966" s="107"/>
      <c r="Z966" s="107"/>
      <c r="AA966" s="107"/>
      <c r="AB966" s="107"/>
      <c r="AC966" s="147"/>
      <c r="AD966" s="111"/>
      <c r="AE966" s="107"/>
      <c r="AF966" s="107"/>
      <c r="AG966" s="107"/>
      <c r="AH966" s="107"/>
      <c r="AI966" s="107"/>
      <c r="AJ966" s="107"/>
      <c r="AK966" s="107"/>
      <c r="AL966" s="107"/>
      <c r="AM966" s="107"/>
      <c r="AN966" s="107"/>
      <c r="AO966" s="107"/>
      <c r="AP966" s="107"/>
      <c r="AQ966" s="107"/>
      <c r="AR966" s="107"/>
      <c r="AS966" s="107"/>
      <c r="AT966" s="107"/>
      <c r="AU966" s="107"/>
      <c r="AV966" s="107"/>
      <c r="AW966" s="107"/>
      <c r="AX966" s="107"/>
      <c r="AY966" s="107"/>
      <c r="AZ966" s="107"/>
      <c r="BA966" s="107"/>
      <c r="BB966" s="107"/>
      <c r="BC966" s="115"/>
      <c r="BD966" s="107"/>
      <c r="BE966" s="107"/>
      <c r="BF966" s="107"/>
      <c r="BG966" s="107"/>
      <c r="BH966" s="107"/>
      <c r="BI966" s="107"/>
      <c r="BJ966" s="107"/>
      <c r="BK966" s="107"/>
      <c r="BL966" s="116"/>
      <c r="BM966" s="116"/>
      <c r="BN966" s="116"/>
      <c r="BO966" s="116"/>
      <c r="BP966" s="116"/>
      <c r="BQ966" s="116"/>
      <c r="BR966" s="116"/>
      <c r="BS966" s="118"/>
      <c r="BT966" s="107"/>
      <c r="BU966" s="107"/>
      <c r="BV966" s="107"/>
      <c r="BW966" s="107"/>
      <c r="BX966" s="107"/>
      <c r="BY966" s="107"/>
      <c r="BZ966" s="107"/>
      <c r="CA966" s="107"/>
      <c r="CB966" s="117"/>
      <c r="CC966" s="117"/>
      <c r="CD966" s="117"/>
      <c r="CE966" s="112"/>
      <c r="CF966" s="117"/>
      <c r="CG966" s="112"/>
      <c r="CH966" s="112"/>
      <c r="CI966" s="112"/>
      <c r="CJ966" s="112"/>
      <c r="CK966" s="112"/>
      <c r="CL966" s="112"/>
      <c r="CM966" s="112"/>
      <c r="CN966" s="112"/>
      <c r="CO966" s="112"/>
      <c r="CP966" s="112"/>
      <c r="CQ966" s="112"/>
      <c r="CR966" s="112"/>
    </row>
    <row r="967" spans="1:96" ht="30.75" customHeight="1">
      <c r="A967" s="107"/>
      <c r="B967" s="117"/>
      <c r="C967" s="107"/>
      <c r="D967" s="107"/>
      <c r="E967" s="107"/>
      <c r="F967" s="107"/>
      <c r="G967" s="107"/>
      <c r="H967" s="107"/>
      <c r="I967" s="107"/>
      <c r="J967" s="107"/>
      <c r="K967" s="107"/>
      <c r="L967" s="107"/>
      <c r="M967" s="107"/>
      <c r="N967" s="107"/>
      <c r="O967" s="117"/>
      <c r="P967" s="118"/>
      <c r="Q967" s="107"/>
      <c r="R967" s="107"/>
      <c r="S967" s="107"/>
      <c r="T967" s="107"/>
      <c r="U967" s="107"/>
      <c r="V967" s="107"/>
      <c r="W967" s="107"/>
      <c r="X967" s="107"/>
      <c r="Y967" s="107"/>
      <c r="Z967" s="107"/>
      <c r="AA967" s="107"/>
      <c r="AB967" s="107"/>
      <c r="AC967" s="147"/>
      <c r="AD967" s="111"/>
      <c r="AE967" s="107"/>
      <c r="AF967" s="107"/>
      <c r="AG967" s="107"/>
      <c r="AH967" s="107"/>
      <c r="AI967" s="107"/>
      <c r="AJ967" s="107"/>
      <c r="AK967" s="107"/>
      <c r="AL967" s="107"/>
      <c r="AM967" s="107"/>
      <c r="AN967" s="107"/>
      <c r="AO967" s="107"/>
      <c r="AP967" s="107"/>
      <c r="AQ967" s="107"/>
      <c r="AR967" s="107"/>
      <c r="AS967" s="107"/>
      <c r="AT967" s="107"/>
      <c r="AU967" s="107"/>
      <c r="AV967" s="107"/>
      <c r="AW967" s="107"/>
      <c r="AX967" s="107"/>
      <c r="AY967" s="107"/>
      <c r="AZ967" s="107"/>
      <c r="BA967" s="107"/>
      <c r="BB967" s="107"/>
      <c r="BC967" s="115"/>
      <c r="BD967" s="107"/>
      <c r="BE967" s="107"/>
      <c r="BF967" s="107"/>
      <c r="BG967" s="107"/>
      <c r="BH967" s="107"/>
      <c r="BI967" s="107"/>
      <c r="BJ967" s="107"/>
      <c r="BK967" s="107"/>
      <c r="BL967" s="116"/>
      <c r="BM967" s="116"/>
      <c r="BN967" s="116"/>
      <c r="BO967" s="116"/>
      <c r="BP967" s="116"/>
      <c r="BQ967" s="116"/>
      <c r="BR967" s="116"/>
      <c r="BS967" s="118"/>
      <c r="BT967" s="107"/>
      <c r="BU967" s="107"/>
      <c r="BV967" s="107"/>
      <c r="BW967" s="107"/>
      <c r="BX967" s="107"/>
      <c r="BY967" s="107"/>
      <c r="BZ967" s="107"/>
      <c r="CA967" s="107"/>
      <c r="CB967" s="117"/>
      <c r="CC967" s="117"/>
      <c r="CD967" s="117"/>
      <c r="CE967" s="112"/>
      <c r="CF967" s="117"/>
      <c r="CG967" s="112"/>
      <c r="CH967" s="112"/>
      <c r="CI967" s="112"/>
      <c r="CJ967" s="112"/>
      <c r="CK967" s="112"/>
      <c r="CL967" s="112"/>
      <c r="CM967" s="112"/>
      <c r="CN967" s="112"/>
      <c r="CO967" s="112"/>
      <c r="CP967" s="112"/>
      <c r="CQ967" s="112"/>
      <c r="CR967" s="112"/>
    </row>
    <row r="968" spans="1:96" ht="30.75" customHeight="1">
      <c r="A968" s="107"/>
      <c r="B968" s="117"/>
      <c r="C968" s="107"/>
      <c r="D968" s="107"/>
      <c r="E968" s="107"/>
      <c r="F968" s="107"/>
      <c r="G968" s="107"/>
      <c r="H968" s="107"/>
      <c r="I968" s="107"/>
      <c r="J968" s="107"/>
      <c r="K968" s="107"/>
      <c r="L968" s="107"/>
      <c r="M968" s="107"/>
      <c r="N968" s="107"/>
      <c r="O968" s="117"/>
      <c r="P968" s="118"/>
      <c r="Q968" s="107"/>
      <c r="R968" s="107"/>
      <c r="S968" s="107"/>
      <c r="T968" s="107"/>
      <c r="U968" s="107"/>
      <c r="V968" s="107"/>
      <c r="W968" s="107"/>
      <c r="X968" s="107"/>
      <c r="Y968" s="107"/>
      <c r="Z968" s="107"/>
      <c r="AA968" s="107"/>
      <c r="AB968" s="107"/>
      <c r="AC968" s="147"/>
      <c r="AD968" s="111"/>
      <c r="AE968" s="107"/>
      <c r="AF968" s="107"/>
      <c r="AG968" s="107"/>
      <c r="AH968" s="107"/>
      <c r="AI968" s="107"/>
      <c r="AJ968" s="107"/>
      <c r="AK968" s="107"/>
      <c r="AL968" s="107"/>
      <c r="AM968" s="107"/>
      <c r="AN968" s="107"/>
      <c r="AO968" s="107"/>
      <c r="AP968" s="107"/>
      <c r="AQ968" s="107"/>
      <c r="AR968" s="107"/>
      <c r="AS968" s="107"/>
      <c r="AT968" s="107"/>
      <c r="AU968" s="107"/>
      <c r="AV968" s="107"/>
      <c r="AW968" s="107"/>
      <c r="AX968" s="107"/>
      <c r="AY968" s="107"/>
      <c r="AZ968" s="107"/>
      <c r="BA968" s="107"/>
      <c r="BB968" s="107"/>
      <c r="BC968" s="115"/>
      <c r="BD968" s="107"/>
      <c r="BE968" s="107"/>
      <c r="BF968" s="107"/>
      <c r="BG968" s="107"/>
      <c r="BH968" s="107"/>
      <c r="BI968" s="107"/>
      <c r="BJ968" s="107"/>
      <c r="BK968" s="107"/>
      <c r="BL968" s="116"/>
      <c r="BM968" s="116"/>
      <c r="BN968" s="116"/>
      <c r="BO968" s="116"/>
      <c r="BP968" s="116"/>
      <c r="BQ968" s="116"/>
      <c r="BR968" s="116"/>
      <c r="BS968" s="118"/>
      <c r="BT968" s="107"/>
      <c r="BU968" s="107"/>
      <c r="BV968" s="107"/>
      <c r="BW968" s="107"/>
      <c r="BX968" s="107"/>
      <c r="BY968" s="107"/>
      <c r="BZ968" s="107"/>
      <c r="CA968" s="107"/>
      <c r="CB968" s="117"/>
      <c r="CC968" s="117"/>
      <c r="CD968" s="117"/>
      <c r="CE968" s="112"/>
      <c r="CF968" s="117"/>
      <c r="CG968" s="112"/>
      <c r="CH968" s="112"/>
      <c r="CI968" s="112"/>
      <c r="CJ968" s="112"/>
      <c r="CK968" s="112"/>
      <c r="CL968" s="112"/>
      <c r="CM968" s="112"/>
      <c r="CN968" s="112"/>
      <c r="CO968" s="112"/>
      <c r="CP968" s="112"/>
      <c r="CQ968" s="112"/>
      <c r="CR968" s="112"/>
    </row>
    <row r="969" spans="1:96" ht="30.75" customHeight="1">
      <c r="A969" s="107"/>
      <c r="B969" s="117"/>
      <c r="C969" s="107"/>
      <c r="D969" s="107"/>
      <c r="E969" s="107"/>
      <c r="F969" s="107"/>
      <c r="G969" s="107"/>
      <c r="H969" s="107"/>
      <c r="I969" s="107"/>
      <c r="J969" s="107"/>
      <c r="K969" s="107"/>
      <c r="L969" s="107"/>
      <c r="M969" s="107"/>
      <c r="N969" s="107"/>
      <c r="O969" s="117"/>
      <c r="P969" s="118"/>
      <c r="Q969" s="107"/>
      <c r="R969" s="107"/>
      <c r="S969" s="107"/>
      <c r="T969" s="107"/>
      <c r="U969" s="107"/>
      <c r="V969" s="107"/>
      <c r="W969" s="107"/>
      <c r="X969" s="107"/>
      <c r="Y969" s="107"/>
      <c r="Z969" s="107"/>
      <c r="AA969" s="107"/>
      <c r="AB969" s="107"/>
      <c r="AC969" s="147"/>
      <c r="AD969" s="111"/>
      <c r="AE969" s="107"/>
      <c r="AF969" s="107"/>
      <c r="AG969" s="107"/>
      <c r="AH969" s="107"/>
      <c r="AI969" s="107"/>
      <c r="AJ969" s="107"/>
      <c r="AK969" s="107"/>
      <c r="AL969" s="107"/>
      <c r="AM969" s="107"/>
      <c r="AN969" s="107"/>
      <c r="AO969" s="107"/>
      <c r="AP969" s="107"/>
      <c r="AQ969" s="107"/>
      <c r="AR969" s="107"/>
      <c r="AS969" s="107"/>
      <c r="AT969" s="107"/>
      <c r="AU969" s="107"/>
      <c r="AV969" s="107"/>
      <c r="AW969" s="107"/>
      <c r="AX969" s="107"/>
      <c r="AY969" s="107"/>
      <c r="AZ969" s="107"/>
      <c r="BA969" s="107"/>
      <c r="BB969" s="107"/>
      <c r="BC969" s="115"/>
      <c r="BD969" s="107"/>
      <c r="BE969" s="107"/>
      <c r="BF969" s="107"/>
      <c r="BG969" s="107"/>
      <c r="BH969" s="107"/>
      <c r="BI969" s="107"/>
      <c r="BJ969" s="107"/>
      <c r="BK969" s="107"/>
      <c r="BL969" s="116"/>
      <c r="BM969" s="116"/>
      <c r="BN969" s="116"/>
      <c r="BO969" s="116"/>
      <c r="BP969" s="116"/>
      <c r="BQ969" s="116"/>
      <c r="BR969" s="116"/>
      <c r="BS969" s="118"/>
      <c r="BT969" s="107"/>
      <c r="BU969" s="107"/>
      <c r="BV969" s="107"/>
      <c r="BW969" s="107"/>
      <c r="BX969" s="107"/>
      <c r="BY969" s="107"/>
      <c r="BZ969" s="107"/>
      <c r="CA969" s="107"/>
      <c r="CB969" s="117"/>
      <c r="CC969" s="117"/>
      <c r="CD969" s="117"/>
      <c r="CE969" s="112"/>
      <c r="CF969" s="117"/>
      <c r="CG969" s="112"/>
      <c r="CH969" s="112"/>
      <c r="CI969" s="112"/>
      <c r="CJ969" s="112"/>
      <c r="CK969" s="112"/>
      <c r="CL969" s="112"/>
      <c r="CM969" s="112"/>
      <c r="CN969" s="112"/>
      <c r="CO969" s="112"/>
      <c r="CP969" s="112"/>
      <c r="CQ969" s="112"/>
      <c r="CR969" s="112"/>
    </row>
    <row r="970" spans="1:96" ht="30.75" customHeight="1">
      <c r="A970" s="107"/>
      <c r="B970" s="117"/>
      <c r="C970" s="107"/>
      <c r="D970" s="107"/>
      <c r="E970" s="107"/>
      <c r="F970" s="107"/>
      <c r="G970" s="107"/>
      <c r="H970" s="107"/>
      <c r="I970" s="107"/>
      <c r="J970" s="107"/>
      <c r="K970" s="107"/>
      <c r="L970" s="107"/>
      <c r="M970" s="107"/>
      <c r="N970" s="107"/>
      <c r="O970" s="117"/>
      <c r="P970" s="118"/>
      <c r="Q970" s="107"/>
      <c r="R970" s="107"/>
      <c r="S970" s="107"/>
      <c r="T970" s="107"/>
      <c r="U970" s="107"/>
      <c r="V970" s="107"/>
      <c r="W970" s="107"/>
      <c r="X970" s="107"/>
      <c r="Y970" s="107"/>
      <c r="Z970" s="107"/>
      <c r="AA970" s="107"/>
      <c r="AB970" s="107"/>
      <c r="AC970" s="147"/>
      <c r="AD970" s="111"/>
      <c r="AE970" s="107"/>
      <c r="AF970" s="107"/>
      <c r="AG970" s="107"/>
      <c r="AH970" s="107"/>
      <c r="AI970" s="107"/>
      <c r="AJ970" s="107"/>
      <c r="AK970" s="107"/>
      <c r="AL970" s="107"/>
      <c r="AM970" s="107"/>
      <c r="AN970" s="107"/>
      <c r="AO970" s="107"/>
      <c r="AP970" s="107"/>
      <c r="AQ970" s="107"/>
      <c r="AR970" s="107"/>
      <c r="AS970" s="107"/>
      <c r="AT970" s="107"/>
      <c r="AU970" s="107"/>
      <c r="AV970" s="107"/>
      <c r="AW970" s="107"/>
      <c r="AX970" s="107"/>
      <c r="AY970" s="107"/>
      <c r="AZ970" s="107"/>
      <c r="BA970" s="107"/>
      <c r="BB970" s="107"/>
      <c r="BC970" s="115"/>
      <c r="BD970" s="107"/>
      <c r="BE970" s="107"/>
      <c r="BF970" s="107"/>
      <c r="BG970" s="107"/>
      <c r="BH970" s="107"/>
      <c r="BI970" s="107"/>
      <c r="BJ970" s="107"/>
      <c r="BK970" s="107"/>
      <c r="BL970" s="116"/>
      <c r="BM970" s="116"/>
      <c r="BN970" s="116"/>
      <c r="BO970" s="116"/>
      <c r="BP970" s="116"/>
      <c r="BQ970" s="116"/>
      <c r="BR970" s="116"/>
      <c r="BS970" s="118"/>
      <c r="BT970" s="107"/>
      <c r="BU970" s="107"/>
      <c r="BV970" s="107"/>
      <c r="BW970" s="107"/>
      <c r="BX970" s="107"/>
      <c r="BY970" s="107"/>
      <c r="BZ970" s="107"/>
      <c r="CA970" s="107"/>
      <c r="CB970" s="117"/>
      <c r="CC970" s="117"/>
      <c r="CD970" s="117"/>
      <c r="CE970" s="112"/>
      <c r="CF970" s="117"/>
      <c r="CG970" s="112"/>
      <c r="CH970" s="112"/>
      <c r="CI970" s="112"/>
      <c r="CJ970" s="112"/>
      <c r="CK970" s="112"/>
      <c r="CL970" s="112"/>
      <c r="CM970" s="112"/>
      <c r="CN970" s="112"/>
      <c r="CO970" s="112"/>
      <c r="CP970" s="112"/>
      <c r="CQ970" s="112"/>
      <c r="CR970" s="112"/>
    </row>
    <row r="971" spans="1:96" ht="30.75" customHeight="1">
      <c r="A971" s="107"/>
      <c r="B971" s="117"/>
      <c r="C971" s="107"/>
      <c r="D971" s="107"/>
      <c r="E971" s="107"/>
      <c r="F971" s="107"/>
      <c r="G971" s="107"/>
      <c r="H971" s="107"/>
      <c r="I971" s="107"/>
      <c r="J971" s="107"/>
      <c r="K971" s="107"/>
      <c r="L971" s="107"/>
      <c r="M971" s="107"/>
      <c r="N971" s="107"/>
      <c r="O971" s="117"/>
      <c r="P971" s="118"/>
      <c r="Q971" s="107"/>
      <c r="R971" s="107"/>
      <c r="S971" s="107"/>
      <c r="T971" s="107"/>
      <c r="U971" s="107"/>
      <c r="V971" s="107"/>
      <c r="W971" s="107"/>
      <c r="X971" s="107"/>
      <c r="Y971" s="107"/>
      <c r="Z971" s="107"/>
      <c r="AA971" s="107"/>
      <c r="AB971" s="107"/>
      <c r="AC971" s="147"/>
      <c r="AD971" s="111"/>
      <c r="AE971" s="107"/>
      <c r="AF971" s="107"/>
      <c r="AG971" s="107"/>
      <c r="AH971" s="107"/>
      <c r="AI971" s="107"/>
      <c r="AJ971" s="107"/>
      <c r="AK971" s="107"/>
      <c r="AL971" s="107"/>
      <c r="AM971" s="107"/>
      <c r="AN971" s="107"/>
      <c r="AO971" s="107"/>
      <c r="AP971" s="107"/>
      <c r="AQ971" s="107"/>
      <c r="AR971" s="107"/>
      <c r="AS971" s="107"/>
      <c r="AT971" s="107"/>
      <c r="AU971" s="107"/>
      <c r="AV971" s="107"/>
      <c r="AW971" s="107"/>
      <c r="AX971" s="107"/>
      <c r="AY971" s="107"/>
      <c r="AZ971" s="107"/>
      <c r="BA971" s="107"/>
      <c r="BB971" s="107"/>
      <c r="BC971" s="115"/>
      <c r="BD971" s="107"/>
      <c r="BE971" s="107"/>
      <c r="BF971" s="107"/>
      <c r="BG971" s="107"/>
      <c r="BH971" s="107"/>
      <c r="BI971" s="107"/>
      <c r="BJ971" s="107"/>
      <c r="BK971" s="107"/>
      <c r="BL971" s="116"/>
      <c r="BM971" s="116"/>
      <c r="BN971" s="116"/>
      <c r="BO971" s="116"/>
      <c r="BP971" s="116"/>
      <c r="BQ971" s="116"/>
      <c r="BR971" s="116"/>
      <c r="BS971" s="118"/>
      <c r="BT971" s="107"/>
      <c r="BU971" s="107"/>
      <c r="BV971" s="107"/>
      <c r="BW971" s="107"/>
      <c r="BX971" s="107"/>
      <c r="BY971" s="107"/>
      <c r="BZ971" s="107"/>
      <c r="CA971" s="107"/>
      <c r="CB971" s="117"/>
      <c r="CC971" s="117"/>
      <c r="CD971" s="117"/>
      <c r="CE971" s="112"/>
      <c r="CF971" s="117"/>
      <c r="CG971" s="112"/>
      <c r="CH971" s="112"/>
      <c r="CI971" s="112"/>
      <c r="CJ971" s="112"/>
      <c r="CK971" s="112"/>
      <c r="CL971" s="112"/>
      <c r="CM971" s="112"/>
      <c r="CN971" s="112"/>
      <c r="CO971" s="112"/>
      <c r="CP971" s="112"/>
      <c r="CQ971" s="112"/>
      <c r="CR971" s="112"/>
    </row>
    <row r="972" spans="1:96" ht="30.75" customHeight="1">
      <c r="A972" s="107"/>
      <c r="B972" s="117"/>
      <c r="C972" s="107"/>
      <c r="D972" s="107"/>
      <c r="E972" s="107"/>
      <c r="F972" s="107"/>
      <c r="G972" s="107"/>
      <c r="H972" s="107"/>
      <c r="I972" s="107"/>
      <c r="J972" s="107"/>
      <c r="K972" s="107"/>
      <c r="L972" s="107"/>
      <c r="M972" s="107"/>
      <c r="N972" s="107"/>
      <c r="O972" s="117"/>
      <c r="P972" s="118"/>
      <c r="Q972" s="107"/>
      <c r="R972" s="107"/>
      <c r="S972" s="107"/>
      <c r="T972" s="107"/>
      <c r="U972" s="107"/>
      <c r="V972" s="107"/>
      <c r="W972" s="107"/>
      <c r="X972" s="107"/>
      <c r="Y972" s="107"/>
      <c r="Z972" s="107"/>
      <c r="AA972" s="107"/>
      <c r="AB972" s="107"/>
      <c r="AC972" s="147"/>
      <c r="AD972" s="111"/>
      <c r="AE972" s="107"/>
      <c r="AF972" s="107"/>
      <c r="AG972" s="107"/>
      <c r="AH972" s="107"/>
      <c r="AI972" s="107"/>
      <c r="AJ972" s="107"/>
      <c r="AK972" s="107"/>
      <c r="AL972" s="107"/>
      <c r="AM972" s="107"/>
      <c r="AN972" s="107"/>
      <c r="AO972" s="107"/>
      <c r="AP972" s="107"/>
      <c r="AQ972" s="107"/>
      <c r="AR972" s="107"/>
      <c r="AS972" s="107"/>
      <c r="AT972" s="107"/>
      <c r="AU972" s="107"/>
      <c r="AV972" s="107"/>
      <c r="AW972" s="107"/>
      <c r="AX972" s="107"/>
      <c r="AY972" s="107"/>
      <c r="AZ972" s="107"/>
      <c r="BA972" s="107"/>
      <c r="BB972" s="107"/>
      <c r="BC972" s="115"/>
      <c r="BD972" s="107"/>
      <c r="BE972" s="107"/>
      <c r="BF972" s="107"/>
      <c r="BG972" s="107"/>
      <c r="BH972" s="107"/>
      <c r="BI972" s="107"/>
      <c r="BJ972" s="107"/>
      <c r="BK972" s="107"/>
      <c r="BL972" s="116"/>
      <c r="BM972" s="116"/>
      <c r="BN972" s="116"/>
      <c r="BO972" s="116"/>
      <c r="BP972" s="116"/>
      <c r="BQ972" s="116"/>
      <c r="BR972" s="116"/>
      <c r="BS972" s="118"/>
      <c r="BT972" s="107"/>
      <c r="BU972" s="107"/>
      <c r="BV972" s="107"/>
      <c r="BW972" s="107"/>
      <c r="BX972" s="107"/>
      <c r="BY972" s="107"/>
      <c r="BZ972" s="107"/>
      <c r="CA972" s="107"/>
      <c r="CB972" s="117"/>
      <c r="CC972" s="117"/>
      <c r="CD972" s="117"/>
      <c r="CE972" s="112"/>
      <c r="CF972" s="117"/>
      <c r="CG972" s="112"/>
      <c r="CH972" s="112"/>
      <c r="CI972" s="112"/>
      <c r="CJ972" s="112"/>
      <c r="CK972" s="112"/>
      <c r="CL972" s="112"/>
      <c r="CM972" s="112"/>
      <c r="CN972" s="112"/>
      <c r="CO972" s="112"/>
      <c r="CP972" s="112"/>
      <c r="CQ972" s="112"/>
      <c r="CR972" s="112"/>
    </row>
    <row r="973" spans="1:96" ht="30.75" customHeight="1">
      <c r="A973" s="107"/>
      <c r="B973" s="117"/>
      <c r="C973" s="107"/>
      <c r="D973" s="107"/>
      <c r="E973" s="107"/>
      <c r="F973" s="107"/>
      <c r="G973" s="107"/>
      <c r="H973" s="107"/>
      <c r="I973" s="107"/>
      <c r="J973" s="107"/>
      <c r="K973" s="107"/>
      <c r="L973" s="107"/>
      <c r="M973" s="107"/>
      <c r="N973" s="107"/>
      <c r="O973" s="117"/>
      <c r="P973" s="118"/>
      <c r="Q973" s="107"/>
      <c r="R973" s="107"/>
      <c r="S973" s="107"/>
      <c r="T973" s="107"/>
      <c r="U973" s="107"/>
      <c r="V973" s="107"/>
      <c r="W973" s="107"/>
      <c r="X973" s="107"/>
      <c r="Y973" s="107"/>
      <c r="Z973" s="107"/>
      <c r="AA973" s="107"/>
      <c r="AB973" s="107"/>
      <c r="AC973" s="147"/>
      <c r="AD973" s="111"/>
      <c r="AE973" s="107"/>
      <c r="AF973" s="107"/>
      <c r="AG973" s="107"/>
      <c r="AH973" s="107"/>
      <c r="AI973" s="107"/>
      <c r="AJ973" s="107"/>
      <c r="AK973" s="107"/>
      <c r="AL973" s="107"/>
      <c r="AM973" s="107"/>
      <c r="AN973" s="107"/>
      <c r="AO973" s="107"/>
      <c r="AP973" s="107"/>
      <c r="AQ973" s="107"/>
      <c r="AR973" s="107"/>
      <c r="AS973" s="107"/>
      <c r="AT973" s="107"/>
      <c r="AU973" s="107"/>
      <c r="AV973" s="107"/>
      <c r="AW973" s="107"/>
      <c r="AX973" s="107"/>
      <c r="AY973" s="107"/>
      <c r="AZ973" s="107"/>
      <c r="BA973" s="107"/>
      <c r="BB973" s="107"/>
      <c r="BC973" s="115"/>
      <c r="BD973" s="107"/>
      <c r="BE973" s="107"/>
      <c r="BF973" s="107"/>
      <c r="BG973" s="107"/>
      <c r="BH973" s="107"/>
      <c r="BI973" s="107"/>
      <c r="BJ973" s="107"/>
      <c r="BK973" s="107"/>
      <c r="BL973" s="116"/>
      <c r="BM973" s="116"/>
      <c r="BN973" s="116"/>
      <c r="BO973" s="116"/>
      <c r="BP973" s="116"/>
      <c r="BQ973" s="116"/>
      <c r="BR973" s="116"/>
      <c r="BS973" s="118"/>
      <c r="BT973" s="107"/>
      <c r="BU973" s="107"/>
      <c r="BV973" s="107"/>
      <c r="BW973" s="107"/>
      <c r="BX973" s="107"/>
      <c r="BY973" s="107"/>
      <c r="BZ973" s="107"/>
      <c r="CA973" s="107"/>
      <c r="CB973" s="117"/>
      <c r="CC973" s="117"/>
      <c r="CD973" s="117"/>
      <c r="CE973" s="112"/>
      <c r="CF973" s="117"/>
      <c r="CG973" s="112"/>
      <c r="CH973" s="112"/>
      <c r="CI973" s="112"/>
      <c r="CJ973" s="112"/>
      <c r="CK973" s="112"/>
      <c r="CL973" s="112"/>
      <c r="CM973" s="112"/>
      <c r="CN973" s="112"/>
      <c r="CO973" s="112"/>
      <c r="CP973" s="112"/>
      <c r="CQ973" s="112"/>
      <c r="CR973" s="112"/>
    </row>
    <row r="974" spans="1:96" ht="30.75" customHeight="1">
      <c r="A974" s="107"/>
      <c r="B974" s="117"/>
      <c r="C974" s="107"/>
      <c r="D974" s="107"/>
      <c r="E974" s="107"/>
      <c r="F974" s="107"/>
      <c r="G974" s="107"/>
      <c r="H974" s="107"/>
      <c r="I974" s="107"/>
      <c r="J974" s="107"/>
      <c r="K974" s="107"/>
      <c r="L974" s="107"/>
      <c r="M974" s="107"/>
      <c r="N974" s="107"/>
      <c r="O974" s="117"/>
      <c r="P974" s="118"/>
      <c r="Q974" s="107"/>
      <c r="R974" s="107"/>
      <c r="S974" s="107"/>
      <c r="T974" s="107"/>
      <c r="U974" s="107"/>
      <c r="V974" s="107"/>
      <c r="W974" s="107"/>
      <c r="X974" s="107"/>
      <c r="Y974" s="107"/>
      <c r="Z974" s="107"/>
      <c r="AA974" s="107"/>
      <c r="AB974" s="107"/>
      <c r="AC974" s="147"/>
      <c r="AD974" s="111"/>
      <c r="AE974" s="107"/>
      <c r="AF974" s="107"/>
      <c r="AG974" s="107"/>
      <c r="AH974" s="107"/>
      <c r="AI974" s="107"/>
      <c r="AJ974" s="107"/>
      <c r="AK974" s="107"/>
      <c r="AL974" s="107"/>
      <c r="AM974" s="107"/>
      <c r="AN974" s="107"/>
      <c r="AO974" s="107"/>
      <c r="AP974" s="107"/>
      <c r="AQ974" s="107"/>
      <c r="AR974" s="107"/>
      <c r="AS974" s="107"/>
      <c r="AT974" s="107"/>
      <c r="AU974" s="107"/>
      <c r="AV974" s="107"/>
      <c r="AW974" s="107"/>
      <c r="AX974" s="107"/>
      <c r="AY974" s="107"/>
      <c r="AZ974" s="107"/>
      <c r="BA974" s="107"/>
      <c r="BB974" s="107"/>
      <c r="BC974" s="115"/>
      <c r="BD974" s="107"/>
      <c r="BE974" s="107"/>
      <c r="BF974" s="107"/>
      <c r="BG974" s="107"/>
      <c r="BH974" s="107"/>
      <c r="BI974" s="107"/>
      <c r="BJ974" s="107"/>
      <c r="BK974" s="107"/>
      <c r="BL974" s="116"/>
      <c r="BM974" s="116"/>
      <c r="BN974" s="116"/>
      <c r="BO974" s="116"/>
      <c r="BP974" s="116"/>
      <c r="BQ974" s="116"/>
      <c r="BR974" s="116"/>
      <c r="BS974" s="118"/>
      <c r="BT974" s="107"/>
      <c r="BU974" s="107"/>
      <c r="BV974" s="107"/>
      <c r="BW974" s="107"/>
      <c r="BX974" s="107"/>
      <c r="BY974" s="107"/>
      <c r="BZ974" s="107"/>
      <c r="CA974" s="107"/>
      <c r="CB974" s="117"/>
      <c r="CC974" s="117"/>
      <c r="CD974" s="117"/>
      <c r="CE974" s="112"/>
      <c r="CF974" s="117"/>
      <c r="CG974" s="112"/>
      <c r="CH974" s="112"/>
      <c r="CI974" s="112"/>
      <c r="CJ974" s="112"/>
      <c r="CK974" s="112"/>
      <c r="CL974" s="112"/>
      <c r="CM974" s="112"/>
      <c r="CN974" s="112"/>
      <c r="CO974" s="112"/>
      <c r="CP974" s="112"/>
      <c r="CQ974" s="112"/>
      <c r="CR974" s="112"/>
    </row>
    <row r="975" spans="1:96" ht="30.75" customHeight="1">
      <c r="A975" s="107"/>
      <c r="B975" s="117"/>
      <c r="C975" s="107"/>
      <c r="D975" s="107"/>
      <c r="E975" s="107"/>
      <c r="F975" s="107"/>
      <c r="G975" s="107"/>
      <c r="H975" s="107"/>
      <c r="I975" s="107"/>
      <c r="J975" s="107"/>
      <c r="K975" s="107"/>
      <c r="L975" s="107"/>
      <c r="M975" s="107"/>
      <c r="N975" s="107"/>
      <c r="O975" s="117"/>
      <c r="P975" s="118"/>
      <c r="Q975" s="107"/>
      <c r="R975" s="107"/>
      <c r="S975" s="107"/>
      <c r="T975" s="107"/>
      <c r="U975" s="107"/>
      <c r="V975" s="107"/>
      <c r="W975" s="107"/>
      <c r="X975" s="107"/>
      <c r="Y975" s="107"/>
      <c r="Z975" s="107"/>
      <c r="AA975" s="107"/>
      <c r="AB975" s="107"/>
      <c r="AC975" s="147"/>
      <c r="AD975" s="111"/>
      <c r="AE975" s="107"/>
      <c r="AF975" s="107"/>
      <c r="AG975" s="107"/>
      <c r="AH975" s="107"/>
      <c r="AI975" s="107"/>
      <c r="AJ975" s="107"/>
      <c r="AK975" s="107"/>
      <c r="AL975" s="107"/>
      <c r="AM975" s="107"/>
      <c r="AN975" s="107"/>
      <c r="AO975" s="107"/>
      <c r="AP975" s="107"/>
      <c r="AQ975" s="107"/>
      <c r="AR975" s="107"/>
      <c r="AS975" s="107"/>
      <c r="AT975" s="107"/>
      <c r="AU975" s="107"/>
      <c r="AV975" s="107"/>
      <c r="AW975" s="107"/>
      <c r="AX975" s="107"/>
      <c r="AY975" s="107"/>
      <c r="AZ975" s="107"/>
      <c r="BA975" s="107"/>
      <c r="BB975" s="107"/>
      <c r="BC975" s="115"/>
      <c r="BD975" s="107"/>
      <c r="BE975" s="107"/>
      <c r="BF975" s="107"/>
      <c r="BG975" s="107"/>
      <c r="BH975" s="107"/>
      <c r="BI975" s="107"/>
      <c r="BJ975" s="107"/>
      <c r="BK975" s="107"/>
      <c r="BL975" s="116"/>
      <c r="BM975" s="116"/>
      <c r="BN975" s="116"/>
      <c r="BO975" s="116"/>
      <c r="BP975" s="116"/>
      <c r="BQ975" s="116"/>
      <c r="BR975" s="116"/>
      <c r="BS975" s="118"/>
      <c r="BT975" s="107"/>
      <c r="BU975" s="107"/>
      <c r="BV975" s="107"/>
      <c r="BW975" s="107"/>
      <c r="BX975" s="107"/>
      <c r="BY975" s="107"/>
      <c r="BZ975" s="107"/>
      <c r="CA975" s="107"/>
      <c r="CB975" s="117"/>
      <c r="CC975" s="117"/>
      <c r="CD975" s="117"/>
      <c r="CE975" s="112"/>
      <c r="CF975" s="117"/>
      <c r="CG975" s="112"/>
      <c r="CH975" s="112"/>
      <c r="CI975" s="112"/>
      <c r="CJ975" s="112"/>
      <c r="CK975" s="112"/>
      <c r="CL975" s="112"/>
      <c r="CM975" s="112"/>
      <c r="CN975" s="112"/>
      <c r="CO975" s="112"/>
      <c r="CP975" s="112"/>
      <c r="CQ975" s="112"/>
      <c r="CR975" s="112"/>
    </row>
    <row r="976" spans="1:96" ht="30.75" customHeight="1">
      <c r="A976" s="107"/>
      <c r="B976" s="117"/>
      <c r="C976" s="107"/>
      <c r="D976" s="107"/>
      <c r="E976" s="107"/>
      <c r="F976" s="107"/>
      <c r="G976" s="107"/>
      <c r="H976" s="107"/>
      <c r="I976" s="107"/>
      <c r="J976" s="107"/>
      <c r="K976" s="107"/>
      <c r="L976" s="107"/>
      <c r="M976" s="107"/>
      <c r="N976" s="107"/>
      <c r="O976" s="117"/>
      <c r="P976" s="118"/>
      <c r="Q976" s="107"/>
      <c r="R976" s="107"/>
      <c r="S976" s="107"/>
      <c r="T976" s="107"/>
      <c r="U976" s="107"/>
      <c r="V976" s="107"/>
      <c r="W976" s="107"/>
      <c r="X976" s="107"/>
      <c r="Y976" s="107"/>
      <c r="Z976" s="107"/>
      <c r="AA976" s="107"/>
      <c r="AB976" s="107"/>
      <c r="AC976" s="147"/>
      <c r="AD976" s="111"/>
      <c r="AE976" s="107"/>
      <c r="AF976" s="107"/>
      <c r="AG976" s="107"/>
      <c r="AH976" s="107"/>
      <c r="AI976" s="107"/>
      <c r="AJ976" s="107"/>
      <c r="AK976" s="107"/>
      <c r="AL976" s="107"/>
      <c r="AM976" s="107"/>
      <c r="AN976" s="107"/>
      <c r="AO976" s="107"/>
      <c r="AP976" s="107"/>
      <c r="AQ976" s="107"/>
      <c r="AR976" s="107"/>
      <c r="AS976" s="107"/>
      <c r="AT976" s="107"/>
      <c r="AU976" s="107"/>
      <c r="AV976" s="107"/>
      <c r="AW976" s="107"/>
      <c r="AX976" s="107"/>
      <c r="AY976" s="107"/>
      <c r="AZ976" s="107"/>
      <c r="BA976" s="107"/>
      <c r="BB976" s="107"/>
      <c r="BC976" s="115"/>
      <c r="BD976" s="107"/>
      <c r="BE976" s="107"/>
      <c r="BF976" s="107"/>
      <c r="BG976" s="107"/>
      <c r="BH976" s="107"/>
      <c r="BI976" s="107"/>
      <c r="BJ976" s="107"/>
      <c r="BK976" s="107"/>
      <c r="BL976" s="116"/>
      <c r="BM976" s="116"/>
      <c r="BN976" s="116"/>
      <c r="BO976" s="116"/>
      <c r="BP976" s="116"/>
      <c r="BQ976" s="116"/>
      <c r="BR976" s="116"/>
      <c r="BS976" s="118"/>
      <c r="BT976" s="107"/>
      <c r="BU976" s="107"/>
      <c r="BV976" s="107"/>
      <c r="BW976" s="107"/>
      <c r="BX976" s="107"/>
      <c r="BY976" s="107"/>
      <c r="BZ976" s="107"/>
      <c r="CA976" s="107"/>
      <c r="CB976" s="117"/>
      <c r="CC976" s="117"/>
      <c r="CD976" s="117"/>
      <c r="CE976" s="112"/>
      <c r="CF976" s="117"/>
      <c r="CG976" s="112"/>
      <c r="CH976" s="112"/>
      <c r="CI976" s="112"/>
      <c r="CJ976" s="112"/>
      <c r="CK976" s="112"/>
      <c r="CL976" s="112"/>
      <c r="CM976" s="112"/>
      <c r="CN976" s="112"/>
      <c r="CO976" s="112"/>
      <c r="CP976" s="112"/>
      <c r="CQ976" s="112"/>
      <c r="CR976" s="112"/>
    </row>
    <row r="977" spans="1:96" ht="30.75" customHeight="1">
      <c r="A977" s="107"/>
      <c r="B977" s="117"/>
      <c r="C977" s="107"/>
      <c r="D977" s="107"/>
      <c r="E977" s="107"/>
      <c r="F977" s="107"/>
      <c r="G977" s="107"/>
      <c r="H977" s="107"/>
      <c r="I977" s="107"/>
      <c r="J977" s="107"/>
      <c r="K977" s="107"/>
      <c r="L977" s="107"/>
      <c r="M977" s="107"/>
      <c r="N977" s="107"/>
      <c r="O977" s="117"/>
      <c r="P977" s="118"/>
      <c r="Q977" s="107"/>
      <c r="R977" s="107"/>
      <c r="S977" s="107"/>
      <c r="T977" s="107"/>
      <c r="U977" s="107"/>
      <c r="V977" s="107"/>
      <c r="W977" s="107"/>
      <c r="X977" s="107"/>
      <c r="Y977" s="107"/>
      <c r="Z977" s="107"/>
      <c r="AA977" s="107"/>
      <c r="AB977" s="107"/>
      <c r="AC977" s="147"/>
      <c r="AD977" s="111"/>
      <c r="AE977" s="107"/>
      <c r="AF977" s="107"/>
      <c r="AG977" s="107"/>
      <c r="AH977" s="107"/>
      <c r="AI977" s="107"/>
      <c r="AJ977" s="107"/>
      <c r="AK977" s="107"/>
      <c r="AL977" s="107"/>
      <c r="AM977" s="107"/>
      <c r="AN977" s="107"/>
      <c r="AO977" s="107"/>
      <c r="AP977" s="107"/>
      <c r="AQ977" s="107"/>
      <c r="AR977" s="107"/>
      <c r="AS977" s="107"/>
      <c r="AT977" s="107"/>
      <c r="AU977" s="107"/>
      <c r="AV977" s="107"/>
      <c r="AW977" s="107"/>
      <c r="AX977" s="107"/>
      <c r="AY977" s="107"/>
      <c r="AZ977" s="107"/>
      <c r="BA977" s="107"/>
      <c r="BB977" s="107"/>
      <c r="BC977" s="115"/>
      <c r="BD977" s="107"/>
      <c r="BE977" s="107"/>
      <c r="BF977" s="107"/>
      <c r="BG977" s="107"/>
      <c r="BH977" s="107"/>
      <c r="BI977" s="107"/>
      <c r="BJ977" s="107"/>
      <c r="BK977" s="107"/>
      <c r="BL977" s="116"/>
      <c r="BM977" s="116"/>
      <c r="BN977" s="116"/>
      <c r="BO977" s="116"/>
      <c r="BP977" s="116"/>
      <c r="BQ977" s="116"/>
      <c r="BR977" s="116"/>
      <c r="BS977" s="118"/>
      <c r="BT977" s="107"/>
      <c r="BU977" s="107"/>
      <c r="BV977" s="107"/>
      <c r="BW977" s="107"/>
      <c r="BX977" s="107"/>
      <c r="BY977" s="107"/>
      <c r="BZ977" s="107"/>
      <c r="CA977" s="107"/>
      <c r="CB977" s="117"/>
      <c r="CC977" s="117"/>
      <c r="CD977" s="117"/>
      <c r="CE977" s="112"/>
      <c r="CF977" s="117"/>
      <c r="CG977" s="112"/>
      <c r="CH977" s="112"/>
      <c r="CI977" s="112"/>
      <c r="CJ977" s="112"/>
      <c r="CK977" s="112"/>
      <c r="CL977" s="112"/>
      <c r="CM977" s="112"/>
      <c r="CN977" s="112"/>
      <c r="CO977" s="112"/>
      <c r="CP977" s="112"/>
      <c r="CQ977" s="112"/>
      <c r="CR977" s="112"/>
    </row>
    <row r="978" spans="1:96" ht="30.75" customHeight="1">
      <c r="A978" s="107"/>
      <c r="B978" s="117"/>
      <c r="C978" s="107"/>
      <c r="D978" s="107"/>
      <c r="E978" s="107"/>
      <c r="F978" s="107"/>
      <c r="G978" s="107"/>
      <c r="H978" s="107"/>
      <c r="I978" s="107"/>
      <c r="J978" s="107"/>
      <c r="K978" s="107"/>
      <c r="L978" s="107"/>
      <c r="M978" s="107"/>
      <c r="N978" s="107"/>
      <c r="O978" s="117"/>
      <c r="P978" s="118"/>
      <c r="Q978" s="107"/>
      <c r="R978" s="107"/>
      <c r="S978" s="107"/>
      <c r="T978" s="107"/>
      <c r="U978" s="107"/>
      <c r="V978" s="107"/>
      <c r="W978" s="107"/>
      <c r="X978" s="107"/>
      <c r="Y978" s="107"/>
      <c r="Z978" s="107"/>
      <c r="AA978" s="107"/>
      <c r="AB978" s="107"/>
      <c r="AC978" s="147"/>
      <c r="AD978" s="111"/>
      <c r="AE978" s="107"/>
      <c r="AF978" s="107"/>
      <c r="AG978" s="107"/>
      <c r="AH978" s="107"/>
      <c r="AI978" s="107"/>
      <c r="AJ978" s="107"/>
      <c r="AK978" s="107"/>
      <c r="AL978" s="107"/>
      <c r="AM978" s="107"/>
      <c r="AN978" s="107"/>
      <c r="AO978" s="107"/>
      <c r="AP978" s="107"/>
      <c r="AQ978" s="107"/>
      <c r="AR978" s="107"/>
      <c r="AS978" s="107"/>
      <c r="AT978" s="107"/>
      <c r="AU978" s="107"/>
      <c r="AV978" s="107"/>
      <c r="AW978" s="107"/>
      <c r="AX978" s="107"/>
      <c r="AY978" s="107"/>
      <c r="AZ978" s="107"/>
      <c r="BA978" s="107"/>
      <c r="BB978" s="107"/>
      <c r="BC978" s="115"/>
      <c r="BD978" s="107"/>
      <c r="BE978" s="107"/>
      <c r="BF978" s="107"/>
      <c r="BG978" s="107"/>
      <c r="BH978" s="107"/>
      <c r="BI978" s="107"/>
      <c r="BJ978" s="107"/>
      <c r="BK978" s="107"/>
      <c r="BL978" s="116"/>
      <c r="BM978" s="116"/>
      <c r="BN978" s="116"/>
      <c r="BO978" s="116"/>
      <c r="BP978" s="116"/>
      <c r="BQ978" s="116"/>
      <c r="BR978" s="116"/>
      <c r="BS978" s="118"/>
      <c r="BT978" s="107"/>
      <c r="BU978" s="107"/>
      <c r="BV978" s="107"/>
      <c r="BW978" s="107"/>
      <c r="BX978" s="107"/>
      <c r="BY978" s="107"/>
      <c r="BZ978" s="107"/>
      <c r="CA978" s="107"/>
      <c r="CB978" s="117"/>
      <c r="CC978" s="117"/>
      <c r="CD978" s="117"/>
      <c r="CE978" s="112"/>
      <c r="CF978" s="117"/>
      <c r="CG978" s="112"/>
      <c r="CH978" s="112"/>
      <c r="CI978" s="112"/>
      <c r="CJ978" s="112"/>
      <c r="CK978" s="112"/>
      <c r="CL978" s="112"/>
      <c r="CM978" s="112"/>
      <c r="CN978" s="112"/>
      <c r="CO978" s="112"/>
      <c r="CP978" s="112"/>
      <c r="CQ978" s="112"/>
      <c r="CR978" s="112"/>
    </row>
    <row r="979" spans="1:96" ht="30.75" customHeight="1">
      <c r="A979" s="107"/>
      <c r="B979" s="117"/>
      <c r="C979" s="107"/>
      <c r="D979" s="107"/>
      <c r="E979" s="107"/>
      <c r="F979" s="107"/>
      <c r="G979" s="107"/>
      <c r="H979" s="107"/>
      <c r="I979" s="107"/>
      <c r="J979" s="107"/>
      <c r="K979" s="107"/>
      <c r="L979" s="107"/>
      <c r="M979" s="107"/>
      <c r="N979" s="107"/>
      <c r="O979" s="117"/>
      <c r="P979" s="118"/>
      <c r="Q979" s="107"/>
      <c r="R979" s="107"/>
      <c r="S979" s="107"/>
      <c r="T979" s="107"/>
      <c r="U979" s="107"/>
      <c r="V979" s="107"/>
      <c r="W979" s="107"/>
      <c r="X979" s="107"/>
      <c r="Y979" s="107"/>
      <c r="Z979" s="107"/>
      <c r="AA979" s="107"/>
      <c r="AB979" s="107"/>
      <c r="AC979" s="147"/>
      <c r="AD979" s="111"/>
      <c r="AE979" s="107"/>
      <c r="AF979" s="107"/>
      <c r="AG979" s="107"/>
      <c r="AH979" s="107"/>
      <c r="AI979" s="107"/>
      <c r="AJ979" s="107"/>
      <c r="AK979" s="107"/>
      <c r="AL979" s="107"/>
      <c r="AM979" s="107"/>
      <c r="AN979" s="107"/>
      <c r="AO979" s="107"/>
      <c r="AP979" s="107"/>
      <c r="AQ979" s="107"/>
      <c r="AR979" s="107"/>
      <c r="AS979" s="107"/>
      <c r="AT979" s="107"/>
      <c r="AU979" s="107"/>
      <c r="AV979" s="107"/>
      <c r="AW979" s="107"/>
      <c r="AX979" s="107"/>
      <c r="AY979" s="107"/>
      <c r="AZ979" s="107"/>
      <c r="BA979" s="107"/>
      <c r="BB979" s="107"/>
      <c r="BC979" s="115"/>
      <c r="BD979" s="107"/>
      <c r="BE979" s="107"/>
      <c r="BF979" s="107"/>
      <c r="BG979" s="107"/>
      <c r="BH979" s="107"/>
      <c r="BI979" s="107"/>
      <c r="BJ979" s="107"/>
      <c r="BK979" s="107"/>
      <c r="BL979" s="116"/>
      <c r="BM979" s="116"/>
      <c r="BN979" s="116"/>
      <c r="BO979" s="116"/>
      <c r="BP979" s="116"/>
      <c r="BQ979" s="116"/>
      <c r="BR979" s="116"/>
      <c r="BS979" s="118"/>
      <c r="BT979" s="107"/>
      <c r="BU979" s="107"/>
      <c r="BV979" s="107"/>
      <c r="BW979" s="107"/>
      <c r="BX979" s="107"/>
      <c r="BY979" s="107"/>
      <c r="BZ979" s="107"/>
      <c r="CA979" s="107"/>
      <c r="CB979" s="117"/>
      <c r="CC979" s="117"/>
      <c r="CD979" s="117"/>
      <c r="CE979" s="112"/>
      <c r="CF979" s="117"/>
      <c r="CG979" s="112"/>
      <c r="CH979" s="112"/>
      <c r="CI979" s="112"/>
      <c r="CJ979" s="112"/>
      <c r="CK979" s="112"/>
      <c r="CL979" s="112"/>
      <c r="CM979" s="112"/>
      <c r="CN979" s="112"/>
      <c r="CO979" s="112"/>
      <c r="CP979" s="112"/>
      <c r="CQ979" s="112"/>
      <c r="CR979" s="112"/>
    </row>
    <row r="980" spans="1:96" ht="30.75" customHeight="1">
      <c r="A980" s="107"/>
      <c r="B980" s="117"/>
      <c r="C980" s="107"/>
      <c r="D980" s="107"/>
      <c r="E980" s="107"/>
      <c r="F980" s="107"/>
      <c r="G980" s="107"/>
      <c r="H980" s="107"/>
      <c r="I980" s="107"/>
      <c r="J980" s="107"/>
      <c r="K980" s="107"/>
      <c r="L980" s="107"/>
      <c r="M980" s="107"/>
      <c r="N980" s="107"/>
      <c r="O980" s="117"/>
      <c r="P980" s="118"/>
      <c r="Q980" s="107"/>
      <c r="R980" s="107"/>
      <c r="S980" s="107"/>
      <c r="T980" s="107"/>
      <c r="U980" s="107"/>
      <c r="V980" s="107"/>
      <c r="W980" s="107"/>
      <c r="X980" s="107"/>
      <c r="Y980" s="107"/>
      <c r="Z980" s="107"/>
      <c r="AA980" s="107"/>
      <c r="AB980" s="107"/>
      <c r="AC980" s="147"/>
      <c r="AD980" s="111"/>
      <c r="AE980" s="107"/>
      <c r="AF980" s="107"/>
      <c r="AG980" s="107"/>
      <c r="AH980" s="107"/>
      <c r="AI980" s="107"/>
      <c r="AJ980" s="107"/>
      <c r="AK980" s="107"/>
      <c r="AL980" s="107"/>
      <c r="AM980" s="107"/>
      <c r="AN980" s="107"/>
      <c r="AO980" s="107"/>
      <c r="AP980" s="107"/>
      <c r="AQ980" s="107"/>
      <c r="AR980" s="107"/>
      <c r="AS980" s="107"/>
      <c r="AT980" s="107"/>
      <c r="AU980" s="107"/>
      <c r="AV980" s="107"/>
      <c r="AW980" s="107"/>
      <c r="AX980" s="107"/>
      <c r="AY980" s="107"/>
      <c r="AZ980" s="107"/>
      <c r="BA980" s="107"/>
      <c r="BB980" s="107"/>
      <c r="BC980" s="115"/>
      <c r="BD980" s="107"/>
      <c r="BE980" s="107"/>
      <c r="BF980" s="107"/>
      <c r="BG980" s="107"/>
      <c r="BH980" s="107"/>
      <c r="BI980" s="107"/>
      <c r="BJ980" s="107"/>
      <c r="BK980" s="107"/>
      <c r="BL980" s="116"/>
      <c r="BM980" s="116"/>
      <c r="BN980" s="116"/>
      <c r="BO980" s="116"/>
      <c r="BP980" s="116"/>
      <c r="BQ980" s="116"/>
      <c r="BR980" s="116"/>
      <c r="BS980" s="118"/>
      <c r="BT980" s="107"/>
      <c r="BU980" s="107"/>
      <c r="BV980" s="107"/>
      <c r="BW980" s="107"/>
      <c r="BX980" s="107"/>
      <c r="BY980" s="107"/>
      <c r="BZ980" s="107"/>
      <c r="CA980" s="107"/>
      <c r="CB980" s="117"/>
      <c r="CC980" s="117"/>
      <c r="CD980" s="117"/>
      <c r="CE980" s="112"/>
      <c r="CF980" s="117"/>
      <c r="CG980" s="112"/>
      <c r="CH980" s="112"/>
      <c r="CI980" s="112"/>
      <c r="CJ980" s="112"/>
      <c r="CK980" s="112"/>
      <c r="CL980" s="112"/>
      <c r="CM980" s="112"/>
      <c r="CN980" s="112"/>
      <c r="CO980" s="112"/>
      <c r="CP980" s="112"/>
      <c r="CQ980" s="112"/>
      <c r="CR980" s="112"/>
    </row>
    <row r="981" spans="1:96" ht="30.75" customHeight="1">
      <c r="A981" s="107"/>
      <c r="B981" s="117"/>
      <c r="C981" s="107"/>
      <c r="D981" s="107"/>
      <c r="E981" s="107"/>
      <c r="F981" s="107"/>
      <c r="G981" s="107"/>
      <c r="H981" s="107"/>
      <c r="I981" s="107"/>
      <c r="J981" s="107"/>
      <c r="K981" s="107"/>
      <c r="L981" s="107"/>
      <c r="M981" s="107"/>
      <c r="N981" s="107"/>
      <c r="O981" s="117"/>
      <c r="P981" s="118"/>
      <c r="Q981" s="107"/>
      <c r="R981" s="107"/>
      <c r="S981" s="107"/>
      <c r="T981" s="107"/>
      <c r="U981" s="107"/>
      <c r="V981" s="107"/>
      <c r="W981" s="107"/>
      <c r="X981" s="107"/>
      <c r="Y981" s="107"/>
      <c r="Z981" s="107"/>
      <c r="AA981" s="107"/>
      <c r="AB981" s="107"/>
      <c r="AC981" s="147"/>
      <c r="AD981" s="111"/>
      <c r="AE981" s="107"/>
      <c r="AF981" s="107"/>
      <c r="AG981" s="107"/>
      <c r="AH981" s="107"/>
      <c r="AI981" s="107"/>
      <c r="AJ981" s="107"/>
      <c r="AK981" s="107"/>
      <c r="AL981" s="107"/>
      <c r="AM981" s="107"/>
      <c r="AN981" s="107"/>
      <c r="AO981" s="107"/>
      <c r="AP981" s="107"/>
      <c r="AQ981" s="107"/>
      <c r="AR981" s="107"/>
      <c r="AS981" s="107"/>
      <c r="AT981" s="107"/>
      <c r="AU981" s="107"/>
      <c r="AV981" s="107"/>
      <c r="AW981" s="107"/>
      <c r="AX981" s="107"/>
      <c r="AY981" s="107"/>
      <c r="AZ981" s="107"/>
      <c r="BA981" s="107"/>
      <c r="BB981" s="107"/>
      <c r="BC981" s="115"/>
      <c r="BD981" s="107"/>
      <c r="BE981" s="107"/>
      <c r="BF981" s="107"/>
      <c r="BG981" s="107"/>
      <c r="BH981" s="107"/>
      <c r="BI981" s="107"/>
      <c r="BJ981" s="107"/>
      <c r="BK981" s="107"/>
      <c r="BL981" s="116"/>
      <c r="BM981" s="116"/>
      <c r="BN981" s="116"/>
      <c r="BO981" s="116"/>
      <c r="BP981" s="116"/>
      <c r="BQ981" s="116"/>
      <c r="BR981" s="116"/>
      <c r="BS981" s="118"/>
      <c r="BT981" s="107"/>
      <c r="BU981" s="107"/>
      <c r="BV981" s="107"/>
      <c r="BW981" s="107"/>
      <c r="BX981" s="107"/>
      <c r="BY981" s="107"/>
      <c r="BZ981" s="107"/>
      <c r="CA981" s="107"/>
      <c r="CB981" s="117"/>
      <c r="CC981" s="117"/>
      <c r="CD981" s="117"/>
      <c r="CE981" s="112"/>
      <c r="CF981" s="117"/>
      <c r="CG981" s="112"/>
      <c r="CH981" s="112"/>
      <c r="CI981" s="112"/>
      <c r="CJ981" s="112"/>
      <c r="CK981" s="112"/>
      <c r="CL981" s="112"/>
      <c r="CM981" s="112"/>
      <c r="CN981" s="112"/>
      <c r="CO981" s="112"/>
      <c r="CP981" s="112"/>
      <c r="CQ981" s="112"/>
      <c r="CR981" s="112"/>
    </row>
    <row r="982" spans="1:96" ht="30.75" customHeight="1">
      <c r="A982" s="107"/>
      <c r="B982" s="117"/>
      <c r="C982" s="107"/>
      <c r="D982" s="107"/>
      <c r="E982" s="107"/>
      <c r="F982" s="107"/>
      <c r="G982" s="107"/>
      <c r="H982" s="107"/>
      <c r="I982" s="107"/>
      <c r="J982" s="107"/>
      <c r="K982" s="107"/>
      <c r="L982" s="107"/>
      <c r="M982" s="107"/>
      <c r="N982" s="107"/>
      <c r="O982" s="117"/>
      <c r="P982" s="118"/>
      <c r="Q982" s="107"/>
      <c r="R982" s="107"/>
      <c r="S982" s="107"/>
      <c r="T982" s="107"/>
      <c r="U982" s="107"/>
      <c r="V982" s="107"/>
      <c r="W982" s="107"/>
      <c r="X982" s="107"/>
      <c r="Y982" s="107"/>
      <c r="Z982" s="107"/>
      <c r="AA982" s="107"/>
      <c r="AB982" s="107"/>
      <c r="AC982" s="147"/>
      <c r="AD982" s="111"/>
      <c r="AE982" s="107"/>
      <c r="AF982" s="107"/>
      <c r="AG982" s="107"/>
      <c r="AH982" s="107"/>
      <c r="AI982" s="107"/>
      <c r="AJ982" s="107"/>
      <c r="AK982" s="107"/>
      <c r="AL982" s="107"/>
      <c r="AM982" s="107"/>
      <c r="AN982" s="107"/>
      <c r="AO982" s="107"/>
      <c r="AP982" s="107"/>
      <c r="AQ982" s="107"/>
      <c r="AR982" s="107"/>
      <c r="AS982" s="107"/>
      <c r="AT982" s="107"/>
      <c r="AU982" s="107"/>
      <c r="AV982" s="107"/>
      <c r="AW982" s="107"/>
      <c r="AX982" s="107"/>
      <c r="AY982" s="107"/>
      <c r="AZ982" s="107"/>
      <c r="BA982" s="107"/>
      <c r="BB982" s="107"/>
      <c r="BC982" s="115"/>
      <c r="BD982" s="107"/>
      <c r="BE982" s="107"/>
      <c r="BF982" s="107"/>
      <c r="BG982" s="107"/>
      <c r="BH982" s="107"/>
      <c r="BI982" s="107"/>
      <c r="BJ982" s="107"/>
      <c r="BK982" s="107"/>
      <c r="BL982" s="116"/>
      <c r="BM982" s="116"/>
      <c r="BN982" s="116"/>
      <c r="BO982" s="116"/>
      <c r="BP982" s="116"/>
      <c r="BQ982" s="116"/>
      <c r="BR982" s="116"/>
      <c r="BS982" s="118"/>
      <c r="BT982" s="107"/>
      <c r="BU982" s="107"/>
      <c r="BV982" s="107"/>
      <c r="BW982" s="107"/>
      <c r="BX982" s="107"/>
      <c r="BY982" s="107"/>
      <c r="BZ982" s="107"/>
      <c r="CA982" s="107"/>
      <c r="CB982" s="117"/>
      <c r="CC982" s="117"/>
      <c r="CD982" s="117"/>
      <c r="CE982" s="112"/>
      <c r="CF982" s="117"/>
      <c r="CG982" s="112"/>
      <c r="CH982" s="112"/>
      <c r="CI982" s="112"/>
      <c r="CJ982" s="112"/>
      <c r="CK982" s="112"/>
      <c r="CL982" s="112"/>
      <c r="CM982" s="112"/>
      <c r="CN982" s="112"/>
      <c r="CO982" s="112"/>
      <c r="CP982" s="112"/>
      <c r="CQ982" s="112"/>
      <c r="CR982" s="112"/>
    </row>
    <row r="983" spans="1:96" ht="30.75" customHeight="1">
      <c r="A983" s="107"/>
      <c r="B983" s="117"/>
      <c r="C983" s="107"/>
      <c r="D983" s="107"/>
      <c r="E983" s="107"/>
      <c r="F983" s="107"/>
      <c r="G983" s="107"/>
      <c r="H983" s="107"/>
      <c r="I983" s="107"/>
      <c r="J983" s="107"/>
      <c r="K983" s="107"/>
      <c r="L983" s="107"/>
      <c r="M983" s="107"/>
      <c r="N983" s="107"/>
      <c r="O983" s="117"/>
      <c r="P983" s="118"/>
      <c r="Q983" s="107"/>
      <c r="R983" s="107"/>
      <c r="S983" s="107"/>
      <c r="T983" s="107"/>
      <c r="U983" s="107"/>
      <c r="V983" s="107"/>
      <c r="W983" s="107"/>
      <c r="X983" s="107"/>
      <c r="Y983" s="107"/>
      <c r="Z983" s="107"/>
      <c r="AA983" s="107"/>
      <c r="AB983" s="107"/>
      <c r="AC983" s="147"/>
      <c r="AD983" s="111"/>
      <c r="AE983" s="107"/>
      <c r="AF983" s="107"/>
      <c r="AG983" s="107"/>
      <c r="AH983" s="107"/>
      <c r="AI983" s="107"/>
      <c r="AJ983" s="107"/>
      <c r="AK983" s="107"/>
      <c r="AL983" s="107"/>
      <c r="AM983" s="107"/>
      <c r="AN983" s="107"/>
      <c r="AO983" s="107"/>
      <c r="AP983" s="107"/>
      <c r="AQ983" s="107"/>
      <c r="AR983" s="107"/>
      <c r="AS983" s="107"/>
      <c r="AT983" s="107"/>
      <c r="AU983" s="107"/>
      <c r="AV983" s="107"/>
      <c r="AW983" s="107"/>
      <c r="AX983" s="107"/>
      <c r="AY983" s="107"/>
      <c r="AZ983" s="107"/>
      <c r="BA983" s="107"/>
      <c r="BB983" s="107"/>
      <c r="BC983" s="115"/>
      <c r="BD983" s="107"/>
      <c r="BE983" s="107"/>
      <c r="BF983" s="107"/>
      <c r="BG983" s="107"/>
      <c r="BH983" s="107"/>
      <c r="BI983" s="107"/>
      <c r="BJ983" s="107"/>
      <c r="BK983" s="107"/>
      <c r="BL983" s="116"/>
      <c r="BM983" s="116"/>
      <c r="BN983" s="116"/>
      <c r="BO983" s="116"/>
      <c r="BP983" s="116"/>
      <c r="BQ983" s="116"/>
      <c r="BR983" s="116"/>
      <c r="BS983" s="118"/>
      <c r="BT983" s="107"/>
      <c r="BU983" s="107"/>
      <c r="BV983" s="107"/>
      <c r="BW983" s="107"/>
      <c r="BX983" s="107"/>
      <c r="BY983" s="107"/>
      <c r="BZ983" s="107"/>
      <c r="CA983" s="107"/>
      <c r="CB983" s="117"/>
      <c r="CC983" s="117"/>
      <c r="CD983" s="117"/>
      <c r="CE983" s="112"/>
      <c r="CF983" s="117"/>
      <c r="CG983" s="112"/>
      <c r="CH983" s="112"/>
      <c r="CI983" s="112"/>
      <c r="CJ983" s="112"/>
      <c r="CK983" s="112"/>
      <c r="CL983" s="112"/>
      <c r="CM983" s="112"/>
      <c r="CN983" s="112"/>
      <c r="CO983" s="112"/>
      <c r="CP983" s="112"/>
      <c r="CQ983" s="112"/>
      <c r="CR983" s="112"/>
    </row>
    <row r="984" spans="1:96" ht="30.75" customHeight="1">
      <c r="A984" s="107"/>
      <c r="B984" s="117"/>
      <c r="C984" s="107"/>
      <c r="D984" s="107"/>
      <c r="E984" s="107"/>
      <c r="F984" s="107"/>
      <c r="G984" s="107"/>
      <c r="H984" s="107"/>
      <c r="I984" s="107"/>
      <c r="J984" s="107"/>
      <c r="K984" s="107"/>
      <c r="L984" s="107"/>
      <c r="M984" s="107"/>
      <c r="N984" s="107"/>
      <c r="O984" s="117"/>
      <c r="P984" s="118"/>
      <c r="Q984" s="107"/>
      <c r="R984" s="107"/>
      <c r="S984" s="107"/>
      <c r="T984" s="107"/>
      <c r="U984" s="107"/>
      <c r="V984" s="107"/>
      <c r="W984" s="107"/>
      <c r="X984" s="107"/>
      <c r="Y984" s="107"/>
      <c r="Z984" s="107"/>
      <c r="AA984" s="107"/>
      <c r="AB984" s="107"/>
      <c r="AC984" s="147"/>
      <c r="AD984" s="111"/>
      <c r="AE984" s="107"/>
      <c r="AF984" s="107"/>
      <c r="AG984" s="107"/>
      <c r="AH984" s="107"/>
      <c r="AI984" s="107"/>
      <c r="AJ984" s="107"/>
      <c r="AK984" s="107"/>
      <c r="AL984" s="107"/>
      <c r="AM984" s="107"/>
      <c r="AN984" s="107"/>
      <c r="AO984" s="107"/>
      <c r="AP984" s="107"/>
      <c r="AQ984" s="107"/>
      <c r="AR984" s="107"/>
      <c r="AS984" s="107"/>
      <c r="AT984" s="107"/>
      <c r="AU984" s="107"/>
      <c r="AV984" s="107"/>
      <c r="AW984" s="107"/>
      <c r="AX984" s="107"/>
      <c r="AY984" s="107"/>
      <c r="AZ984" s="107"/>
      <c r="BA984" s="107"/>
      <c r="BB984" s="107"/>
      <c r="BC984" s="115"/>
      <c r="BD984" s="107"/>
      <c r="BE984" s="107"/>
      <c r="BF984" s="107"/>
      <c r="BG984" s="107"/>
      <c r="BH984" s="107"/>
      <c r="BI984" s="107"/>
      <c r="BJ984" s="107"/>
      <c r="BK984" s="107"/>
      <c r="BL984" s="116"/>
      <c r="BM984" s="116"/>
      <c r="BN984" s="116"/>
      <c r="BO984" s="116"/>
      <c r="BP984" s="116"/>
      <c r="BQ984" s="116"/>
      <c r="BR984" s="116"/>
      <c r="BS984" s="118"/>
      <c r="BT984" s="107"/>
      <c r="BU984" s="107"/>
      <c r="BV984" s="107"/>
      <c r="BW984" s="107"/>
      <c r="BX984" s="107"/>
      <c r="BY984" s="107"/>
      <c r="BZ984" s="107"/>
      <c r="CA984" s="107"/>
      <c r="CB984" s="117"/>
      <c r="CC984" s="117"/>
      <c r="CD984" s="117"/>
      <c r="CE984" s="112"/>
      <c r="CF984" s="117"/>
      <c r="CG984" s="112"/>
      <c r="CH984" s="112"/>
      <c r="CI984" s="112"/>
      <c r="CJ984" s="112"/>
      <c r="CK984" s="112"/>
      <c r="CL984" s="112"/>
      <c r="CM984" s="112"/>
      <c r="CN984" s="112"/>
      <c r="CO984" s="112"/>
      <c r="CP984" s="112"/>
      <c r="CQ984" s="112"/>
      <c r="CR984" s="112"/>
    </row>
    <row r="985" spans="1:96" ht="30.75" customHeight="1">
      <c r="A985" s="107"/>
      <c r="B985" s="117"/>
      <c r="C985" s="107"/>
      <c r="D985" s="107"/>
      <c r="E985" s="107"/>
      <c r="F985" s="107"/>
      <c r="G985" s="107"/>
      <c r="H985" s="107"/>
      <c r="I985" s="107"/>
      <c r="J985" s="107"/>
      <c r="K985" s="107"/>
      <c r="L985" s="107"/>
      <c r="M985" s="107"/>
      <c r="N985" s="107"/>
      <c r="O985" s="117"/>
      <c r="P985" s="118"/>
      <c r="Q985" s="107"/>
      <c r="R985" s="107"/>
      <c r="S985" s="107"/>
      <c r="T985" s="107"/>
      <c r="U985" s="107"/>
      <c r="V985" s="107"/>
      <c r="W985" s="107"/>
      <c r="X985" s="107"/>
      <c r="Y985" s="107"/>
      <c r="Z985" s="107"/>
      <c r="AA985" s="107"/>
      <c r="AB985" s="107"/>
      <c r="AC985" s="147"/>
      <c r="AD985" s="111"/>
      <c r="AE985" s="107"/>
      <c r="AF985" s="107"/>
      <c r="AG985" s="107"/>
      <c r="AH985" s="107"/>
      <c r="AI985" s="107"/>
      <c r="AJ985" s="107"/>
      <c r="AK985" s="107"/>
      <c r="AL985" s="107"/>
      <c r="AM985" s="107"/>
      <c r="AN985" s="107"/>
      <c r="AO985" s="107"/>
      <c r="AP985" s="107"/>
      <c r="AQ985" s="107"/>
      <c r="AR985" s="107"/>
      <c r="AS985" s="107"/>
      <c r="AT985" s="107"/>
      <c r="AU985" s="107"/>
      <c r="AV985" s="107"/>
      <c r="AW985" s="107"/>
      <c r="AX985" s="107"/>
      <c r="AY985" s="107"/>
      <c r="AZ985" s="107"/>
      <c r="BA985" s="107"/>
      <c r="BB985" s="107"/>
      <c r="BC985" s="115"/>
      <c r="BD985" s="107"/>
      <c r="BE985" s="107"/>
      <c r="BF985" s="107"/>
      <c r="BG985" s="107"/>
      <c r="BH985" s="107"/>
      <c r="BI985" s="107"/>
      <c r="BJ985" s="107"/>
      <c r="BK985" s="107"/>
      <c r="BL985" s="116"/>
      <c r="BM985" s="116"/>
      <c r="BN985" s="116"/>
      <c r="BO985" s="116"/>
      <c r="BP985" s="116"/>
      <c r="BQ985" s="116"/>
      <c r="BR985" s="116"/>
      <c r="BS985" s="118"/>
      <c r="BT985" s="107"/>
      <c r="BU985" s="107"/>
      <c r="BV985" s="107"/>
      <c r="BW985" s="107"/>
      <c r="BX985" s="107"/>
      <c r="BY985" s="107"/>
      <c r="BZ985" s="107"/>
      <c r="CA985" s="107"/>
      <c r="CB985" s="117"/>
      <c r="CC985" s="117"/>
      <c r="CD985" s="117"/>
      <c r="CE985" s="112"/>
      <c r="CF985" s="117"/>
      <c r="CG985" s="112"/>
      <c r="CH985" s="112"/>
      <c r="CI985" s="112"/>
      <c r="CJ985" s="112"/>
      <c r="CK985" s="112"/>
      <c r="CL985" s="112"/>
      <c r="CM985" s="112"/>
      <c r="CN985" s="112"/>
      <c r="CO985" s="112"/>
      <c r="CP985" s="112"/>
      <c r="CQ985" s="112"/>
      <c r="CR985" s="112"/>
    </row>
    <row r="986" spans="1:96" ht="30.75" customHeight="1">
      <c r="A986" s="107"/>
      <c r="B986" s="117"/>
      <c r="C986" s="107"/>
      <c r="D986" s="107"/>
      <c r="E986" s="107"/>
      <c r="F986" s="107"/>
      <c r="G986" s="107"/>
      <c r="H986" s="107"/>
      <c r="I986" s="107"/>
      <c r="J986" s="107"/>
      <c r="K986" s="107"/>
      <c r="L986" s="107"/>
      <c r="M986" s="107"/>
      <c r="N986" s="107"/>
      <c r="O986" s="117"/>
      <c r="P986" s="118"/>
      <c r="Q986" s="107"/>
      <c r="R986" s="107"/>
      <c r="S986" s="107"/>
      <c r="T986" s="107"/>
      <c r="U986" s="107"/>
      <c r="V986" s="107"/>
      <c r="W986" s="107"/>
      <c r="X986" s="107"/>
      <c r="Y986" s="107"/>
      <c r="Z986" s="107"/>
      <c r="AA986" s="107"/>
      <c r="AB986" s="107"/>
      <c r="AC986" s="147"/>
      <c r="AD986" s="111"/>
      <c r="AE986" s="107"/>
      <c r="AF986" s="107"/>
      <c r="AG986" s="107"/>
      <c r="AH986" s="107"/>
      <c r="AI986" s="107"/>
      <c r="AJ986" s="107"/>
      <c r="AK986" s="107"/>
      <c r="AL986" s="107"/>
      <c r="AM986" s="107"/>
      <c r="AN986" s="107"/>
      <c r="AO986" s="107"/>
      <c r="AP986" s="107"/>
      <c r="AQ986" s="107"/>
      <c r="AR986" s="107"/>
      <c r="AS986" s="107"/>
      <c r="AT986" s="107"/>
      <c r="AU986" s="107"/>
      <c r="AV986" s="107"/>
      <c r="AW986" s="107"/>
      <c r="AX986" s="107"/>
      <c r="AY986" s="107"/>
      <c r="AZ986" s="107"/>
      <c r="BA986" s="107"/>
      <c r="BB986" s="107"/>
      <c r="BC986" s="115"/>
      <c r="BD986" s="107"/>
      <c r="BE986" s="107"/>
      <c r="BF986" s="107"/>
      <c r="BG986" s="107"/>
      <c r="BH986" s="107"/>
      <c r="BI986" s="107"/>
      <c r="BJ986" s="107"/>
      <c r="BK986" s="107"/>
      <c r="BL986" s="116"/>
      <c r="BM986" s="116"/>
      <c r="BN986" s="116"/>
      <c r="BO986" s="116"/>
      <c r="BP986" s="116"/>
      <c r="BQ986" s="116"/>
      <c r="BR986" s="116"/>
      <c r="BS986" s="118"/>
      <c r="BT986" s="107"/>
      <c r="BU986" s="107"/>
      <c r="BV986" s="107"/>
      <c r="BW986" s="107"/>
      <c r="BX986" s="107"/>
      <c r="BY986" s="107"/>
      <c r="BZ986" s="107"/>
      <c r="CA986" s="107"/>
      <c r="CB986" s="117"/>
      <c r="CC986" s="117"/>
      <c r="CD986" s="117"/>
      <c r="CE986" s="112"/>
      <c r="CF986" s="117"/>
      <c r="CG986" s="112"/>
      <c r="CH986" s="112"/>
      <c r="CI986" s="112"/>
      <c r="CJ986" s="112"/>
      <c r="CK986" s="112"/>
      <c r="CL986" s="112"/>
      <c r="CM986" s="112"/>
      <c r="CN986" s="112"/>
      <c r="CO986" s="112"/>
      <c r="CP986" s="112"/>
      <c r="CQ986" s="112"/>
      <c r="CR986" s="112"/>
    </row>
    <row r="987" spans="1:96" ht="30.75" customHeight="1">
      <c r="A987" s="107"/>
      <c r="B987" s="117"/>
      <c r="C987" s="107"/>
      <c r="D987" s="107"/>
      <c r="E987" s="107"/>
      <c r="F987" s="107"/>
      <c r="G987" s="107"/>
      <c r="H987" s="107"/>
      <c r="I987" s="107"/>
      <c r="J987" s="107"/>
      <c r="K987" s="107"/>
      <c r="L987" s="107"/>
      <c r="M987" s="107"/>
      <c r="N987" s="107"/>
      <c r="O987" s="117"/>
      <c r="P987" s="118"/>
      <c r="Q987" s="107"/>
      <c r="R987" s="107"/>
      <c r="S987" s="107"/>
      <c r="T987" s="107"/>
      <c r="U987" s="107"/>
      <c r="V987" s="107"/>
      <c r="W987" s="107"/>
      <c r="X987" s="107"/>
      <c r="Y987" s="107"/>
      <c r="Z987" s="107"/>
      <c r="AA987" s="107"/>
      <c r="AB987" s="107"/>
      <c r="AC987" s="147"/>
      <c r="AD987" s="111"/>
      <c r="AE987" s="107"/>
      <c r="AF987" s="107"/>
      <c r="AG987" s="107"/>
      <c r="AH987" s="107"/>
      <c r="AI987" s="107"/>
      <c r="AJ987" s="107"/>
      <c r="AK987" s="107"/>
      <c r="AL987" s="107"/>
      <c r="AM987" s="107"/>
      <c r="AN987" s="107"/>
      <c r="AO987" s="107"/>
      <c r="AP987" s="107"/>
      <c r="AQ987" s="107"/>
      <c r="AR987" s="107"/>
      <c r="AS987" s="107"/>
      <c r="AT987" s="107"/>
      <c r="AU987" s="107"/>
      <c r="AV987" s="107"/>
      <c r="AW987" s="107"/>
      <c r="AX987" s="107"/>
      <c r="AY987" s="107"/>
      <c r="AZ987" s="107"/>
      <c r="BA987" s="107"/>
      <c r="BB987" s="107"/>
      <c r="BC987" s="115"/>
      <c r="BD987" s="107"/>
      <c r="BE987" s="107"/>
      <c r="BF987" s="107"/>
      <c r="BG987" s="107"/>
      <c r="BH987" s="107"/>
      <c r="BI987" s="107"/>
      <c r="BJ987" s="107"/>
      <c r="BK987" s="107"/>
      <c r="BL987" s="116"/>
      <c r="BM987" s="116"/>
      <c r="BN987" s="116"/>
      <c r="BO987" s="116"/>
      <c r="BP987" s="116"/>
      <c r="BQ987" s="116"/>
      <c r="BR987" s="116"/>
      <c r="BS987" s="118"/>
      <c r="BT987" s="107"/>
      <c r="BU987" s="107"/>
      <c r="BV987" s="107"/>
      <c r="BW987" s="107"/>
      <c r="BX987" s="107"/>
      <c r="BY987" s="107"/>
      <c r="BZ987" s="107"/>
      <c r="CA987" s="107"/>
      <c r="CB987" s="117"/>
      <c r="CC987" s="117"/>
      <c r="CD987" s="117"/>
      <c r="CE987" s="112"/>
      <c r="CF987" s="117"/>
      <c r="CG987" s="112"/>
      <c r="CH987" s="112"/>
      <c r="CI987" s="112"/>
      <c r="CJ987" s="112"/>
      <c r="CK987" s="112"/>
      <c r="CL987" s="112"/>
      <c r="CM987" s="112"/>
      <c r="CN987" s="112"/>
      <c r="CO987" s="112"/>
      <c r="CP987" s="112"/>
      <c r="CQ987" s="112"/>
      <c r="CR987" s="112"/>
    </row>
    <row r="988" spans="1:96" ht="30.75" customHeight="1">
      <c r="A988" s="107"/>
      <c r="B988" s="117"/>
      <c r="C988" s="107"/>
      <c r="D988" s="107"/>
      <c r="E988" s="107"/>
      <c r="F988" s="107"/>
      <c r="G988" s="107"/>
      <c r="H988" s="107"/>
      <c r="I988" s="107"/>
      <c r="J988" s="107"/>
      <c r="K988" s="107"/>
      <c r="L988" s="107"/>
      <c r="M988" s="107"/>
      <c r="N988" s="107"/>
      <c r="O988" s="117"/>
      <c r="P988" s="118"/>
      <c r="Q988" s="107"/>
      <c r="R988" s="107"/>
      <c r="S988" s="107"/>
      <c r="T988" s="107"/>
      <c r="U988" s="107"/>
      <c r="V988" s="107"/>
      <c r="W988" s="107"/>
      <c r="X988" s="107"/>
      <c r="Y988" s="107"/>
      <c r="Z988" s="107"/>
      <c r="AA988" s="107"/>
      <c r="AB988" s="107"/>
      <c r="AC988" s="147"/>
      <c r="AD988" s="111"/>
      <c r="AE988" s="107"/>
      <c r="AF988" s="107"/>
      <c r="AG988" s="107"/>
      <c r="AH988" s="107"/>
      <c r="AI988" s="107"/>
      <c r="AJ988" s="107"/>
      <c r="AK988" s="107"/>
      <c r="AL988" s="107"/>
      <c r="AM988" s="107"/>
      <c r="AN988" s="107"/>
      <c r="AO988" s="107"/>
      <c r="AP988" s="107"/>
      <c r="AQ988" s="107"/>
      <c r="AR988" s="107"/>
      <c r="AS988" s="107"/>
      <c r="AT988" s="107"/>
      <c r="AU988" s="107"/>
      <c r="AV988" s="107"/>
      <c r="AW988" s="107"/>
      <c r="AX988" s="107"/>
      <c r="AY988" s="107"/>
      <c r="AZ988" s="107"/>
      <c r="BA988" s="107"/>
      <c r="BB988" s="107"/>
      <c r="BC988" s="115"/>
      <c r="BD988" s="107"/>
      <c r="BE988" s="107"/>
      <c r="BF988" s="107"/>
      <c r="BG988" s="107"/>
      <c r="BH988" s="107"/>
      <c r="BI988" s="107"/>
      <c r="BJ988" s="107"/>
      <c r="BK988" s="107"/>
      <c r="BL988" s="116"/>
      <c r="BM988" s="116"/>
      <c r="BN988" s="116"/>
      <c r="BO988" s="116"/>
      <c r="BP988" s="116"/>
      <c r="BQ988" s="116"/>
      <c r="BR988" s="116"/>
      <c r="BS988" s="118"/>
      <c r="BT988" s="107"/>
      <c r="BU988" s="107"/>
      <c r="BV988" s="107"/>
      <c r="BW988" s="107"/>
      <c r="BX988" s="107"/>
      <c r="BY988" s="107"/>
      <c r="BZ988" s="107"/>
      <c r="CA988" s="107"/>
      <c r="CB988" s="117"/>
      <c r="CC988" s="117"/>
      <c r="CD988" s="117"/>
      <c r="CE988" s="112"/>
      <c r="CF988" s="117"/>
      <c r="CG988" s="112"/>
      <c r="CH988" s="112"/>
      <c r="CI988" s="112"/>
      <c r="CJ988" s="112"/>
      <c r="CK988" s="112"/>
      <c r="CL988" s="112"/>
      <c r="CM988" s="112"/>
      <c r="CN988" s="112"/>
      <c r="CO988" s="112"/>
      <c r="CP988" s="112"/>
      <c r="CQ988" s="112"/>
      <c r="CR988" s="112"/>
    </row>
    <row r="989" spans="1:96" ht="30.75" customHeight="1">
      <c r="A989" s="107"/>
      <c r="B989" s="117"/>
      <c r="C989" s="107"/>
      <c r="D989" s="107"/>
      <c r="E989" s="107"/>
      <c r="F989" s="107"/>
      <c r="G989" s="107"/>
      <c r="H989" s="107"/>
      <c r="I989" s="107"/>
      <c r="J989" s="107"/>
      <c r="K989" s="107"/>
      <c r="L989" s="107"/>
      <c r="M989" s="107"/>
      <c r="N989" s="107"/>
      <c r="O989" s="117"/>
      <c r="P989" s="118"/>
      <c r="Q989" s="107"/>
      <c r="R989" s="107"/>
      <c r="S989" s="107"/>
      <c r="T989" s="107"/>
      <c r="U989" s="107"/>
      <c r="V989" s="107"/>
      <c r="W989" s="107"/>
      <c r="X989" s="107"/>
      <c r="Y989" s="107"/>
      <c r="Z989" s="107"/>
      <c r="AA989" s="107"/>
      <c r="AB989" s="107"/>
      <c r="AC989" s="147"/>
      <c r="AD989" s="111"/>
      <c r="AE989" s="107"/>
      <c r="AF989" s="107"/>
      <c r="AG989" s="107"/>
      <c r="AH989" s="107"/>
      <c r="AI989" s="107"/>
      <c r="AJ989" s="107"/>
      <c r="AK989" s="107"/>
      <c r="AL989" s="107"/>
      <c r="AM989" s="107"/>
      <c r="AN989" s="107"/>
      <c r="AO989" s="107"/>
      <c r="AP989" s="107"/>
      <c r="AQ989" s="107"/>
      <c r="AR989" s="107"/>
      <c r="AS989" s="107"/>
      <c r="AT989" s="107"/>
      <c r="AU989" s="107"/>
      <c r="AV989" s="107"/>
      <c r="AW989" s="107"/>
      <c r="AX989" s="107"/>
      <c r="AY989" s="107"/>
      <c r="AZ989" s="107"/>
      <c r="BA989" s="107"/>
      <c r="BB989" s="107"/>
      <c r="BC989" s="115"/>
      <c r="BD989" s="107"/>
      <c r="BE989" s="107"/>
      <c r="BF989" s="107"/>
      <c r="BG989" s="107"/>
      <c r="BH989" s="107"/>
      <c r="BI989" s="107"/>
      <c r="BJ989" s="107"/>
      <c r="BK989" s="107"/>
      <c r="BL989" s="116"/>
      <c r="BM989" s="116"/>
      <c r="BN989" s="116"/>
      <c r="BO989" s="116"/>
      <c r="BP989" s="116"/>
      <c r="BQ989" s="116"/>
      <c r="BR989" s="116"/>
      <c r="BS989" s="118"/>
      <c r="BT989" s="107"/>
      <c r="BU989" s="107"/>
      <c r="BV989" s="107"/>
      <c r="BW989" s="107"/>
      <c r="BX989" s="107"/>
      <c r="BY989" s="107"/>
      <c r="BZ989" s="107"/>
      <c r="CA989" s="107"/>
      <c r="CB989" s="117"/>
      <c r="CC989" s="117"/>
      <c r="CD989" s="117"/>
      <c r="CE989" s="112"/>
      <c r="CF989" s="117"/>
      <c r="CG989" s="112"/>
      <c r="CH989" s="112"/>
      <c r="CI989" s="112"/>
      <c r="CJ989" s="112"/>
      <c r="CK989" s="112"/>
      <c r="CL989" s="112"/>
      <c r="CM989" s="112"/>
      <c r="CN989" s="112"/>
      <c r="CO989" s="112"/>
      <c r="CP989" s="112"/>
      <c r="CQ989" s="112"/>
      <c r="CR989" s="112"/>
    </row>
    <row r="990" spans="1:96" ht="30.75" customHeight="1">
      <c r="A990" s="107"/>
      <c r="B990" s="117"/>
      <c r="C990" s="107"/>
      <c r="D990" s="107"/>
      <c r="E990" s="107"/>
      <c r="F990" s="107"/>
      <c r="G990" s="107"/>
      <c r="H990" s="107"/>
      <c r="I990" s="107"/>
      <c r="J990" s="107"/>
      <c r="K990" s="107"/>
      <c r="L990" s="107"/>
      <c r="M990" s="107"/>
      <c r="N990" s="107"/>
      <c r="O990" s="117"/>
      <c r="P990" s="118"/>
      <c r="Q990" s="107"/>
      <c r="R990" s="107"/>
      <c r="S990" s="107"/>
      <c r="T990" s="107"/>
      <c r="U990" s="107"/>
      <c r="V990" s="107"/>
      <c r="W990" s="107"/>
      <c r="X990" s="107"/>
      <c r="Y990" s="107"/>
      <c r="Z990" s="107"/>
      <c r="AA990" s="107"/>
      <c r="AB990" s="107"/>
      <c r="AC990" s="147"/>
      <c r="AD990" s="111"/>
      <c r="AE990" s="107"/>
      <c r="AF990" s="107"/>
      <c r="AG990" s="107"/>
      <c r="AH990" s="107"/>
      <c r="AI990" s="107"/>
      <c r="AJ990" s="107"/>
      <c r="AK990" s="107"/>
      <c r="AL990" s="107"/>
      <c r="AM990" s="107"/>
      <c r="AN990" s="107"/>
      <c r="AO990" s="107"/>
      <c r="AP990" s="107"/>
      <c r="AQ990" s="107"/>
      <c r="AR990" s="107"/>
      <c r="AS990" s="107"/>
      <c r="AT990" s="107"/>
      <c r="AU990" s="107"/>
      <c r="AV990" s="107"/>
      <c r="AW990" s="107"/>
      <c r="AX990" s="107"/>
      <c r="AY990" s="107"/>
      <c r="AZ990" s="107"/>
      <c r="BA990" s="107"/>
      <c r="BB990" s="107"/>
      <c r="BC990" s="115"/>
      <c r="BD990" s="107"/>
      <c r="BE990" s="107"/>
      <c r="BF990" s="107"/>
      <c r="BG990" s="107"/>
      <c r="BH990" s="107"/>
      <c r="BI990" s="107"/>
      <c r="BJ990" s="107"/>
      <c r="BK990" s="107"/>
      <c r="BL990" s="116"/>
      <c r="BM990" s="116"/>
      <c r="BN990" s="116"/>
      <c r="BO990" s="116"/>
      <c r="BP990" s="116"/>
      <c r="BQ990" s="116"/>
      <c r="BR990" s="116"/>
      <c r="BS990" s="118"/>
      <c r="BT990" s="107"/>
      <c r="BU990" s="107"/>
      <c r="BV990" s="107"/>
      <c r="BW990" s="107"/>
      <c r="BX990" s="107"/>
      <c r="BY990" s="107"/>
      <c r="BZ990" s="107"/>
      <c r="CA990" s="107"/>
      <c r="CB990" s="117"/>
      <c r="CC990" s="117"/>
      <c r="CD990" s="117"/>
      <c r="CE990" s="112"/>
      <c r="CF990" s="117"/>
      <c r="CG990" s="112"/>
      <c r="CH990" s="112"/>
      <c r="CI990" s="112"/>
      <c r="CJ990" s="112"/>
      <c r="CK990" s="112"/>
      <c r="CL990" s="112"/>
      <c r="CM990" s="112"/>
      <c r="CN990" s="112"/>
      <c r="CO990" s="112"/>
      <c r="CP990" s="112"/>
      <c r="CQ990" s="112"/>
      <c r="CR990" s="112"/>
    </row>
    <row r="991" spans="1:96" ht="30.75" customHeight="1">
      <c r="A991" s="107"/>
      <c r="B991" s="117"/>
      <c r="C991" s="107"/>
      <c r="D991" s="107"/>
      <c r="E991" s="107"/>
      <c r="F991" s="107"/>
      <c r="G991" s="107"/>
      <c r="H991" s="107"/>
      <c r="I991" s="107"/>
      <c r="J991" s="107"/>
      <c r="K991" s="107"/>
      <c r="L991" s="107"/>
      <c r="M991" s="107"/>
      <c r="N991" s="107"/>
      <c r="O991" s="117"/>
      <c r="P991" s="118"/>
      <c r="Q991" s="107"/>
      <c r="R991" s="107"/>
      <c r="S991" s="107"/>
      <c r="T991" s="107"/>
      <c r="U991" s="107"/>
      <c r="V991" s="107"/>
      <c r="W991" s="107"/>
      <c r="X991" s="107"/>
      <c r="Y991" s="107"/>
      <c r="Z991" s="107"/>
      <c r="AA991" s="107"/>
      <c r="AB991" s="107"/>
      <c r="AC991" s="147"/>
      <c r="AD991" s="111"/>
      <c r="AE991" s="107"/>
      <c r="AF991" s="107"/>
      <c r="AG991" s="107"/>
      <c r="AH991" s="107"/>
      <c r="AI991" s="107"/>
      <c r="AJ991" s="107"/>
      <c r="AK991" s="107"/>
      <c r="AL991" s="107"/>
      <c r="AM991" s="107"/>
      <c r="AN991" s="107"/>
      <c r="AO991" s="107"/>
      <c r="AP991" s="107"/>
      <c r="AQ991" s="107"/>
      <c r="AR991" s="107"/>
      <c r="AS991" s="107"/>
      <c r="AT991" s="107"/>
      <c r="AU991" s="107"/>
      <c r="AV991" s="107"/>
      <c r="AW991" s="107"/>
      <c r="AX991" s="107"/>
      <c r="AY991" s="107"/>
      <c r="AZ991" s="107"/>
      <c r="BA991" s="107"/>
      <c r="BB991" s="107"/>
      <c r="BC991" s="115"/>
      <c r="BD991" s="107"/>
      <c r="BE991" s="107"/>
      <c r="BF991" s="107"/>
      <c r="BG991" s="107"/>
      <c r="BH991" s="107"/>
      <c r="BI991" s="107"/>
      <c r="BJ991" s="107"/>
      <c r="BK991" s="107"/>
      <c r="BL991" s="116"/>
      <c r="BM991" s="116"/>
      <c r="BN991" s="116"/>
      <c r="BO991" s="116"/>
      <c r="BP991" s="116"/>
      <c r="BQ991" s="116"/>
      <c r="BR991" s="116"/>
      <c r="BS991" s="118"/>
      <c r="BT991" s="107"/>
      <c r="BU991" s="107"/>
      <c r="BV991" s="107"/>
      <c r="BW991" s="107"/>
      <c r="BX991" s="107"/>
      <c r="BY991" s="107"/>
      <c r="BZ991" s="107"/>
      <c r="CA991" s="107"/>
      <c r="CB991" s="117"/>
      <c r="CC991" s="117"/>
      <c r="CD991" s="117"/>
      <c r="CE991" s="112"/>
      <c r="CF991" s="117"/>
      <c r="CG991" s="112"/>
      <c r="CH991" s="112"/>
      <c r="CI991" s="112"/>
      <c r="CJ991" s="112"/>
      <c r="CK991" s="112"/>
      <c r="CL991" s="112"/>
      <c r="CM991" s="112"/>
      <c r="CN991" s="112"/>
      <c r="CO991" s="112"/>
      <c r="CP991" s="112"/>
      <c r="CQ991" s="112"/>
      <c r="CR991" s="112"/>
    </row>
    <row r="992" spans="1:96" ht="30.75" customHeight="1">
      <c r="A992" s="107"/>
      <c r="B992" s="117"/>
      <c r="C992" s="107"/>
      <c r="D992" s="107"/>
      <c r="E992" s="107"/>
      <c r="F992" s="107"/>
      <c r="G992" s="107"/>
      <c r="H992" s="107"/>
      <c r="I992" s="107"/>
      <c r="J992" s="107"/>
      <c r="K992" s="107"/>
      <c r="L992" s="107"/>
      <c r="M992" s="107"/>
      <c r="N992" s="107"/>
      <c r="O992" s="117"/>
      <c r="P992" s="118"/>
      <c r="Q992" s="107"/>
      <c r="R992" s="107"/>
      <c r="S992" s="107"/>
      <c r="T992" s="107"/>
      <c r="U992" s="107"/>
      <c r="V992" s="107"/>
      <c r="W992" s="107"/>
      <c r="X992" s="107"/>
      <c r="Y992" s="107"/>
      <c r="Z992" s="107"/>
      <c r="AA992" s="107"/>
      <c r="AB992" s="107"/>
      <c r="AC992" s="147"/>
      <c r="AD992" s="111"/>
      <c r="AE992" s="107"/>
      <c r="AF992" s="107"/>
      <c r="AG992" s="107"/>
      <c r="AH992" s="107"/>
      <c r="AI992" s="107"/>
      <c r="AJ992" s="107"/>
      <c r="AK992" s="107"/>
      <c r="AL992" s="107"/>
      <c r="AM992" s="107"/>
      <c r="AN992" s="107"/>
      <c r="AO992" s="107"/>
      <c r="AP992" s="107"/>
      <c r="AQ992" s="107"/>
      <c r="AR992" s="107"/>
      <c r="AS992" s="107"/>
      <c r="AT992" s="107"/>
      <c r="AU992" s="107"/>
      <c r="AV992" s="107"/>
      <c r="AW992" s="107"/>
      <c r="AX992" s="107"/>
      <c r="AY992" s="107"/>
      <c r="AZ992" s="107"/>
      <c r="BA992" s="107"/>
      <c r="BB992" s="107"/>
      <c r="BC992" s="115"/>
      <c r="BD992" s="107"/>
      <c r="BE992" s="107"/>
      <c r="BF992" s="107"/>
      <c r="BG992" s="107"/>
      <c r="BH992" s="107"/>
      <c r="BI992" s="107"/>
      <c r="BJ992" s="107"/>
      <c r="BK992" s="107"/>
      <c r="BL992" s="116"/>
      <c r="BM992" s="116"/>
      <c r="BN992" s="116"/>
      <c r="BO992" s="116"/>
      <c r="BP992" s="116"/>
      <c r="BQ992" s="116"/>
      <c r="BR992" s="116"/>
      <c r="BS992" s="118"/>
      <c r="BT992" s="107"/>
      <c r="BU992" s="107"/>
      <c r="BV992" s="107"/>
      <c r="BW992" s="107"/>
      <c r="BX992" s="107"/>
      <c r="BY992" s="107"/>
      <c r="BZ992" s="107"/>
      <c r="CA992" s="107"/>
      <c r="CB992" s="117"/>
      <c r="CC992" s="117"/>
      <c r="CD992" s="117"/>
      <c r="CE992" s="112"/>
      <c r="CF992" s="117"/>
      <c r="CG992" s="112"/>
      <c r="CH992" s="112"/>
      <c r="CI992" s="112"/>
      <c r="CJ992" s="112"/>
      <c r="CK992" s="112"/>
      <c r="CL992" s="112"/>
      <c r="CM992" s="112"/>
      <c r="CN992" s="112"/>
      <c r="CO992" s="112"/>
      <c r="CP992" s="112"/>
      <c r="CQ992" s="112"/>
      <c r="CR992" s="112"/>
    </row>
    <row r="993" spans="1:96" ht="30.75" customHeight="1">
      <c r="A993" s="107"/>
      <c r="B993" s="117"/>
      <c r="C993" s="107"/>
      <c r="D993" s="107"/>
      <c r="E993" s="107"/>
      <c r="F993" s="107"/>
      <c r="G993" s="107"/>
      <c r="H993" s="107"/>
      <c r="I993" s="107"/>
      <c r="J993" s="107"/>
      <c r="K993" s="107"/>
      <c r="L993" s="107"/>
      <c r="M993" s="107"/>
      <c r="N993" s="107"/>
      <c r="O993" s="117"/>
      <c r="P993" s="118"/>
      <c r="Q993" s="107"/>
      <c r="R993" s="107"/>
      <c r="S993" s="107"/>
      <c r="T993" s="107"/>
      <c r="U993" s="107"/>
      <c r="V993" s="107"/>
      <c r="W993" s="107"/>
      <c r="X993" s="107"/>
      <c r="Y993" s="107"/>
      <c r="Z993" s="107"/>
      <c r="AA993" s="107"/>
      <c r="AB993" s="107"/>
      <c r="AC993" s="147"/>
      <c r="AD993" s="111"/>
      <c r="AE993" s="107"/>
      <c r="AF993" s="107"/>
      <c r="AG993" s="107"/>
      <c r="AH993" s="107"/>
      <c r="AI993" s="107"/>
      <c r="AJ993" s="107"/>
      <c r="AK993" s="107"/>
      <c r="AL993" s="107"/>
      <c r="AM993" s="107"/>
      <c r="AN993" s="107"/>
      <c r="AO993" s="107"/>
      <c r="AP993" s="107"/>
      <c r="AQ993" s="107"/>
      <c r="AR993" s="107"/>
      <c r="AS993" s="107"/>
      <c r="AT993" s="107"/>
      <c r="AU993" s="107"/>
      <c r="AV993" s="107"/>
      <c r="AW993" s="107"/>
      <c r="AX993" s="107"/>
      <c r="AY993" s="107"/>
      <c r="AZ993" s="107"/>
      <c r="BA993" s="107"/>
      <c r="BB993" s="107"/>
      <c r="BC993" s="115"/>
      <c r="BD993" s="107"/>
      <c r="BE993" s="107"/>
      <c r="BF993" s="107"/>
      <c r="BG993" s="107"/>
      <c r="BH993" s="107"/>
      <c r="BI993" s="107"/>
      <c r="BJ993" s="107"/>
      <c r="BK993" s="107"/>
      <c r="BL993" s="116"/>
      <c r="BM993" s="116"/>
      <c r="BN993" s="116"/>
      <c r="BO993" s="116"/>
      <c r="BP993" s="116"/>
      <c r="BQ993" s="116"/>
      <c r="BR993" s="116"/>
      <c r="BS993" s="118"/>
      <c r="BT993" s="107"/>
      <c r="BU993" s="107"/>
      <c r="BV993" s="107"/>
      <c r="BW993" s="107"/>
      <c r="BX993" s="107"/>
      <c r="BY993" s="107"/>
      <c r="BZ993" s="107"/>
      <c r="CA993" s="107"/>
      <c r="CB993" s="117"/>
      <c r="CC993" s="117"/>
      <c r="CD993" s="117"/>
      <c r="CE993" s="112"/>
      <c r="CF993" s="117"/>
      <c r="CG993" s="112"/>
      <c r="CH993" s="112"/>
      <c r="CI993" s="112"/>
      <c r="CJ993" s="112"/>
      <c r="CK993" s="112"/>
      <c r="CL993" s="112"/>
      <c r="CM993" s="112"/>
      <c r="CN993" s="112"/>
      <c r="CO993" s="112"/>
      <c r="CP993" s="112"/>
      <c r="CQ993" s="112"/>
      <c r="CR993" s="112"/>
    </row>
    <row r="994" spans="1:96" ht="30.75" customHeight="1">
      <c r="A994" s="107"/>
      <c r="B994" s="117"/>
      <c r="C994" s="107"/>
      <c r="D994" s="107"/>
      <c r="E994" s="107"/>
      <c r="F994" s="107"/>
      <c r="G994" s="107"/>
      <c r="H994" s="107"/>
      <c r="I994" s="107"/>
      <c r="J994" s="107"/>
      <c r="K994" s="107"/>
      <c r="L994" s="107"/>
      <c r="M994" s="107"/>
      <c r="N994" s="107"/>
      <c r="O994" s="117"/>
      <c r="P994" s="118"/>
      <c r="Q994" s="107"/>
      <c r="R994" s="107"/>
      <c r="S994" s="107"/>
      <c r="T994" s="107"/>
      <c r="U994" s="107"/>
      <c r="V994" s="107"/>
      <c r="W994" s="107"/>
      <c r="X994" s="107"/>
      <c r="Y994" s="107"/>
      <c r="Z994" s="107"/>
      <c r="AA994" s="107"/>
      <c r="AB994" s="107"/>
      <c r="AC994" s="147"/>
      <c r="AD994" s="111"/>
      <c r="AE994" s="107"/>
      <c r="AF994" s="107"/>
      <c r="AG994" s="107"/>
      <c r="AH994" s="107"/>
      <c r="AI994" s="107"/>
      <c r="AJ994" s="107"/>
      <c r="AK994" s="107"/>
      <c r="AL994" s="107"/>
      <c r="AM994" s="107"/>
      <c r="AN994" s="107"/>
      <c r="AO994" s="107"/>
      <c r="AP994" s="107"/>
      <c r="AQ994" s="107"/>
      <c r="AR994" s="107"/>
      <c r="AS994" s="107"/>
      <c r="AT994" s="107"/>
      <c r="AU994" s="107"/>
      <c r="AV994" s="107"/>
      <c r="AW994" s="107"/>
      <c r="AX994" s="107"/>
      <c r="AY994" s="107"/>
      <c r="AZ994" s="107"/>
      <c r="BA994" s="107"/>
      <c r="BB994" s="107"/>
      <c r="BC994" s="115"/>
      <c r="BD994" s="107"/>
      <c r="BE994" s="107"/>
      <c r="BF994" s="107"/>
      <c r="BG994" s="107"/>
      <c r="BH994" s="107"/>
      <c r="BI994" s="107"/>
      <c r="BJ994" s="107"/>
      <c r="BK994" s="107"/>
      <c r="BL994" s="116"/>
      <c r="BM994" s="116"/>
      <c r="BN994" s="116"/>
      <c r="BO994" s="116"/>
      <c r="BP994" s="116"/>
      <c r="BQ994" s="116"/>
      <c r="BR994" s="116"/>
      <c r="BS994" s="118"/>
      <c r="BT994" s="107"/>
      <c r="BU994" s="107"/>
      <c r="BV994" s="107"/>
      <c r="BW994" s="107"/>
      <c r="BX994" s="107"/>
      <c r="BY994" s="107"/>
      <c r="BZ994" s="107"/>
      <c r="CA994" s="107"/>
      <c r="CB994" s="117"/>
      <c r="CC994" s="117"/>
      <c r="CD994" s="117"/>
      <c r="CE994" s="112"/>
      <c r="CF994" s="117"/>
      <c r="CG994" s="112"/>
      <c r="CH994" s="112"/>
      <c r="CI994" s="112"/>
      <c r="CJ994" s="112"/>
      <c r="CK994" s="112"/>
      <c r="CL994" s="112"/>
      <c r="CM994" s="112"/>
      <c r="CN994" s="112"/>
      <c r="CO994" s="112"/>
      <c r="CP994" s="112"/>
      <c r="CQ994" s="112"/>
      <c r="CR994" s="112"/>
    </row>
    <row r="995" spans="1:96" ht="30.75" customHeight="1">
      <c r="A995" s="107"/>
      <c r="B995" s="117"/>
      <c r="C995" s="107"/>
      <c r="D995" s="107"/>
      <c r="E995" s="107"/>
      <c r="F995" s="107"/>
      <c r="G995" s="107"/>
      <c r="H995" s="107"/>
      <c r="I995" s="107"/>
      <c r="J995" s="107"/>
      <c r="K995" s="107"/>
      <c r="L995" s="107"/>
      <c r="M995" s="107"/>
      <c r="N995" s="107"/>
      <c r="O995" s="117"/>
      <c r="P995" s="118"/>
      <c r="Q995" s="107"/>
      <c r="R995" s="107"/>
      <c r="S995" s="107"/>
      <c r="T995" s="107"/>
      <c r="U995" s="107"/>
      <c r="V995" s="107"/>
      <c r="W995" s="107"/>
      <c r="X995" s="107"/>
      <c r="Y995" s="107"/>
      <c r="Z995" s="107"/>
      <c r="AA995" s="107"/>
      <c r="AB995" s="107"/>
      <c r="AC995" s="147"/>
      <c r="AD995" s="111"/>
      <c r="AE995" s="107"/>
      <c r="AF995" s="107"/>
      <c r="AG995" s="107"/>
      <c r="AH995" s="107"/>
      <c r="AI995" s="107"/>
      <c r="AJ995" s="107"/>
      <c r="AK995" s="107"/>
      <c r="AL995" s="107"/>
      <c r="AM995" s="107"/>
      <c r="AN995" s="107"/>
      <c r="AO995" s="107"/>
      <c r="AP995" s="107"/>
      <c r="AQ995" s="107"/>
      <c r="AR995" s="107"/>
      <c r="AS995" s="107"/>
      <c r="AT995" s="107"/>
      <c r="AU995" s="107"/>
      <c r="AV995" s="107"/>
      <c r="AW995" s="107"/>
      <c r="AX995" s="107"/>
      <c r="AY995" s="107"/>
      <c r="AZ995" s="107"/>
      <c r="BA995" s="107"/>
      <c r="BB995" s="107"/>
      <c r="BC995" s="115"/>
      <c r="BD995" s="107"/>
      <c r="BE995" s="107"/>
      <c r="BF995" s="107"/>
      <c r="BG995" s="107"/>
      <c r="BH995" s="107"/>
      <c r="BI995" s="107"/>
      <c r="BJ995" s="107"/>
      <c r="BK995" s="107"/>
      <c r="BL995" s="116"/>
      <c r="BM995" s="116"/>
      <c r="BN995" s="116"/>
      <c r="BO995" s="116"/>
      <c r="BP995" s="116"/>
      <c r="BQ995" s="116"/>
      <c r="BR995" s="116"/>
      <c r="BS995" s="118"/>
      <c r="BT995" s="107"/>
      <c r="BU995" s="107"/>
      <c r="BV995" s="107"/>
      <c r="BW995" s="107"/>
      <c r="BX995" s="107"/>
      <c r="BY995" s="107"/>
      <c r="BZ995" s="107"/>
      <c r="CA995" s="107"/>
      <c r="CB995" s="117"/>
      <c r="CC995" s="117"/>
      <c r="CD995" s="117"/>
      <c r="CE995" s="112"/>
      <c r="CF995" s="117"/>
      <c r="CG995" s="112"/>
      <c r="CH995" s="112"/>
      <c r="CI995" s="112"/>
      <c r="CJ995" s="112"/>
      <c r="CK995" s="112"/>
      <c r="CL995" s="112"/>
      <c r="CM995" s="112"/>
      <c r="CN995" s="112"/>
      <c r="CO995" s="112"/>
      <c r="CP995" s="112"/>
      <c r="CQ995" s="112"/>
      <c r="CR995" s="112"/>
    </row>
    <row r="996" spans="1:96" ht="30.75" customHeight="1">
      <c r="A996" s="107"/>
      <c r="B996" s="117"/>
      <c r="C996" s="107"/>
      <c r="D996" s="107"/>
      <c r="E996" s="107"/>
      <c r="F996" s="107"/>
      <c r="G996" s="107"/>
      <c r="H996" s="107"/>
      <c r="I996" s="107"/>
      <c r="J996" s="107"/>
      <c r="K996" s="107"/>
      <c r="L996" s="107"/>
      <c r="M996" s="107"/>
      <c r="N996" s="107"/>
      <c r="O996" s="117"/>
      <c r="P996" s="118"/>
      <c r="Q996" s="107"/>
      <c r="R996" s="107"/>
      <c r="S996" s="107"/>
      <c r="T996" s="107"/>
      <c r="U996" s="107"/>
      <c r="V996" s="107"/>
      <c r="W996" s="107"/>
      <c r="X996" s="107"/>
      <c r="Y996" s="107"/>
      <c r="Z996" s="107"/>
      <c r="AA996" s="107"/>
      <c r="AB996" s="107"/>
      <c r="AC996" s="147"/>
      <c r="AD996" s="111"/>
      <c r="AE996" s="107"/>
      <c r="AF996" s="107"/>
      <c r="AG996" s="107"/>
      <c r="AH996" s="107"/>
      <c r="AI996" s="107"/>
      <c r="AJ996" s="107"/>
      <c r="AK996" s="107"/>
      <c r="AL996" s="107"/>
      <c r="AM996" s="107"/>
      <c r="AN996" s="107"/>
      <c r="AO996" s="107"/>
      <c r="AP996" s="107"/>
      <c r="AQ996" s="107"/>
      <c r="AR996" s="107"/>
      <c r="AS996" s="107"/>
      <c r="AT996" s="107"/>
      <c r="AU996" s="107"/>
      <c r="AV996" s="107"/>
      <c r="AW996" s="107"/>
      <c r="AX996" s="107"/>
      <c r="AY996" s="107"/>
      <c r="AZ996" s="107"/>
      <c r="BA996" s="107"/>
      <c r="BB996" s="107"/>
      <c r="BC996" s="115"/>
      <c r="BD996" s="107"/>
      <c r="BE996" s="107"/>
      <c r="BF996" s="107"/>
      <c r="BG996" s="107"/>
      <c r="BH996" s="107"/>
      <c r="BI996" s="107"/>
      <c r="BJ996" s="107"/>
      <c r="BK996" s="107"/>
      <c r="BL996" s="116"/>
      <c r="BM996" s="116"/>
      <c r="BN996" s="116"/>
      <c r="BO996" s="116"/>
      <c r="BP996" s="116"/>
      <c r="BQ996" s="116"/>
      <c r="BR996" s="116"/>
      <c r="BS996" s="118"/>
      <c r="BT996" s="107"/>
      <c r="BU996" s="107"/>
      <c r="BV996" s="107"/>
      <c r="BW996" s="107"/>
      <c r="BX996" s="107"/>
      <c r="BY996" s="107"/>
      <c r="BZ996" s="107"/>
      <c r="CA996" s="107"/>
      <c r="CB996" s="117"/>
      <c r="CC996" s="117"/>
      <c r="CD996" s="117"/>
      <c r="CE996" s="112"/>
      <c r="CF996" s="117"/>
      <c r="CG996" s="112"/>
      <c r="CH996" s="112"/>
      <c r="CI996" s="112"/>
      <c r="CJ996" s="112"/>
      <c r="CK996" s="112"/>
      <c r="CL996" s="112"/>
      <c r="CM996" s="112"/>
      <c r="CN996" s="112"/>
      <c r="CO996" s="112"/>
      <c r="CP996" s="112"/>
      <c r="CQ996" s="112"/>
      <c r="CR996" s="112"/>
    </row>
    <row r="997" spans="1:96" ht="30.75" customHeight="1">
      <c r="A997" s="107"/>
      <c r="B997" s="117"/>
      <c r="C997" s="107"/>
      <c r="D997" s="107"/>
      <c r="E997" s="107"/>
      <c r="F997" s="107"/>
      <c r="G997" s="107"/>
      <c r="H997" s="107"/>
      <c r="I997" s="107"/>
      <c r="J997" s="107"/>
      <c r="K997" s="107"/>
      <c r="L997" s="107"/>
      <c r="M997" s="107"/>
      <c r="N997" s="107"/>
      <c r="O997" s="117"/>
      <c r="P997" s="118"/>
      <c r="Q997" s="107"/>
      <c r="R997" s="107"/>
      <c r="S997" s="107"/>
      <c r="T997" s="107"/>
      <c r="U997" s="107"/>
      <c r="V997" s="107"/>
      <c r="W997" s="107"/>
      <c r="X997" s="107"/>
      <c r="Y997" s="107"/>
      <c r="Z997" s="107"/>
      <c r="AA997" s="107"/>
      <c r="AB997" s="107"/>
      <c r="AC997" s="147"/>
      <c r="AD997" s="111"/>
      <c r="AE997" s="107"/>
      <c r="AF997" s="107"/>
      <c r="AG997" s="107"/>
      <c r="AH997" s="107"/>
      <c r="AI997" s="107"/>
      <c r="AJ997" s="107"/>
      <c r="AK997" s="107"/>
      <c r="AL997" s="107"/>
      <c r="AM997" s="107"/>
      <c r="AN997" s="107"/>
      <c r="AO997" s="107"/>
      <c r="AP997" s="107"/>
      <c r="AQ997" s="107"/>
      <c r="AR997" s="107"/>
      <c r="AS997" s="107"/>
      <c r="AT997" s="107"/>
      <c r="AU997" s="107"/>
      <c r="AV997" s="107"/>
      <c r="AW997" s="107"/>
      <c r="AX997" s="107"/>
      <c r="AY997" s="107"/>
      <c r="AZ997" s="107"/>
      <c r="BA997" s="107"/>
      <c r="BB997" s="107"/>
      <c r="BC997" s="115"/>
      <c r="BD997" s="107"/>
      <c r="BE997" s="107"/>
      <c r="BF997" s="107"/>
      <c r="BG997" s="107"/>
      <c r="BH997" s="107"/>
      <c r="BI997" s="107"/>
      <c r="BJ997" s="107"/>
      <c r="BK997" s="107"/>
      <c r="BL997" s="116"/>
      <c r="BM997" s="116"/>
      <c r="BN997" s="116"/>
      <c r="BO997" s="116"/>
      <c r="BP997" s="116"/>
      <c r="BQ997" s="116"/>
      <c r="BR997" s="116"/>
      <c r="BS997" s="118"/>
      <c r="BT997" s="107"/>
      <c r="BU997" s="107"/>
      <c r="BV997" s="107"/>
      <c r="BW997" s="107"/>
      <c r="BX997" s="107"/>
      <c r="BY997" s="107"/>
      <c r="BZ997" s="107"/>
      <c r="CA997" s="107"/>
      <c r="CB997" s="117"/>
      <c r="CC997" s="117"/>
      <c r="CD997" s="117"/>
      <c r="CE997" s="112"/>
      <c r="CF997" s="117"/>
      <c r="CG997" s="112"/>
      <c r="CH997" s="112"/>
      <c r="CI997" s="112"/>
      <c r="CJ997" s="112"/>
      <c r="CK997" s="112"/>
      <c r="CL997" s="112"/>
      <c r="CM997" s="112"/>
      <c r="CN997" s="112"/>
      <c r="CO997" s="112"/>
      <c r="CP997" s="112"/>
      <c r="CQ997" s="112"/>
      <c r="CR997" s="112"/>
    </row>
    <row r="998" spans="1:96" ht="30.75" customHeight="1">
      <c r="A998" s="107"/>
      <c r="B998" s="117"/>
      <c r="C998" s="107"/>
      <c r="D998" s="107"/>
      <c r="E998" s="107"/>
      <c r="F998" s="107"/>
      <c r="G998" s="107"/>
      <c r="H998" s="107"/>
      <c r="I998" s="107"/>
      <c r="J998" s="107"/>
      <c r="K998" s="107"/>
      <c r="L998" s="107"/>
      <c r="M998" s="107"/>
      <c r="N998" s="107"/>
      <c r="O998" s="117"/>
      <c r="P998" s="118"/>
      <c r="Q998" s="107"/>
      <c r="R998" s="107"/>
      <c r="S998" s="107"/>
      <c r="T998" s="107"/>
      <c r="U998" s="107"/>
      <c r="V998" s="107"/>
      <c r="W998" s="107"/>
      <c r="X998" s="107"/>
      <c r="Y998" s="107"/>
      <c r="Z998" s="107"/>
      <c r="AA998" s="107"/>
      <c r="AB998" s="107"/>
      <c r="AC998" s="147"/>
      <c r="AD998" s="111"/>
      <c r="AE998" s="107"/>
      <c r="AF998" s="107"/>
      <c r="AG998" s="107"/>
      <c r="AH998" s="107"/>
      <c r="AI998" s="107"/>
      <c r="AJ998" s="107"/>
      <c r="AK998" s="107"/>
      <c r="AL998" s="107"/>
      <c r="AM998" s="107"/>
      <c r="AN998" s="107"/>
      <c r="AO998" s="107"/>
      <c r="AP998" s="107"/>
      <c r="AQ998" s="107"/>
      <c r="AR998" s="107"/>
      <c r="AS998" s="107"/>
      <c r="AT998" s="107"/>
      <c r="AU998" s="107"/>
      <c r="AV998" s="107"/>
      <c r="AW998" s="107"/>
      <c r="AX998" s="107"/>
      <c r="AY998" s="107"/>
      <c r="AZ998" s="107"/>
      <c r="BA998" s="107"/>
      <c r="BB998" s="107"/>
      <c r="BC998" s="115"/>
      <c r="BD998" s="107"/>
      <c r="BE998" s="107"/>
      <c r="BF998" s="107"/>
      <c r="BG998" s="107"/>
      <c r="BH998" s="107"/>
      <c r="BI998" s="107"/>
      <c r="BJ998" s="107"/>
      <c r="BK998" s="107"/>
      <c r="BL998" s="116"/>
      <c r="BM998" s="116"/>
      <c r="BN998" s="116"/>
      <c r="BO998" s="116"/>
      <c r="BP998" s="116"/>
      <c r="BQ998" s="116"/>
      <c r="BR998" s="116"/>
      <c r="BS998" s="118"/>
      <c r="BT998" s="107"/>
      <c r="BU998" s="107"/>
      <c r="BV998" s="107"/>
      <c r="BW998" s="107"/>
      <c r="BX998" s="107"/>
      <c r="BY998" s="107"/>
      <c r="BZ998" s="107"/>
      <c r="CA998" s="107"/>
      <c r="CB998" s="117"/>
      <c r="CC998" s="117"/>
      <c r="CD998" s="117"/>
      <c r="CE998" s="112"/>
      <c r="CF998" s="117"/>
      <c r="CG998" s="112"/>
      <c r="CH998" s="112"/>
      <c r="CI998" s="112"/>
      <c r="CJ998" s="112"/>
      <c r="CK998" s="112"/>
      <c r="CL998" s="112"/>
      <c r="CM998" s="112"/>
      <c r="CN998" s="112"/>
      <c r="CO998" s="112"/>
      <c r="CP998" s="112"/>
      <c r="CQ998" s="112"/>
      <c r="CR998" s="112"/>
    </row>
    <row r="999" spans="1:96" ht="30.75" customHeight="1">
      <c r="A999" s="107"/>
      <c r="B999" s="117"/>
      <c r="C999" s="107"/>
      <c r="D999" s="107"/>
      <c r="E999" s="107"/>
      <c r="F999" s="107"/>
      <c r="G999" s="107"/>
      <c r="H999" s="107"/>
      <c r="I999" s="107"/>
      <c r="J999" s="107"/>
      <c r="K999" s="107"/>
      <c r="L999" s="107"/>
      <c r="M999" s="107"/>
      <c r="N999" s="107"/>
      <c r="O999" s="117"/>
      <c r="P999" s="118"/>
      <c r="Q999" s="107"/>
      <c r="R999" s="107"/>
      <c r="S999" s="107"/>
      <c r="T999" s="107"/>
      <c r="U999" s="107"/>
      <c r="V999" s="107"/>
      <c r="W999" s="107"/>
      <c r="X999" s="107"/>
      <c r="Y999" s="107"/>
      <c r="Z999" s="107"/>
      <c r="AA999" s="107"/>
      <c r="AB999" s="107"/>
      <c r="AC999" s="147"/>
      <c r="AD999" s="111"/>
      <c r="AE999" s="107"/>
      <c r="AF999" s="107"/>
      <c r="AG999" s="107"/>
      <c r="AH999" s="107"/>
      <c r="AI999" s="107"/>
      <c r="AJ999" s="107"/>
      <c r="AK999" s="107"/>
      <c r="AL999" s="107"/>
      <c r="AM999" s="107"/>
      <c r="AN999" s="107"/>
      <c r="AO999" s="107"/>
      <c r="AP999" s="107"/>
      <c r="AQ999" s="107"/>
      <c r="AR999" s="107"/>
      <c r="AS999" s="107"/>
      <c r="AT999" s="107"/>
      <c r="AU999" s="107"/>
      <c r="AV999" s="107"/>
      <c r="AW999" s="107"/>
      <c r="AX999" s="107"/>
      <c r="AY999" s="107"/>
      <c r="AZ999" s="107"/>
      <c r="BA999" s="107"/>
      <c r="BB999" s="107"/>
      <c r="BC999" s="115"/>
      <c r="BD999" s="107"/>
      <c r="BE999" s="107"/>
      <c r="BF999" s="107"/>
      <c r="BG999" s="107"/>
      <c r="BH999" s="107"/>
      <c r="BI999" s="107"/>
      <c r="BJ999" s="107"/>
      <c r="BK999" s="107"/>
      <c r="BL999" s="116"/>
      <c r="BM999" s="116"/>
      <c r="BN999" s="116"/>
      <c r="BO999" s="116"/>
      <c r="BP999" s="116"/>
      <c r="BQ999" s="116"/>
      <c r="BR999" s="116"/>
      <c r="BS999" s="118"/>
      <c r="BT999" s="107"/>
      <c r="BU999" s="107"/>
      <c r="BV999" s="107"/>
      <c r="BW999" s="107"/>
      <c r="BX999" s="107"/>
      <c r="BY999" s="107"/>
      <c r="BZ999" s="107"/>
      <c r="CA999" s="107"/>
      <c r="CB999" s="117"/>
      <c r="CC999" s="117"/>
      <c r="CD999" s="117"/>
      <c r="CE999" s="112"/>
      <c r="CF999" s="117"/>
      <c r="CG999" s="112"/>
      <c r="CH999" s="112"/>
      <c r="CI999" s="112"/>
      <c r="CJ999" s="112"/>
      <c r="CK999" s="112"/>
      <c r="CL999" s="112"/>
      <c r="CM999" s="112"/>
      <c r="CN999" s="112"/>
      <c r="CO999" s="112"/>
      <c r="CP999" s="112"/>
      <c r="CQ999" s="112"/>
      <c r="CR999" s="112"/>
    </row>
    <row r="1000" spans="1:96" ht="30.75" customHeight="1">
      <c r="A1000" s="107"/>
      <c r="B1000" s="117"/>
      <c r="C1000" s="107"/>
      <c r="D1000" s="107"/>
      <c r="E1000" s="107"/>
      <c r="F1000" s="107"/>
      <c r="G1000" s="107"/>
      <c r="H1000" s="107"/>
      <c r="I1000" s="107"/>
      <c r="J1000" s="107"/>
      <c r="K1000" s="107"/>
      <c r="L1000" s="107"/>
      <c r="M1000" s="107"/>
      <c r="N1000" s="107"/>
      <c r="O1000" s="117"/>
      <c r="P1000" s="118"/>
      <c r="Q1000" s="107"/>
      <c r="R1000" s="107"/>
      <c r="S1000" s="107"/>
      <c r="T1000" s="107"/>
      <c r="U1000" s="107"/>
      <c r="V1000" s="107"/>
      <c r="W1000" s="107"/>
      <c r="X1000" s="107"/>
      <c r="Y1000" s="107"/>
      <c r="Z1000" s="107"/>
      <c r="AA1000" s="107"/>
      <c r="AB1000" s="107"/>
      <c r="AC1000" s="147"/>
      <c r="AD1000" s="111"/>
      <c r="AE1000" s="107"/>
      <c r="AF1000" s="107"/>
      <c r="AG1000" s="107"/>
      <c r="AH1000" s="107"/>
      <c r="AI1000" s="107"/>
      <c r="AJ1000" s="107"/>
      <c r="AK1000" s="107"/>
      <c r="AL1000" s="107"/>
      <c r="AM1000" s="107"/>
      <c r="AN1000" s="107"/>
      <c r="AO1000" s="107"/>
      <c r="AP1000" s="107"/>
      <c r="AQ1000" s="107"/>
      <c r="AR1000" s="107"/>
      <c r="AS1000" s="107"/>
      <c r="AT1000" s="107"/>
      <c r="AU1000" s="107"/>
      <c r="AV1000" s="107"/>
      <c r="AW1000" s="107"/>
      <c r="AX1000" s="107"/>
      <c r="AY1000" s="107"/>
      <c r="AZ1000" s="107"/>
      <c r="BA1000" s="107"/>
      <c r="BB1000" s="107"/>
      <c r="BC1000" s="115"/>
      <c r="BD1000" s="107"/>
      <c r="BE1000" s="107"/>
      <c r="BF1000" s="107"/>
      <c r="BG1000" s="107"/>
      <c r="BH1000" s="107"/>
      <c r="BI1000" s="107"/>
      <c r="BJ1000" s="107"/>
      <c r="BK1000" s="107"/>
      <c r="BL1000" s="116"/>
      <c r="BM1000" s="116"/>
      <c r="BN1000" s="116"/>
      <c r="BO1000" s="116"/>
      <c r="BP1000" s="116"/>
      <c r="BQ1000" s="116"/>
      <c r="BR1000" s="116"/>
      <c r="BS1000" s="118"/>
      <c r="BT1000" s="107"/>
      <c r="BU1000" s="107"/>
      <c r="BV1000" s="107"/>
      <c r="BW1000" s="107"/>
      <c r="BX1000" s="107"/>
      <c r="BY1000" s="107"/>
      <c r="BZ1000" s="107"/>
      <c r="CA1000" s="107"/>
      <c r="CB1000" s="117"/>
      <c r="CC1000" s="117"/>
      <c r="CD1000" s="117"/>
      <c r="CE1000" s="112"/>
      <c r="CF1000" s="117"/>
      <c r="CG1000" s="112"/>
      <c r="CH1000" s="112"/>
      <c r="CI1000" s="112"/>
      <c r="CJ1000" s="112"/>
      <c r="CK1000" s="112"/>
      <c r="CL1000" s="112"/>
      <c r="CM1000" s="112"/>
      <c r="CN1000" s="112"/>
      <c r="CO1000" s="112"/>
      <c r="CP1000" s="112"/>
      <c r="CQ1000" s="112"/>
      <c r="CR1000" s="112"/>
    </row>
    <row r="1001" spans="1:96" ht="30.75" customHeight="1">
      <c r="A1001" s="107"/>
      <c r="B1001" s="117"/>
      <c r="C1001" s="107"/>
      <c r="D1001" s="107"/>
      <c r="E1001" s="107"/>
      <c r="F1001" s="107"/>
      <c r="G1001" s="107"/>
      <c r="H1001" s="107"/>
      <c r="I1001" s="107"/>
      <c r="J1001" s="107"/>
      <c r="K1001" s="107"/>
      <c r="L1001" s="107"/>
      <c r="M1001" s="107"/>
      <c r="N1001" s="107"/>
      <c r="O1001" s="117"/>
      <c r="P1001" s="118"/>
      <c r="Q1001" s="107"/>
      <c r="R1001" s="107"/>
      <c r="S1001" s="107"/>
      <c r="T1001" s="107"/>
      <c r="U1001" s="107"/>
      <c r="V1001" s="107"/>
      <c r="W1001" s="107"/>
      <c r="X1001" s="107"/>
      <c r="Y1001" s="107"/>
      <c r="Z1001" s="107"/>
      <c r="AA1001" s="107"/>
      <c r="AB1001" s="107"/>
      <c r="AC1001" s="147"/>
      <c r="AD1001" s="111"/>
      <c r="AE1001" s="107"/>
      <c r="AF1001" s="107"/>
      <c r="AG1001" s="107"/>
      <c r="AH1001" s="107"/>
      <c r="AI1001" s="107"/>
      <c r="AJ1001" s="107"/>
      <c r="AK1001" s="107"/>
      <c r="AL1001" s="107"/>
      <c r="AM1001" s="107"/>
      <c r="AN1001" s="107"/>
      <c r="AO1001" s="107"/>
      <c r="AP1001" s="107"/>
      <c r="AQ1001" s="107"/>
      <c r="AR1001" s="107"/>
      <c r="AS1001" s="107"/>
      <c r="AT1001" s="107"/>
      <c r="AU1001" s="107"/>
      <c r="AV1001" s="107"/>
      <c r="AW1001" s="107"/>
      <c r="AX1001" s="107"/>
      <c r="AY1001" s="107"/>
      <c r="AZ1001" s="107"/>
      <c r="BA1001" s="107"/>
      <c r="BB1001" s="107"/>
      <c r="BC1001" s="115"/>
      <c r="BD1001" s="107"/>
      <c r="BE1001" s="107"/>
      <c r="BF1001" s="107"/>
      <c r="BG1001" s="107"/>
      <c r="BH1001" s="107"/>
      <c r="BI1001" s="107"/>
      <c r="BJ1001" s="107"/>
      <c r="BK1001" s="107"/>
      <c r="BL1001" s="116"/>
      <c r="BM1001" s="116"/>
      <c r="BN1001" s="116"/>
      <c r="BO1001" s="116"/>
      <c r="BP1001" s="116"/>
      <c r="BQ1001" s="116"/>
      <c r="BR1001" s="116"/>
      <c r="BS1001" s="118"/>
      <c r="BT1001" s="107"/>
      <c r="BU1001" s="107"/>
      <c r="BV1001" s="107"/>
      <c r="BW1001" s="107"/>
      <c r="BX1001" s="107"/>
      <c r="BY1001" s="107"/>
      <c r="BZ1001" s="107"/>
      <c r="CA1001" s="107"/>
      <c r="CB1001" s="117"/>
      <c r="CC1001" s="117"/>
      <c r="CD1001" s="117"/>
      <c r="CE1001" s="112"/>
      <c r="CF1001" s="117"/>
      <c r="CG1001" s="112"/>
      <c r="CH1001" s="112"/>
      <c r="CI1001" s="112"/>
      <c r="CJ1001" s="112"/>
      <c r="CK1001" s="112"/>
      <c r="CL1001" s="112"/>
      <c r="CM1001" s="112"/>
      <c r="CN1001" s="112"/>
      <c r="CO1001" s="112"/>
      <c r="CP1001" s="112"/>
      <c r="CQ1001" s="112"/>
      <c r="CR1001" s="112"/>
    </row>
    <row r="1002" spans="1:96" ht="30.75" customHeight="1">
      <c r="A1002" s="107"/>
      <c r="B1002" s="117"/>
      <c r="C1002" s="107"/>
      <c r="D1002" s="107"/>
      <c r="E1002" s="107"/>
      <c r="F1002" s="107"/>
      <c r="G1002" s="107"/>
      <c r="H1002" s="107"/>
      <c r="I1002" s="107"/>
      <c r="J1002" s="107"/>
      <c r="K1002" s="107"/>
      <c r="L1002" s="107"/>
      <c r="M1002" s="107"/>
      <c r="N1002" s="107"/>
      <c r="O1002" s="117"/>
      <c r="P1002" s="118"/>
      <c r="Q1002" s="107"/>
      <c r="R1002" s="107"/>
      <c r="S1002" s="107"/>
      <c r="T1002" s="107"/>
      <c r="U1002" s="107"/>
      <c r="V1002" s="107"/>
      <c r="W1002" s="107"/>
      <c r="X1002" s="107"/>
      <c r="Y1002" s="107"/>
      <c r="Z1002" s="107"/>
      <c r="AA1002" s="107"/>
      <c r="AB1002" s="107"/>
      <c r="AC1002" s="147"/>
      <c r="AD1002" s="111"/>
      <c r="AE1002" s="107"/>
      <c r="AF1002" s="107"/>
      <c r="AG1002" s="107"/>
      <c r="AH1002" s="107"/>
      <c r="AI1002" s="107"/>
      <c r="AJ1002" s="107"/>
      <c r="AK1002" s="107"/>
      <c r="AL1002" s="107"/>
      <c r="AM1002" s="107"/>
      <c r="AN1002" s="107"/>
      <c r="AO1002" s="107"/>
      <c r="AP1002" s="107"/>
      <c r="AQ1002" s="107"/>
      <c r="AR1002" s="107"/>
      <c r="AS1002" s="107"/>
      <c r="AT1002" s="107"/>
      <c r="AU1002" s="107"/>
      <c r="AV1002" s="107"/>
      <c r="AW1002" s="107"/>
      <c r="AX1002" s="107"/>
      <c r="AY1002" s="107"/>
      <c r="AZ1002" s="107"/>
      <c r="BA1002" s="107"/>
      <c r="BB1002" s="107"/>
      <c r="BC1002" s="115"/>
      <c r="BD1002" s="107"/>
      <c r="BE1002" s="107"/>
      <c r="BF1002" s="107"/>
      <c r="BG1002" s="107"/>
      <c r="BH1002" s="107"/>
      <c r="BI1002" s="107"/>
      <c r="BJ1002" s="107"/>
      <c r="BK1002" s="107"/>
      <c r="BL1002" s="116"/>
      <c r="BM1002" s="116"/>
      <c r="BN1002" s="116"/>
      <c r="BO1002" s="116"/>
      <c r="BP1002" s="116"/>
      <c r="BQ1002" s="116"/>
      <c r="BR1002" s="116"/>
      <c r="BS1002" s="118"/>
      <c r="BT1002" s="107"/>
      <c r="BU1002" s="107"/>
      <c r="BV1002" s="107"/>
      <c r="BW1002" s="107"/>
      <c r="BX1002" s="107"/>
      <c r="BY1002" s="107"/>
      <c r="BZ1002" s="107"/>
      <c r="CA1002" s="107"/>
      <c r="CB1002" s="117"/>
      <c r="CC1002" s="117"/>
      <c r="CD1002" s="117"/>
      <c r="CE1002" s="112"/>
      <c r="CF1002" s="117"/>
      <c r="CG1002" s="112"/>
      <c r="CH1002" s="112"/>
      <c r="CI1002" s="112"/>
      <c r="CJ1002" s="112"/>
      <c r="CK1002" s="112"/>
      <c r="CL1002" s="112"/>
      <c r="CM1002" s="112"/>
      <c r="CN1002" s="112"/>
      <c r="CO1002" s="112"/>
      <c r="CP1002" s="112"/>
      <c r="CQ1002" s="112"/>
      <c r="CR1002" s="112"/>
    </row>
    <row r="1003" spans="1:96" ht="30.75" customHeight="1">
      <c r="A1003" s="107"/>
      <c r="B1003" s="117"/>
      <c r="C1003" s="107"/>
      <c r="D1003" s="107"/>
      <c r="E1003" s="107"/>
      <c r="F1003" s="107"/>
      <c r="G1003" s="107"/>
      <c r="H1003" s="107"/>
      <c r="I1003" s="107"/>
      <c r="J1003" s="107"/>
      <c r="K1003" s="107"/>
      <c r="L1003" s="107"/>
      <c r="M1003" s="107"/>
      <c r="N1003" s="107"/>
      <c r="O1003" s="117"/>
      <c r="P1003" s="118"/>
      <c r="Q1003" s="107"/>
      <c r="R1003" s="107"/>
      <c r="S1003" s="107"/>
      <c r="T1003" s="107"/>
      <c r="U1003" s="107"/>
      <c r="V1003" s="107"/>
      <c r="W1003" s="107"/>
      <c r="X1003" s="107"/>
      <c r="Y1003" s="107"/>
      <c r="Z1003" s="107"/>
      <c r="AA1003" s="107"/>
      <c r="AB1003" s="107"/>
      <c r="AC1003" s="147"/>
      <c r="AD1003" s="111"/>
      <c r="AE1003" s="107"/>
      <c r="AF1003" s="107"/>
      <c r="AG1003" s="107"/>
      <c r="AH1003" s="107"/>
      <c r="AI1003" s="107"/>
      <c r="AJ1003" s="107"/>
      <c r="AK1003" s="107"/>
      <c r="AL1003" s="107"/>
      <c r="AM1003" s="107"/>
      <c r="AN1003" s="107"/>
      <c r="AO1003" s="107"/>
      <c r="AP1003" s="107"/>
      <c r="AQ1003" s="107"/>
      <c r="AR1003" s="107"/>
      <c r="AS1003" s="107"/>
      <c r="AT1003" s="107"/>
      <c r="AU1003" s="107"/>
      <c r="AV1003" s="107"/>
      <c r="AW1003" s="107"/>
      <c r="AX1003" s="107"/>
      <c r="AY1003" s="107"/>
      <c r="AZ1003" s="107"/>
      <c r="BA1003" s="107"/>
      <c r="BB1003" s="107"/>
      <c r="BC1003" s="115"/>
      <c r="BD1003" s="107"/>
      <c r="BE1003" s="107"/>
      <c r="BF1003" s="107"/>
      <c r="BG1003" s="107"/>
      <c r="BH1003" s="107"/>
      <c r="BI1003" s="107"/>
      <c r="BJ1003" s="107"/>
      <c r="BK1003" s="107"/>
      <c r="BL1003" s="116"/>
      <c r="BM1003" s="116"/>
      <c r="BN1003" s="116"/>
      <c r="BO1003" s="116"/>
      <c r="BP1003" s="116"/>
      <c r="BQ1003" s="116"/>
      <c r="BR1003" s="116"/>
      <c r="BS1003" s="118"/>
      <c r="BT1003" s="107"/>
      <c r="BU1003" s="107"/>
      <c r="BV1003" s="107"/>
      <c r="BW1003" s="107"/>
      <c r="BX1003" s="107"/>
      <c r="BY1003" s="107"/>
      <c r="BZ1003" s="107"/>
      <c r="CA1003" s="107"/>
      <c r="CB1003" s="117"/>
      <c r="CC1003" s="117"/>
      <c r="CD1003" s="117"/>
      <c r="CE1003" s="112"/>
      <c r="CF1003" s="117"/>
      <c r="CG1003" s="112"/>
      <c r="CH1003" s="112"/>
      <c r="CI1003" s="112"/>
      <c r="CJ1003" s="112"/>
      <c r="CK1003" s="112"/>
      <c r="CL1003" s="112"/>
      <c r="CM1003" s="112"/>
      <c r="CN1003" s="112"/>
      <c r="CO1003" s="112"/>
      <c r="CP1003" s="112"/>
      <c r="CQ1003" s="112"/>
      <c r="CR1003" s="112"/>
    </row>
    <row r="1004" spans="1:96" ht="30.75" customHeight="1">
      <c r="A1004" s="107"/>
      <c r="B1004" s="117"/>
      <c r="C1004" s="107"/>
      <c r="D1004" s="107"/>
      <c r="E1004" s="107"/>
      <c r="F1004" s="107"/>
      <c r="G1004" s="107"/>
      <c r="H1004" s="107"/>
      <c r="I1004" s="107"/>
      <c r="J1004" s="107"/>
      <c r="K1004" s="107"/>
      <c r="L1004" s="107"/>
      <c r="M1004" s="107"/>
      <c r="N1004" s="107"/>
      <c r="O1004" s="117"/>
      <c r="P1004" s="118"/>
      <c r="Q1004" s="107"/>
      <c r="R1004" s="107"/>
      <c r="S1004" s="107"/>
      <c r="T1004" s="107"/>
      <c r="U1004" s="107"/>
      <c r="V1004" s="107"/>
      <c r="W1004" s="107"/>
      <c r="X1004" s="107"/>
      <c r="Y1004" s="107"/>
      <c r="Z1004" s="107"/>
      <c r="AA1004" s="107"/>
      <c r="AB1004" s="107"/>
      <c r="AC1004" s="147"/>
      <c r="AD1004" s="111"/>
      <c r="AE1004" s="107"/>
      <c r="AF1004" s="107"/>
      <c r="AG1004" s="107"/>
      <c r="AH1004" s="107"/>
      <c r="AI1004" s="107"/>
      <c r="AJ1004" s="107"/>
      <c r="AK1004" s="107"/>
      <c r="AL1004" s="107"/>
      <c r="AM1004" s="107"/>
      <c r="AN1004" s="107"/>
      <c r="AO1004" s="107"/>
      <c r="AP1004" s="107"/>
      <c r="AQ1004" s="107"/>
      <c r="AR1004" s="107"/>
      <c r="AS1004" s="107"/>
      <c r="AT1004" s="107"/>
      <c r="AU1004" s="107"/>
      <c r="AV1004" s="107"/>
      <c r="AW1004" s="107"/>
      <c r="AX1004" s="107"/>
      <c r="AY1004" s="107"/>
      <c r="AZ1004" s="107"/>
      <c r="BA1004" s="107"/>
      <c r="BB1004" s="107"/>
      <c r="BC1004" s="115"/>
      <c r="BD1004" s="107"/>
      <c r="BE1004" s="107"/>
      <c r="BF1004" s="107"/>
      <c r="BG1004" s="107"/>
      <c r="BH1004" s="107"/>
      <c r="BI1004" s="107"/>
      <c r="BJ1004" s="107"/>
      <c r="BK1004" s="107"/>
      <c r="BL1004" s="116"/>
      <c r="BM1004" s="116"/>
      <c r="BN1004" s="116"/>
      <c r="BO1004" s="116"/>
      <c r="BP1004" s="116"/>
      <c r="BQ1004" s="116"/>
      <c r="BR1004" s="116"/>
      <c r="BS1004" s="118"/>
      <c r="BT1004" s="107"/>
      <c r="BU1004" s="107"/>
      <c r="BV1004" s="107"/>
      <c r="BW1004" s="107"/>
      <c r="BX1004" s="107"/>
      <c r="BY1004" s="107"/>
      <c r="BZ1004" s="107"/>
      <c r="CA1004" s="107"/>
      <c r="CB1004" s="117"/>
      <c r="CC1004" s="117"/>
      <c r="CD1004" s="117"/>
      <c r="CE1004" s="112"/>
      <c r="CF1004" s="117"/>
      <c r="CG1004" s="112"/>
      <c r="CH1004" s="112"/>
      <c r="CI1004" s="112"/>
      <c r="CJ1004" s="112"/>
      <c r="CK1004" s="112"/>
      <c r="CL1004" s="112"/>
      <c r="CM1004" s="112"/>
      <c r="CN1004" s="112"/>
      <c r="CO1004" s="112"/>
      <c r="CP1004" s="112"/>
      <c r="CQ1004" s="112"/>
      <c r="CR1004" s="112"/>
    </row>
    <row r="1005" spans="1:96" ht="30.75" customHeight="1">
      <c r="A1005" s="107"/>
      <c r="B1005" s="117"/>
      <c r="C1005" s="107"/>
      <c r="D1005" s="107"/>
      <c r="E1005" s="107"/>
      <c r="F1005" s="107"/>
      <c r="G1005" s="107"/>
      <c r="H1005" s="107"/>
      <c r="I1005" s="107"/>
      <c r="J1005" s="107"/>
      <c r="K1005" s="107"/>
      <c r="L1005" s="107"/>
      <c r="M1005" s="107"/>
      <c r="N1005" s="107"/>
      <c r="O1005" s="117"/>
      <c r="P1005" s="118"/>
      <c r="Q1005" s="107"/>
      <c r="R1005" s="107"/>
      <c r="S1005" s="107"/>
      <c r="T1005" s="107"/>
      <c r="U1005" s="107"/>
      <c r="V1005" s="107"/>
      <c r="W1005" s="107"/>
      <c r="X1005" s="107"/>
      <c r="Y1005" s="107"/>
      <c r="Z1005" s="107"/>
      <c r="AA1005" s="107"/>
      <c r="AB1005" s="107"/>
      <c r="AC1005" s="147"/>
      <c r="AD1005" s="111"/>
      <c r="AE1005" s="107"/>
      <c r="AF1005" s="107"/>
      <c r="AG1005" s="107"/>
      <c r="AH1005" s="107"/>
      <c r="AI1005" s="107"/>
      <c r="AJ1005" s="107"/>
      <c r="AK1005" s="107"/>
      <c r="AL1005" s="107"/>
      <c r="AM1005" s="107"/>
      <c r="AN1005" s="107"/>
      <c r="AO1005" s="107"/>
      <c r="AP1005" s="107"/>
      <c r="AQ1005" s="107"/>
      <c r="AR1005" s="107"/>
      <c r="AS1005" s="107"/>
      <c r="AT1005" s="107"/>
      <c r="AU1005" s="107"/>
      <c r="AV1005" s="107"/>
      <c r="AW1005" s="107"/>
      <c r="AX1005" s="107"/>
      <c r="AY1005" s="107"/>
      <c r="AZ1005" s="107"/>
      <c r="BA1005" s="107"/>
      <c r="BB1005" s="107"/>
      <c r="BC1005" s="115"/>
      <c r="BD1005" s="107"/>
      <c r="BE1005" s="107"/>
      <c r="BF1005" s="107"/>
      <c r="BG1005" s="107"/>
      <c r="BH1005" s="107"/>
      <c r="BI1005" s="107"/>
      <c r="BJ1005" s="107"/>
      <c r="BK1005" s="107"/>
      <c r="BL1005" s="116"/>
      <c r="BM1005" s="116"/>
      <c r="BN1005" s="116"/>
      <c r="BO1005" s="116"/>
      <c r="BP1005" s="116"/>
      <c r="BQ1005" s="116"/>
      <c r="BR1005" s="116"/>
      <c r="BS1005" s="118"/>
      <c r="BT1005" s="107"/>
      <c r="BU1005" s="107"/>
      <c r="BV1005" s="107"/>
      <c r="BW1005" s="107"/>
      <c r="BX1005" s="107"/>
      <c r="BY1005" s="107"/>
      <c r="BZ1005" s="107"/>
      <c r="CA1005" s="107"/>
      <c r="CB1005" s="117"/>
      <c r="CC1005" s="117"/>
      <c r="CD1005" s="117"/>
      <c r="CE1005" s="112"/>
      <c r="CF1005" s="117"/>
      <c r="CG1005" s="112"/>
      <c r="CH1005" s="112"/>
      <c r="CI1005" s="112"/>
      <c r="CJ1005" s="112"/>
      <c r="CK1005" s="112"/>
      <c r="CL1005" s="112"/>
      <c r="CM1005" s="112"/>
      <c r="CN1005" s="112"/>
      <c r="CO1005" s="112"/>
      <c r="CP1005" s="112"/>
      <c r="CQ1005" s="112"/>
      <c r="CR1005" s="112"/>
    </row>
    <row r="1006" spans="1:96" ht="30.75" customHeight="1">
      <c r="A1006" s="107"/>
      <c r="B1006" s="117"/>
      <c r="C1006" s="107"/>
      <c r="D1006" s="107"/>
      <c r="E1006" s="107"/>
      <c r="F1006" s="107"/>
      <c r="G1006" s="107"/>
      <c r="H1006" s="107"/>
      <c r="I1006" s="107"/>
      <c r="J1006" s="107"/>
      <c r="K1006" s="107"/>
      <c r="L1006" s="107"/>
      <c r="M1006" s="107"/>
      <c r="N1006" s="107"/>
      <c r="O1006" s="117"/>
      <c r="P1006" s="118"/>
      <c r="Q1006" s="107"/>
      <c r="R1006" s="107"/>
      <c r="S1006" s="107"/>
      <c r="T1006" s="107"/>
      <c r="U1006" s="107"/>
      <c r="V1006" s="107"/>
      <c r="W1006" s="107"/>
      <c r="X1006" s="107"/>
      <c r="Y1006" s="107"/>
      <c r="Z1006" s="107"/>
      <c r="AA1006" s="107"/>
      <c r="AB1006" s="107"/>
      <c r="AC1006" s="147"/>
      <c r="AD1006" s="111"/>
      <c r="AE1006" s="107"/>
      <c r="AF1006" s="107"/>
      <c r="AG1006" s="107"/>
      <c r="AH1006" s="107"/>
      <c r="AI1006" s="107"/>
      <c r="AJ1006" s="107"/>
      <c r="AK1006" s="107"/>
      <c r="AL1006" s="107"/>
      <c r="AM1006" s="107"/>
      <c r="AN1006" s="107"/>
      <c r="AO1006" s="107"/>
      <c r="AP1006" s="107"/>
      <c r="AQ1006" s="107"/>
      <c r="AR1006" s="107"/>
      <c r="AS1006" s="107"/>
      <c r="AT1006" s="107"/>
      <c r="AU1006" s="107"/>
      <c r="AV1006" s="107"/>
      <c r="AW1006" s="107"/>
      <c r="AX1006" s="107"/>
      <c r="AY1006" s="107"/>
      <c r="AZ1006" s="107"/>
      <c r="BA1006" s="107"/>
      <c r="BB1006" s="107"/>
      <c r="BC1006" s="115"/>
      <c r="BD1006" s="107"/>
      <c r="BE1006" s="107"/>
      <c r="BF1006" s="107"/>
      <c r="BG1006" s="107"/>
      <c r="BH1006" s="107"/>
      <c r="BI1006" s="107"/>
      <c r="BJ1006" s="107"/>
      <c r="BK1006" s="107"/>
      <c r="BL1006" s="116"/>
      <c r="BM1006" s="116"/>
      <c r="BN1006" s="116"/>
      <c r="BO1006" s="116"/>
      <c r="BP1006" s="116"/>
      <c r="BQ1006" s="116"/>
      <c r="BR1006" s="116"/>
      <c r="BS1006" s="118"/>
      <c r="BT1006" s="107"/>
      <c r="BU1006" s="107"/>
      <c r="BV1006" s="107"/>
      <c r="BW1006" s="107"/>
      <c r="BX1006" s="107"/>
      <c r="BY1006" s="107"/>
      <c r="BZ1006" s="107"/>
      <c r="CA1006" s="107"/>
      <c r="CB1006" s="117"/>
      <c r="CC1006" s="117"/>
      <c r="CD1006" s="117"/>
      <c r="CE1006" s="112"/>
      <c r="CF1006" s="117"/>
      <c r="CG1006" s="112"/>
      <c r="CH1006" s="112"/>
      <c r="CI1006" s="112"/>
      <c r="CJ1006" s="112"/>
      <c r="CK1006" s="112"/>
      <c r="CL1006" s="112"/>
      <c r="CM1006" s="112"/>
      <c r="CN1006" s="112"/>
      <c r="CO1006" s="112"/>
      <c r="CP1006" s="112"/>
      <c r="CQ1006" s="112"/>
      <c r="CR1006" s="112"/>
    </row>
    <row r="1007" spans="1:96" ht="30.75" customHeight="1">
      <c r="A1007" s="107"/>
      <c r="B1007" s="117"/>
      <c r="C1007" s="107"/>
      <c r="D1007" s="107"/>
      <c r="E1007" s="107"/>
      <c r="F1007" s="107"/>
      <c r="G1007" s="107"/>
      <c r="H1007" s="107"/>
      <c r="I1007" s="107"/>
      <c r="J1007" s="107"/>
      <c r="K1007" s="107"/>
      <c r="L1007" s="107"/>
      <c r="M1007" s="107"/>
      <c r="N1007" s="107"/>
      <c r="O1007" s="117"/>
      <c r="P1007" s="118"/>
      <c r="Q1007" s="107"/>
      <c r="R1007" s="107"/>
      <c r="S1007" s="107"/>
      <c r="T1007" s="107"/>
      <c r="U1007" s="107"/>
      <c r="V1007" s="107"/>
      <c r="W1007" s="107"/>
      <c r="X1007" s="107"/>
      <c r="Y1007" s="107"/>
      <c r="Z1007" s="107"/>
      <c r="AA1007" s="107"/>
      <c r="AB1007" s="107"/>
      <c r="AC1007" s="147"/>
      <c r="AD1007" s="111"/>
      <c r="AE1007" s="107"/>
      <c r="AF1007" s="107"/>
      <c r="AG1007" s="107"/>
      <c r="AH1007" s="107"/>
      <c r="AI1007" s="107"/>
      <c r="AJ1007" s="107"/>
      <c r="AK1007" s="107"/>
      <c r="AL1007" s="107"/>
      <c r="AM1007" s="107"/>
      <c r="AN1007" s="107"/>
      <c r="AO1007" s="107"/>
      <c r="AP1007" s="107"/>
      <c r="AQ1007" s="107"/>
      <c r="AR1007" s="107"/>
      <c r="AS1007" s="107"/>
      <c r="AT1007" s="107"/>
      <c r="AU1007" s="107"/>
      <c r="AV1007" s="107"/>
      <c r="AW1007" s="107"/>
      <c r="AX1007" s="107"/>
      <c r="AY1007" s="107"/>
      <c r="AZ1007" s="107"/>
      <c r="BA1007" s="107"/>
      <c r="BB1007" s="107"/>
      <c r="BC1007" s="115"/>
      <c r="BD1007" s="107"/>
      <c r="BE1007" s="107"/>
      <c r="BF1007" s="107"/>
      <c r="BG1007" s="107"/>
      <c r="BH1007" s="107"/>
      <c r="BI1007" s="107"/>
      <c r="BJ1007" s="107"/>
      <c r="BK1007" s="107"/>
      <c r="BL1007" s="116"/>
      <c r="BM1007" s="116"/>
      <c r="BN1007" s="116"/>
      <c r="BO1007" s="116"/>
      <c r="BP1007" s="116"/>
      <c r="BQ1007" s="116"/>
      <c r="BR1007" s="116"/>
      <c r="BS1007" s="118"/>
      <c r="BT1007" s="107"/>
      <c r="BU1007" s="107"/>
      <c r="BV1007" s="107"/>
      <c r="BW1007" s="107"/>
      <c r="BX1007" s="107"/>
      <c r="BY1007" s="107"/>
      <c r="BZ1007" s="107"/>
      <c r="CA1007" s="107"/>
      <c r="CB1007" s="117"/>
      <c r="CC1007" s="117"/>
      <c r="CD1007" s="117"/>
      <c r="CE1007" s="112"/>
      <c r="CF1007" s="117"/>
      <c r="CG1007" s="112"/>
      <c r="CH1007" s="112"/>
      <c r="CI1007" s="112"/>
      <c r="CJ1007" s="112"/>
      <c r="CK1007" s="112"/>
      <c r="CL1007" s="112"/>
      <c r="CM1007" s="112"/>
      <c r="CN1007" s="112"/>
      <c r="CO1007" s="112"/>
      <c r="CP1007" s="112"/>
      <c r="CQ1007" s="112"/>
      <c r="CR1007" s="112"/>
    </row>
    <row r="1008" spans="1:96" ht="30.75" customHeight="1">
      <c r="A1008" s="107"/>
      <c r="B1008" s="117"/>
      <c r="C1008" s="107"/>
      <c r="D1008" s="107"/>
      <c r="E1008" s="107"/>
      <c r="F1008" s="107"/>
      <c r="G1008" s="107"/>
      <c r="H1008" s="107"/>
      <c r="I1008" s="107"/>
      <c r="J1008" s="107"/>
      <c r="K1008" s="107"/>
      <c r="L1008" s="107"/>
      <c r="M1008" s="107"/>
      <c r="N1008" s="107"/>
      <c r="O1008" s="117"/>
      <c r="P1008" s="118"/>
      <c r="Q1008" s="107"/>
      <c r="R1008" s="107"/>
      <c r="S1008" s="107"/>
      <c r="T1008" s="107"/>
      <c r="U1008" s="107"/>
      <c r="V1008" s="107"/>
      <c r="W1008" s="107"/>
      <c r="X1008" s="107"/>
      <c r="Y1008" s="107"/>
      <c r="Z1008" s="107"/>
      <c r="AA1008" s="107"/>
      <c r="AB1008" s="107"/>
      <c r="AC1008" s="147"/>
      <c r="AD1008" s="111"/>
      <c r="AE1008" s="107"/>
      <c r="AF1008" s="107"/>
      <c r="AG1008" s="107"/>
      <c r="AH1008" s="107"/>
      <c r="AI1008" s="107"/>
      <c r="AJ1008" s="107"/>
      <c r="AK1008" s="107"/>
      <c r="AL1008" s="107"/>
      <c r="AM1008" s="107"/>
      <c r="AN1008" s="107"/>
      <c r="AO1008" s="107"/>
      <c r="AP1008" s="107"/>
      <c r="AQ1008" s="107"/>
      <c r="AR1008" s="107"/>
      <c r="AS1008" s="107"/>
      <c r="AT1008" s="107"/>
      <c r="AU1008" s="107"/>
      <c r="AV1008" s="107"/>
      <c r="AW1008" s="107"/>
      <c r="AX1008" s="107"/>
      <c r="AY1008" s="107"/>
      <c r="AZ1008" s="107"/>
      <c r="BA1008" s="107"/>
      <c r="BB1008" s="107"/>
      <c r="BC1008" s="115"/>
      <c r="BD1008" s="107"/>
      <c r="BE1008" s="107"/>
      <c r="BF1008" s="107"/>
      <c r="BG1008" s="107"/>
      <c r="BH1008" s="107"/>
      <c r="BI1008" s="107"/>
      <c r="BJ1008" s="107"/>
      <c r="BK1008" s="107"/>
      <c r="BL1008" s="116"/>
      <c r="BM1008" s="116"/>
      <c r="BN1008" s="116"/>
      <c r="BO1008" s="116"/>
      <c r="BP1008" s="116"/>
      <c r="BQ1008" s="116"/>
      <c r="BR1008" s="116"/>
      <c r="BS1008" s="118"/>
      <c r="BT1008" s="107"/>
      <c r="BU1008" s="107"/>
      <c r="BV1008" s="107"/>
      <c r="BW1008" s="107"/>
      <c r="BX1008" s="107"/>
      <c r="BY1008" s="107"/>
      <c r="BZ1008" s="107"/>
      <c r="CA1008" s="107"/>
      <c r="CB1008" s="117"/>
      <c r="CC1008" s="117"/>
      <c r="CD1008" s="117"/>
      <c r="CE1008" s="112"/>
      <c r="CF1008" s="117"/>
      <c r="CG1008" s="112"/>
      <c r="CH1008" s="112"/>
      <c r="CI1008" s="112"/>
      <c r="CJ1008" s="112"/>
      <c r="CK1008" s="112"/>
      <c r="CL1008" s="112"/>
      <c r="CM1008" s="112"/>
      <c r="CN1008" s="112"/>
      <c r="CO1008" s="112"/>
      <c r="CP1008" s="112"/>
      <c r="CQ1008" s="112"/>
      <c r="CR1008" s="112"/>
    </row>
    <row r="1009" spans="1:96" ht="30.75" customHeight="1">
      <c r="A1009" s="107"/>
      <c r="B1009" s="117"/>
      <c r="C1009" s="107"/>
      <c r="D1009" s="107"/>
      <c r="E1009" s="107"/>
      <c r="F1009" s="107"/>
      <c r="G1009" s="107"/>
      <c r="H1009" s="107"/>
      <c r="I1009" s="107"/>
      <c r="J1009" s="107"/>
      <c r="K1009" s="107"/>
      <c r="L1009" s="107"/>
      <c r="M1009" s="107"/>
      <c r="N1009" s="107"/>
      <c r="O1009" s="117"/>
      <c r="P1009" s="118"/>
      <c r="Q1009" s="107"/>
      <c r="R1009" s="107"/>
      <c r="S1009" s="107"/>
      <c r="T1009" s="107"/>
      <c r="U1009" s="107"/>
      <c r="V1009" s="107"/>
      <c r="W1009" s="107"/>
      <c r="X1009" s="107"/>
      <c r="Y1009" s="107"/>
      <c r="Z1009" s="107"/>
      <c r="AA1009" s="107"/>
      <c r="AB1009" s="107"/>
      <c r="AC1009" s="147"/>
      <c r="AD1009" s="111"/>
      <c r="AE1009" s="107"/>
      <c r="AF1009" s="107"/>
      <c r="AG1009" s="107"/>
      <c r="AH1009" s="107"/>
      <c r="AI1009" s="107"/>
      <c r="AJ1009" s="107"/>
      <c r="AK1009" s="107"/>
      <c r="AL1009" s="107"/>
      <c r="AM1009" s="107"/>
      <c r="AN1009" s="107"/>
      <c r="AO1009" s="107"/>
      <c r="AP1009" s="107"/>
      <c r="AQ1009" s="107"/>
      <c r="AR1009" s="107"/>
      <c r="AS1009" s="107"/>
      <c r="AT1009" s="107"/>
      <c r="AU1009" s="107"/>
      <c r="AV1009" s="107"/>
      <c r="AW1009" s="107"/>
      <c r="AX1009" s="107"/>
      <c r="AY1009" s="107"/>
      <c r="AZ1009" s="107"/>
      <c r="BA1009" s="107"/>
      <c r="BB1009" s="107"/>
      <c r="BC1009" s="115"/>
      <c r="BD1009" s="107"/>
      <c r="BE1009" s="107"/>
      <c r="BF1009" s="107"/>
      <c r="BG1009" s="107"/>
      <c r="BH1009" s="107"/>
      <c r="BI1009" s="107"/>
      <c r="BJ1009" s="107"/>
      <c r="BK1009" s="107"/>
      <c r="BL1009" s="116"/>
      <c r="BM1009" s="116"/>
      <c r="BN1009" s="116"/>
      <c r="BO1009" s="116"/>
      <c r="BP1009" s="116"/>
      <c r="BQ1009" s="116"/>
      <c r="BR1009" s="116"/>
      <c r="BS1009" s="118"/>
      <c r="BT1009" s="107"/>
      <c r="BU1009" s="107"/>
      <c r="BV1009" s="107"/>
      <c r="BW1009" s="107"/>
      <c r="BX1009" s="107"/>
      <c r="BY1009" s="107"/>
      <c r="BZ1009" s="107"/>
      <c r="CA1009" s="107"/>
      <c r="CB1009" s="117"/>
      <c r="CC1009" s="117"/>
      <c r="CD1009" s="117"/>
      <c r="CE1009" s="112"/>
      <c r="CF1009" s="117"/>
      <c r="CG1009" s="112"/>
      <c r="CH1009" s="112"/>
      <c r="CI1009" s="112"/>
      <c r="CJ1009" s="112"/>
      <c r="CK1009" s="112"/>
      <c r="CL1009" s="112"/>
      <c r="CM1009" s="112"/>
      <c r="CN1009" s="112"/>
      <c r="CO1009" s="112"/>
      <c r="CP1009" s="112"/>
      <c r="CQ1009" s="112"/>
      <c r="CR1009" s="112"/>
    </row>
    <row r="1010" spans="1:96" ht="30.75" customHeight="1">
      <c r="A1010" s="107"/>
      <c r="B1010" s="117"/>
      <c r="C1010" s="107"/>
      <c r="D1010" s="107"/>
      <c r="E1010" s="107"/>
      <c r="F1010" s="107"/>
      <c r="G1010" s="107"/>
      <c r="H1010" s="107"/>
      <c r="I1010" s="107"/>
      <c r="J1010" s="107"/>
      <c r="K1010" s="107"/>
      <c r="L1010" s="107"/>
      <c r="M1010" s="107"/>
      <c r="N1010" s="107"/>
      <c r="O1010" s="117"/>
      <c r="P1010" s="118"/>
      <c r="Q1010" s="107"/>
      <c r="R1010" s="107"/>
      <c r="S1010" s="107"/>
      <c r="T1010" s="107"/>
      <c r="U1010" s="107"/>
      <c r="V1010" s="107"/>
      <c r="W1010" s="107"/>
      <c r="X1010" s="107"/>
      <c r="Y1010" s="107"/>
      <c r="Z1010" s="107"/>
      <c r="AA1010" s="107"/>
      <c r="AB1010" s="107"/>
      <c r="AC1010" s="147"/>
      <c r="AD1010" s="111"/>
      <c r="AE1010" s="107"/>
      <c r="AF1010" s="107"/>
      <c r="AG1010" s="107"/>
      <c r="AH1010" s="107"/>
      <c r="AI1010" s="107"/>
      <c r="AJ1010" s="107"/>
      <c r="AK1010" s="107"/>
      <c r="AL1010" s="107"/>
      <c r="AM1010" s="107"/>
      <c r="AN1010" s="107"/>
      <c r="AO1010" s="107"/>
      <c r="AP1010" s="107"/>
      <c r="AQ1010" s="107"/>
      <c r="AR1010" s="107"/>
      <c r="AS1010" s="107"/>
      <c r="AT1010" s="107"/>
      <c r="AU1010" s="107"/>
      <c r="AV1010" s="107"/>
      <c r="AW1010" s="107"/>
      <c r="AX1010" s="107"/>
      <c r="AY1010" s="107"/>
      <c r="AZ1010" s="107"/>
      <c r="BA1010" s="107"/>
      <c r="BB1010" s="107"/>
      <c r="BC1010" s="115"/>
      <c r="BD1010" s="107"/>
      <c r="BE1010" s="107"/>
      <c r="BF1010" s="107"/>
      <c r="BG1010" s="107"/>
      <c r="BH1010" s="107"/>
      <c r="BI1010" s="107"/>
      <c r="BJ1010" s="107"/>
      <c r="BK1010" s="107"/>
      <c r="BL1010" s="116"/>
      <c r="BM1010" s="116"/>
      <c r="BN1010" s="116"/>
      <c r="BO1010" s="116"/>
      <c r="BP1010" s="116"/>
      <c r="BQ1010" s="116"/>
      <c r="BR1010" s="116"/>
      <c r="BS1010" s="118"/>
      <c r="BT1010" s="107"/>
      <c r="BU1010" s="107"/>
      <c r="BV1010" s="107"/>
      <c r="BW1010" s="107"/>
      <c r="BX1010" s="107"/>
      <c r="BY1010" s="107"/>
      <c r="BZ1010" s="107"/>
      <c r="CA1010" s="107"/>
      <c r="CB1010" s="117"/>
      <c r="CC1010" s="117"/>
      <c r="CD1010" s="117"/>
      <c r="CE1010" s="112"/>
      <c r="CF1010" s="117"/>
      <c r="CG1010" s="112"/>
      <c r="CH1010" s="112"/>
      <c r="CI1010" s="112"/>
      <c r="CJ1010" s="112"/>
      <c r="CK1010" s="112"/>
      <c r="CL1010" s="112"/>
      <c r="CM1010" s="112"/>
      <c r="CN1010" s="112"/>
      <c r="CO1010" s="112"/>
      <c r="CP1010" s="112"/>
      <c r="CQ1010" s="112"/>
      <c r="CR1010" s="112"/>
    </row>
    <row r="1011" spans="1:96" ht="30.75" customHeight="1">
      <c r="A1011" s="107"/>
      <c r="B1011" s="117"/>
      <c r="C1011" s="107"/>
      <c r="D1011" s="107"/>
      <c r="E1011" s="107"/>
      <c r="F1011" s="107"/>
      <c r="G1011" s="107"/>
      <c r="H1011" s="107"/>
      <c r="I1011" s="107"/>
      <c r="J1011" s="107"/>
      <c r="K1011" s="107"/>
      <c r="L1011" s="107"/>
      <c r="M1011" s="107"/>
      <c r="N1011" s="107"/>
      <c r="O1011" s="117"/>
      <c r="P1011" s="118"/>
      <c r="Q1011" s="107"/>
      <c r="R1011" s="107"/>
      <c r="S1011" s="107"/>
      <c r="T1011" s="107"/>
      <c r="U1011" s="107"/>
      <c r="V1011" s="107"/>
      <c r="W1011" s="107"/>
      <c r="X1011" s="107"/>
      <c r="Y1011" s="107"/>
      <c r="Z1011" s="107"/>
      <c r="AA1011" s="107"/>
      <c r="AB1011" s="107"/>
      <c r="AC1011" s="147"/>
      <c r="AD1011" s="111"/>
      <c r="AE1011" s="107"/>
      <c r="AF1011" s="107"/>
      <c r="AG1011" s="107"/>
      <c r="AH1011" s="107"/>
      <c r="AI1011" s="107"/>
      <c r="AJ1011" s="107"/>
      <c r="AK1011" s="107"/>
      <c r="AL1011" s="107"/>
      <c r="AM1011" s="107"/>
      <c r="AN1011" s="107"/>
      <c r="AO1011" s="107"/>
      <c r="AP1011" s="107"/>
      <c r="AQ1011" s="107"/>
      <c r="AR1011" s="107"/>
      <c r="AS1011" s="107"/>
      <c r="AT1011" s="107"/>
      <c r="AU1011" s="107"/>
      <c r="AV1011" s="107"/>
      <c r="AW1011" s="107"/>
      <c r="AX1011" s="107"/>
      <c r="AY1011" s="107"/>
      <c r="AZ1011" s="107"/>
      <c r="BA1011" s="107"/>
      <c r="BB1011" s="107"/>
      <c r="BC1011" s="115"/>
      <c r="BD1011" s="107"/>
      <c r="BE1011" s="107"/>
      <c r="BF1011" s="107"/>
      <c r="BG1011" s="107"/>
      <c r="BH1011" s="107"/>
      <c r="BI1011" s="107"/>
      <c r="BJ1011" s="107"/>
      <c r="BK1011" s="107"/>
      <c r="BL1011" s="116"/>
      <c r="BM1011" s="116"/>
      <c r="BN1011" s="116"/>
      <c r="BO1011" s="116"/>
      <c r="BP1011" s="116"/>
      <c r="BQ1011" s="116"/>
      <c r="BR1011" s="116"/>
      <c r="BS1011" s="118"/>
      <c r="BT1011" s="107"/>
      <c r="BU1011" s="107"/>
      <c r="BV1011" s="107"/>
      <c r="BW1011" s="107"/>
      <c r="BX1011" s="107"/>
      <c r="BY1011" s="107"/>
      <c r="BZ1011" s="107"/>
      <c r="CA1011" s="107"/>
      <c r="CB1011" s="117"/>
      <c r="CC1011" s="117"/>
      <c r="CD1011" s="117"/>
      <c r="CE1011" s="112"/>
      <c r="CF1011" s="117"/>
      <c r="CG1011" s="112"/>
      <c r="CH1011" s="112"/>
      <c r="CI1011" s="112"/>
      <c r="CJ1011" s="112"/>
      <c r="CK1011" s="112"/>
      <c r="CL1011" s="112"/>
      <c r="CM1011" s="112"/>
      <c r="CN1011" s="112"/>
      <c r="CO1011" s="112"/>
      <c r="CP1011" s="112"/>
      <c r="CQ1011" s="112"/>
      <c r="CR1011" s="112"/>
    </row>
    <row r="1012" spans="1:96" ht="30.75" customHeight="1">
      <c r="A1012" s="107"/>
      <c r="B1012" s="117"/>
      <c r="C1012" s="107"/>
      <c r="D1012" s="107"/>
      <c r="E1012" s="107"/>
      <c r="F1012" s="107"/>
      <c r="G1012" s="107"/>
      <c r="H1012" s="107"/>
      <c r="I1012" s="107"/>
      <c r="J1012" s="107"/>
      <c r="K1012" s="107"/>
      <c r="L1012" s="107"/>
      <c r="M1012" s="107"/>
      <c r="N1012" s="107"/>
      <c r="O1012" s="117"/>
      <c r="P1012" s="118"/>
      <c r="Q1012" s="107"/>
      <c r="R1012" s="107"/>
      <c r="S1012" s="107"/>
      <c r="T1012" s="107"/>
      <c r="U1012" s="107"/>
      <c r="V1012" s="107"/>
      <c r="W1012" s="107"/>
      <c r="X1012" s="107"/>
      <c r="Y1012" s="107"/>
      <c r="Z1012" s="107"/>
      <c r="AA1012" s="107"/>
      <c r="AB1012" s="107"/>
      <c r="AC1012" s="147"/>
      <c r="AD1012" s="111"/>
      <c r="AE1012" s="107"/>
      <c r="AF1012" s="107"/>
      <c r="AG1012" s="107"/>
      <c r="AH1012" s="107"/>
      <c r="AI1012" s="107"/>
      <c r="AJ1012" s="107"/>
      <c r="AK1012" s="107"/>
      <c r="AL1012" s="107"/>
      <c r="AM1012" s="107"/>
      <c r="AN1012" s="107"/>
      <c r="AO1012" s="107"/>
      <c r="AP1012" s="107"/>
      <c r="AQ1012" s="107"/>
      <c r="AR1012" s="107"/>
      <c r="AS1012" s="107"/>
      <c r="AT1012" s="107"/>
      <c r="AU1012" s="107"/>
      <c r="AV1012" s="107"/>
      <c r="AW1012" s="107"/>
      <c r="AX1012" s="107"/>
      <c r="AY1012" s="107"/>
      <c r="AZ1012" s="107"/>
      <c r="BA1012" s="107"/>
      <c r="BB1012" s="107"/>
      <c r="BC1012" s="115"/>
      <c r="BD1012" s="107"/>
      <c r="BE1012" s="107"/>
      <c r="BF1012" s="107"/>
      <c r="BG1012" s="107"/>
      <c r="BH1012" s="107"/>
      <c r="BI1012" s="107"/>
      <c r="BJ1012" s="107"/>
      <c r="BK1012" s="107"/>
      <c r="BL1012" s="116"/>
      <c r="BM1012" s="116"/>
      <c r="BN1012" s="116"/>
      <c r="BO1012" s="116"/>
      <c r="BP1012" s="116"/>
      <c r="BQ1012" s="116"/>
      <c r="BR1012" s="116"/>
      <c r="BS1012" s="118"/>
      <c r="BT1012" s="107"/>
      <c r="BU1012" s="107"/>
      <c r="BV1012" s="107"/>
      <c r="BW1012" s="107"/>
      <c r="BX1012" s="107"/>
      <c r="BY1012" s="107"/>
      <c r="BZ1012" s="107"/>
      <c r="CA1012" s="107"/>
      <c r="CB1012" s="117"/>
      <c r="CC1012" s="117"/>
      <c r="CD1012" s="117"/>
      <c r="CE1012" s="112"/>
      <c r="CF1012" s="117"/>
      <c r="CG1012" s="112"/>
      <c r="CH1012" s="112"/>
      <c r="CI1012" s="112"/>
      <c r="CJ1012" s="112"/>
      <c r="CK1012" s="112"/>
      <c r="CL1012" s="112"/>
      <c r="CM1012" s="112"/>
      <c r="CN1012" s="112"/>
      <c r="CO1012" s="112"/>
      <c r="CP1012" s="112"/>
      <c r="CQ1012" s="112"/>
      <c r="CR1012" s="112"/>
    </row>
    <row r="1013" spans="1:96" ht="30.75" customHeight="1">
      <c r="A1013" s="107"/>
      <c r="B1013" s="117"/>
      <c r="C1013" s="107"/>
      <c r="D1013" s="107"/>
      <c r="E1013" s="107"/>
      <c r="F1013" s="107"/>
      <c r="G1013" s="107"/>
      <c r="H1013" s="107"/>
      <c r="I1013" s="107"/>
      <c r="J1013" s="107"/>
      <c r="K1013" s="107"/>
      <c r="L1013" s="107"/>
      <c r="M1013" s="107"/>
      <c r="N1013" s="107"/>
      <c r="O1013" s="117"/>
      <c r="P1013" s="118"/>
      <c r="Q1013" s="107"/>
      <c r="R1013" s="107"/>
      <c r="S1013" s="107"/>
      <c r="T1013" s="107"/>
      <c r="U1013" s="107"/>
      <c r="V1013" s="107"/>
      <c r="W1013" s="107"/>
      <c r="X1013" s="107"/>
      <c r="Y1013" s="107"/>
      <c r="Z1013" s="107"/>
      <c r="AA1013" s="107"/>
      <c r="AB1013" s="107"/>
      <c r="AC1013" s="147"/>
      <c r="AD1013" s="111"/>
      <c r="AE1013" s="107"/>
      <c r="AF1013" s="107"/>
      <c r="AG1013" s="107"/>
      <c r="AH1013" s="107"/>
      <c r="AI1013" s="107"/>
      <c r="AJ1013" s="107"/>
      <c r="AK1013" s="107"/>
      <c r="AL1013" s="107"/>
      <c r="AM1013" s="107"/>
      <c r="AN1013" s="107"/>
      <c r="AO1013" s="107"/>
      <c r="AP1013" s="107"/>
      <c r="AQ1013" s="107"/>
      <c r="AR1013" s="107"/>
      <c r="AS1013" s="107"/>
      <c r="AT1013" s="107"/>
      <c r="AU1013" s="107"/>
      <c r="AV1013" s="107"/>
      <c r="AW1013" s="107"/>
      <c r="AX1013" s="107"/>
      <c r="AY1013" s="107"/>
      <c r="AZ1013" s="107"/>
      <c r="BA1013" s="107"/>
      <c r="BB1013" s="107"/>
      <c r="BC1013" s="115"/>
      <c r="BD1013" s="107"/>
      <c r="BE1013" s="107"/>
      <c r="BF1013" s="107"/>
      <c r="BG1013" s="107"/>
      <c r="BH1013" s="107"/>
      <c r="BI1013" s="107"/>
      <c r="BJ1013" s="107"/>
      <c r="BK1013" s="107"/>
      <c r="BL1013" s="116"/>
      <c r="BM1013" s="116"/>
      <c r="BN1013" s="116"/>
      <c r="BO1013" s="116"/>
      <c r="BP1013" s="116"/>
      <c r="BQ1013" s="116"/>
      <c r="BR1013" s="116"/>
      <c r="BS1013" s="118"/>
      <c r="BT1013" s="107"/>
      <c r="BU1013" s="107"/>
      <c r="BV1013" s="107"/>
      <c r="BW1013" s="107"/>
      <c r="BX1013" s="107"/>
      <c r="BY1013" s="107"/>
      <c r="BZ1013" s="107"/>
      <c r="CA1013" s="107"/>
      <c r="CB1013" s="117"/>
      <c r="CC1013" s="117"/>
      <c r="CD1013" s="117"/>
      <c r="CE1013" s="112"/>
      <c r="CF1013" s="117"/>
      <c r="CG1013" s="112"/>
      <c r="CH1013" s="112"/>
      <c r="CI1013" s="112"/>
      <c r="CJ1013" s="112"/>
      <c r="CK1013" s="112"/>
      <c r="CL1013" s="112"/>
      <c r="CM1013" s="112"/>
      <c r="CN1013" s="112"/>
      <c r="CO1013" s="112"/>
      <c r="CP1013" s="112"/>
      <c r="CQ1013" s="112"/>
      <c r="CR1013" s="112"/>
    </row>
    <row r="1014" spans="1:96" ht="30.75" customHeight="1">
      <c r="A1014" s="107"/>
      <c r="B1014" s="117"/>
      <c r="C1014" s="107"/>
      <c r="D1014" s="107"/>
      <c r="E1014" s="107"/>
      <c r="F1014" s="107"/>
      <c r="G1014" s="107"/>
      <c r="H1014" s="107"/>
      <c r="I1014" s="107"/>
      <c r="J1014" s="107"/>
      <c r="K1014" s="107"/>
      <c r="L1014" s="107"/>
      <c r="M1014" s="107"/>
      <c r="N1014" s="107"/>
      <c r="O1014" s="117"/>
      <c r="P1014" s="118"/>
      <c r="Q1014" s="107"/>
      <c r="R1014" s="107"/>
      <c r="S1014" s="107"/>
      <c r="T1014" s="107"/>
      <c r="U1014" s="107"/>
      <c r="V1014" s="107"/>
      <c r="W1014" s="107"/>
      <c r="X1014" s="107"/>
      <c r="Y1014" s="107"/>
      <c r="Z1014" s="107"/>
      <c r="AA1014" s="107"/>
      <c r="AB1014" s="107"/>
      <c r="AC1014" s="147"/>
      <c r="AD1014" s="111"/>
      <c r="AE1014" s="107"/>
      <c r="AF1014" s="107"/>
      <c r="AG1014" s="107"/>
      <c r="AH1014" s="107"/>
      <c r="AI1014" s="107"/>
      <c r="AJ1014" s="107"/>
      <c r="AK1014" s="107"/>
      <c r="AL1014" s="107"/>
      <c r="AM1014" s="107"/>
      <c r="AN1014" s="107"/>
      <c r="AO1014" s="107"/>
      <c r="AP1014" s="107"/>
      <c r="AQ1014" s="107"/>
      <c r="AR1014" s="107"/>
      <c r="AS1014" s="107"/>
      <c r="AT1014" s="107"/>
      <c r="AU1014" s="107"/>
      <c r="AV1014" s="107"/>
      <c r="AW1014" s="107"/>
      <c r="AX1014" s="107"/>
      <c r="AY1014" s="107"/>
      <c r="AZ1014" s="107"/>
      <c r="BA1014" s="107"/>
      <c r="BB1014" s="107"/>
      <c r="BC1014" s="115"/>
      <c r="BD1014" s="107"/>
      <c r="BE1014" s="107"/>
      <c r="BF1014" s="107"/>
      <c r="BG1014" s="107"/>
      <c r="BH1014" s="107"/>
      <c r="BI1014" s="107"/>
      <c r="BJ1014" s="107"/>
      <c r="BK1014" s="107"/>
      <c r="BL1014" s="116"/>
      <c r="BM1014" s="116"/>
      <c r="BN1014" s="116"/>
      <c r="BO1014" s="116"/>
      <c r="BP1014" s="116"/>
      <c r="BQ1014" s="116"/>
      <c r="BR1014" s="116"/>
      <c r="BS1014" s="118"/>
      <c r="BT1014" s="107"/>
      <c r="BU1014" s="107"/>
      <c r="BV1014" s="107"/>
      <c r="BW1014" s="107"/>
      <c r="BX1014" s="107"/>
      <c r="BY1014" s="107"/>
      <c r="BZ1014" s="107"/>
      <c r="CA1014" s="107"/>
      <c r="CB1014" s="117"/>
      <c r="CC1014" s="117"/>
      <c r="CD1014" s="117"/>
      <c r="CE1014" s="112"/>
      <c r="CF1014" s="117"/>
      <c r="CG1014" s="112"/>
      <c r="CH1014" s="112"/>
      <c r="CI1014" s="112"/>
      <c r="CJ1014" s="112"/>
      <c r="CK1014" s="112"/>
      <c r="CL1014" s="112"/>
      <c r="CM1014" s="112"/>
      <c r="CN1014" s="112"/>
      <c r="CO1014" s="112"/>
      <c r="CP1014" s="112"/>
      <c r="CQ1014" s="112"/>
      <c r="CR1014" s="112"/>
    </row>
    <row r="1015" spans="1:96" ht="30.75" customHeight="1">
      <c r="A1015" s="107"/>
      <c r="B1015" s="117"/>
      <c r="C1015" s="107"/>
      <c r="D1015" s="107"/>
      <c r="E1015" s="107"/>
      <c r="F1015" s="107"/>
      <c r="G1015" s="107"/>
      <c r="H1015" s="107"/>
      <c r="I1015" s="107"/>
      <c r="J1015" s="107"/>
      <c r="K1015" s="107"/>
      <c r="L1015" s="107"/>
      <c r="M1015" s="107"/>
      <c r="N1015" s="107"/>
      <c r="O1015" s="117"/>
      <c r="P1015" s="118"/>
      <c r="Q1015" s="107"/>
      <c r="R1015" s="107"/>
      <c r="S1015" s="107"/>
      <c r="T1015" s="107"/>
      <c r="U1015" s="107"/>
      <c r="V1015" s="107"/>
      <c r="W1015" s="107"/>
      <c r="X1015" s="107"/>
      <c r="Y1015" s="107"/>
      <c r="Z1015" s="107"/>
      <c r="AA1015" s="107"/>
      <c r="AB1015" s="107"/>
      <c r="AC1015" s="147"/>
      <c r="AD1015" s="111"/>
      <c r="AE1015" s="107"/>
      <c r="AF1015" s="107"/>
      <c r="AG1015" s="107"/>
      <c r="AH1015" s="107"/>
      <c r="AI1015" s="107"/>
      <c r="AJ1015" s="107"/>
      <c r="AK1015" s="107"/>
      <c r="AL1015" s="107"/>
      <c r="AM1015" s="107"/>
      <c r="AN1015" s="107"/>
      <c r="AO1015" s="107"/>
      <c r="AP1015" s="107"/>
      <c r="AQ1015" s="107"/>
      <c r="AR1015" s="107"/>
      <c r="AS1015" s="107"/>
      <c r="AT1015" s="107"/>
      <c r="AU1015" s="107"/>
      <c r="AV1015" s="107"/>
      <c r="AW1015" s="107"/>
      <c r="AX1015" s="107"/>
      <c r="AY1015" s="107"/>
      <c r="AZ1015" s="107"/>
      <c r="BA1015" s="107"/>
      <c r="BB1015" s="107"/>
      <c r="BC1015" s="115"/>
      <c r="BD1015" s="107"/>
      <c r="BE1015" s="107"/>
      <c r="BF1015" s="107"/>
      <c r="BG1015" s="107"/>
      <c r="BH1015" s="107"/>
      <c r="BI1015" s="107"/>
      <c r="BJ1015" s="107"/>
      <c r="BK1015" s="107"/>
      <c r="BL1015" s="116"/>
      <c r="BM1015" s="116"/>
      <c r="BN1015" s="116"/>
      <c r="BO1015" s="116"/>
      <c r="BP1015" s="116"/>
      <c r="BQ1015" s="116"/>
      <c r="BR1015" s="116"/>
      <c r="BS1015" s="118"/>
      <c r="BT1015" s="107"/>
      <c r="BU1015" s="107"/>
      <c r="BV1015" s="107"/>
      <c r="BW1015" s="107"/>
      <c r="BX1015" s="107"/>
      <c r="BY1015" s="107"/>
      <c r="BZ1015" s="107"/>
      <c r="CA1015" s="107"/>
      <c r="CB1015" s="117"/>
      <c r="CC1015" s="117"/>
      <c r="CD1015" s="117"/>
      <c r="CE1015" s="112"/>
      <c r="CF1015" s="117"/>
      <c r="CG1015" s="112"/>
      <c r="CH1015" s="112"/>
      <c r="CI1015" s="112"/>
      <c r="CJ1015" s="112"/>
      <c r="CK1015" s="112"/>
      <c r="CL1015" s="112"/>
      <c r="CM1015" s="112"/>
      <c r="CN1015" s="112"/>
      <c r="CO1015" s="112"/>
      <c r="CP1015" s="112"/>
      <c r="CQ1015" s="112"/>
      <c r="CR1015" s="112"/>
    </row>
    <row r="1016" spans="1:96" ht="30.75" customHeight="1">
      <c r="A1016" s="107"/>
      <c r="B1016" s="117"/>
      <c r="C1016" s="107"/>
      <c r="D1016" s="107"/>
      <c r="E1016" s="107"/>
      <c r="F1016" s="107"/>
      <c r="G1016" s="107"/>
      <c r="H1016" s="107"/>
      <c r="I1016" s="107"/>
      <c r="J1016" s="107"/>
      <c r="K1016" s="107"/>
      <c r="L1016" s="107"/>
      <c r="M1016" s="107"/>
      <c r="N1016" s="107"/>
      <c r="O1016" s="117"/>
      <c r="P1016" s="118"/>
      <c r="Q1016" s="107"/>
      <c r="R1016" s="107"/>
      <c r="S1016" s="107"/>
      <c r="T1016" s="107"/>
      <c r="U1016" s="107"/>
      <c r="V1016" s="107"/>
      <c r="W1016" s="107"/>
      <c r="X1016" s="107"/>
      <c r="Y1016" s="107"/>
      <c r="Z1016" s="107"/>
      <c r="AA1016" s="107"/>
      <c r="AB1016" s="107"/>
      <c r="AC1016" s="147"/>
      <c r="AD1016" s="111"/>
      <c r="AE1016" s="107"/>
      <c r="AF1016" s="107"/>
      <c r="AG1016" s="107"/>
      <c r="AH1016" s="107"/>
      <c r="AI1016" s="107"/>
      <c r="AJ1016" s="107"/>
      <c r="AK1016" s="107"/>
      <c r="AL1016" s="107"/>
      <c r="AM1016" s="107"/>
      <c r="AN1016" s="107"/>
      <c r="AO1016" s="107"/>
      <c r="AP1016" s="107"/>
      <c r="AQ1016" s="107"/>
      <c r="AR1016" s="107"/>
      <c r="AS1016" s="107"/>
      <c r="AT1016" s="107"/>
      <c r="AU1016" s="107"/>
      <c r="AV1016" s="107"/>
      <c r="AW1016" s="107"/>
      <c r="AX1016" s="107"/>
      <c r="AY1016" s="107"/>
      <c r="AZ1016" s="107"/>
      <c r="BA1016" s="107"/>
      <c r="BB1016" s="107"/>
      <c r="BC1016" s="115"/>
      <c r="BD1016" s="107"/>
      <c r="BE1016" s="107"/>
      <c r="BF1016" s="107"/>
      <c r="BG1016" s="107"/>
      <c r="BH1016" s="107"/>
      <c r="BI1016" s="107"/>
      <c r="BJ1016" s="107"/>
      <c r="BK1016" s="107"/>
      <c r="BL1016" s="116"/>
      <c r="BM1016" s="116"/>
      <c r="BN1016" s="116"/>
      <c r="BO1016" s="116"/>
      <c r="BP1016" s="116"/>
      <c r="BQ1016" s="116"/>
      <c r="BR1016" s="116"/>
      <c r="BS1016" s="118"/>
      <c r="BT1016" s="107"/>
      <c r="BU1016" s="107"/>
      <c r="BV1016" s="107"/>
      <c r="BW1016" s="107"/>
      <c r="BX1016" s="107"/>
      <c r="BY1016" s="107"/>
      <c r="BZ1016" s="107"/>
      <c r="CA1016" s="107"/>
      <c r="CB1016" s="117"/>
      <c r="CC1016" s="117"/>
      <c r="CD1016" s="117"/>
      <c r="CE1016" s="112"/>
      <c r="CF1016" s="117"/>
      <c r="CG1016" s="112"/>
      <c r="CH1016" s="112"/>
      <c r="CI1016" s="112"/>
      <c r="CJ1016" s="112"/>
      <c r="CK1016" s="112"/>
      <c r="CL1016" s="112"/>
      <c r="CM1016" s="112"/>
      <c r="CN1016" s="112"/>
      <c r="CO1016" s="112"/>
      <c r="CP1016" s="112"/>
      <c r="CQ1016" s="112"/>
      <c r="CR1016" s="112"/>
    </row>
    <row r="1017" spans="1:96" ht="30.75" customHeight="1">
      <c r="A1017" s="107"/>
      <c r="B1017" s="117"/>
      <c r="C1017" s="107"/>
      <c r="D1017" s="107"/>
      <c r="E1017" s="107"/>
      <c r="F1017" s="107"/>
      <c r="G1017" s="107"/>
      <c r="H1017" s="107"/>
      <c r="I1017" s="107"/>
      <c r="J1017" s="107"/>
      <c r="K1017" s="107"/>
      <c r="L1017" s="107"/>
      <c r="M1017" s="107"/>
      <c r="N1017" s="107"/>
      <c r="O1017" s="117"/>
      <c r="P1017" s="118"/>
      <c r="Q1017" s="107"/>
      <c r="R1017" s="107"/>
      <c r="S1017" s="107"/>
      <c r="T1017" s="107"/>
      <c r="U1017" s="107"/>
      <c r="V1017" s="107"/>
      <c r="W1017" s="107"/>
      <c r="X1017" s="107"/>
      <c r="Y1017" s="107"/>
      <c r="Z1017" s="107"/>
      <c r="AA1017" s="107"/>
      <c r="AB1017" s="107"/>
      <c r="AC1017" s="147"/>
      <c r="AD1017" s="111"/>
      <c r="AE1017" s="107"/>
      <c r="AF1017" s="107"/>
      <c r="AG1017" s="107"/>
      <c r="AH1017" s="107"/>
      <c r="AI1017" s="107"/>
      <c r="AJ1017" s="107"/>
      <c r="AK1017" s="107"/>
      <c r="AL1017" s="107"/>
      <c r="AM1017" s="107"/>
      <c r="AN1017" s="107"/>
      <c r="AO1017" s="107"/>
      <c r="AP1017" s="107"/>
      <c r="AQ1017" s="107"/>
      <c r="AR1017" s="107"/>
      <c r="AS1017" s="107"/>
      <c r="AT1017" s="107"/>
      <c r="AU1017" s="107"/>
      <c r="AV1017" s="107"/>
      <c r="AW1017" s="107"/>
      <c r="AX1017" s="107"/>
      <c r="AY1017" s="107"/>
      <c r="AZ1017" s="107"/>
      <c r="BA1017" s="107"/>
      <c r="BB1017" s="107"/>
      <c r="BC1017" s="115"/>
      <c r="BD1017" s="107"/>
      <c r="BE1017" s="107"/>
      <c r="BF1017" s="107"/>
      <c r="BG1017" s="107"/>
      <c r="BH1017" s="107"/>
      <c r="BI1017" s="107"/>
      <c r="BJ1017" s="107"/>
      <c r="BK1017" s="107"/>
      <c r="BL1017" s="116"/>
      <c r="BM1017" s="116"/>
      <c r="BN1017" s="116"/>
      <c r="BO1017" s="116"/>
      <c r="BP1017" s="116"/>
      <c r="BQ1017" s="116"/>
      <c r="BR1017" s="116"/>
      <c r="BS1017" s="118"/>
      <c r="BT1017" s="107"/>
      <c r="BU1017" s="107"/>
      <c r="BV1017" s="107"/>
      <c r="BW1017" s="107"/>
      <c r="BX1017" s="107"/>
      <c r="BY1017" s="107"/>
      <c r="BZ1017" s="107"/>
      <c r="CA1017" s="107"/>
      <c r="CB1017" s="117"/>
      <c r="CC1017" s="117"/>
      <c r="CD1017" s="117"/>
      <c r="CE1017" s="112"/>
      <c r="CF1017" s="117"/>
      <c r="CG1017" s="112"/>
      <c r="CH1017" s="112"/>
      <c r="CI1017" s="112"/>
      <c r="CJ1017" s="112"/>
      <c r="CK1017" s="112"/>
      <c r="CL1017" s="112"/>
      <c r="CM1017" s="112"/>
      <c r="CN1017" s="112"/>
      <c r="CO1017" s="112"/>
      <c r="CP1017" s="112"/>
      <c r="CQ1017" s="112"/>
      <c r="CR1017" s="112"/>
    </row>
    <row r="1018" spans="1:96" ht="30.75" customHeight="1">
      <c r="A1018" s="107"/>
      <c r="B1018" s="117"/>
      <c r="C1018" s="107"/>
      <c r="D1018" s="107"/>
      <c r="E1018" s="107"/>
      <c r="F1018" s="107"/>
      <c r="G1018" s="107"/>
      <c r="H1018" s="107"/>
      <c r="I1018" s="107"/>
      <c r="J1018" s="107"/>
      <c r="K1018" s="107"/>
      <c r="L1018" s="107"/>
      <c r="M1018" s="107"/>
      <c r="N1018" s="107"/>
      <c r="O1018" s="117"/>
      <c r="P1018" s="118"/>
      <c r="Q1018" s="107"/>
      <c r="R1018" s="107"/>
      <c r="S1018" s="107"/>
      <c r="T1018" s="107"/>
      <c r="U1018" s="107"/>
      <c r="V1018" s="107"/>
      <c r="W1018" s="107"/>
      <c r="X1018" s="107"/>
      <c r="Y1018" s="107"/>
      <c r="Z1018" s="107"/>
      <c r="AA1018" s="107"/>
      <c r="AB1018" s="107"/>
      <c r="AC1018" s="147"/>
      <c r="AD1018" s="111"/>
      <c r="AE1018" s="107"/>
      <c r="AF1018" s="107"/>
      <c r="AG1018" s="107"/>
      <c r="AH1018" s="107"/>
      <c r="AI1018" s="107"/>
      <c r="AJ1018" s="107"/>
      <c r="AK1018" s="107"/>
      <c r="AL1018" s="107"/>
      <c r="AM1018" s="107"/>
      <c r="AN1018" s="107"/>
      <c r="AO1018" s="107"/>
      <c r="AP1018" s="107"/>
      <c r="AQ1018" s="107"/>
      <c r="AR1018" s="107"/>
      <c r="AS1018" s="107"/>
      <c r="AT1018" s="107"/>
      <c r="AU1018" s="107"/>
      <c r="AV1018" s="107"/>
      <c r="AW1018" s="107"/>
      <c r="AX1018" s="107"/>
      <c r="AY1018" s="107"/>
      <c r="AZ1018" s="107"/>
      <c r="BA1018" s="107"/>
      <c r="BB1018" s="107"/>
      <c r="BC1018" s="115"/>
      <c r="BD1018" s="107"/>
      <c r="BE1018" s="107"/>
      <c r="BF1018" s="107"/>
      <c r="BG1018" s="107"/>
      <c r="BH1018" s="107"/>
      <c r="BI1018" s="107"/>
      <c r="BJ1018" s="107"/>
      <c r="BK1018" s="107"/>
      <c r="BL1018" s="116"/>
      <c r="BM1018" s="116"/>
      <c r="BN1018" s="116"/>
      <c r="BO1018" s="116"/>
      <c r="BP1018" s="116"/>
      <c r="BQ1018" s="116"/>
      <c r="BR1018" s="116"/>
      <c r="BS1018" s="118"/>
      <c r="BT1018" s="107"/>
      <c r="BU1018" s="107"/>
      <c r="BV1018" s="107"/>
      <c r="BW1018" s="107"/>
      <c r="BX1018" s="107"/>
      <c r="BY1018" s="107"/>
      <c r="BZ1018" s="107"/>
      <c r="CA1018" s="107"/>
      <c r="CB1018" s="117"/>
      <c r="CC1018" s="117"/>
      <c r="CD1018" s="117"/>
      <c r="CE1018" s="112"/>
      <c r="CF1018" s="117"/>
      <c r="CG1018" s="112"/>
      <c r="CH1018" s="112"/>
      <c r="CI1018" s="112"/>
      <c r="CJ1018" s="112"/>
      <c r="CK1018" s="112"/>
      <c r="CL1018" s="112"/>
      <c r="CM1018" s="112"/>
      <c r="CN1018" s="112"/>
      <c r="CO1018" s="112"/>
      <c r="CP1018" s="112"/>
      <c r="CQ1018" s="112"/>
      <c r="CR1018" s="112"/>
    </row>
    <row r="1019" spans="1:96" ht="30.75" customHeight="1">
      <c r="A1019" s="107"/>
      <c r="B1019" s="117"/>
      <c r="C1019" s="107"/>
      <c r="D1019" s="107"/>
      <c r="E1019" s="107"/>
      <c r="F1019" s="107"/>
      <c r="G1019" s="107"/>
      <c r="H1019" s="107"/>
      <c r="I1019" s="107"/>
      <c r="J1019" s="107"/>
      <c r="K1019" s="107"/>
      <c r="L1019" s="107"/>
      <c r="M1019" s="107"/>
      <c r="N1019" s="107"/>
      <c r="O1019" s="117"/>
      <c r="P1019" s="118"/>
      <c r="Q1019" s="107"/>
      <c r="R1019" s="107"/>
      <c r="S1019" s="107"/>
      <c r="T1019" s="107"/>
      <c r="U1019" s="107"/>
      <c r="V1019" s="107"/>
      <c r="W1019" s="107"/>
      <c r="X1019" s="107"/>
      <c r="Y1019" s="107"/>
      <c r="Z1019" s="107"/>
      <c r="AA1019" s="107"/>
      <c r="AB1019" s="107"/>
      <c r="AC1019" s="147"/>
      <c r="AD1019" s="111"/>
      <c r="AE1019" s="107"/>
      <c r="AF1019" s="107"/>
      <c r="AG1019" s="107"/>
      <c r="AH1019" s="107"/>
      <c r="AI1019" s="107"/>
      <c r="AJ1019" s="107"/>
      <c r="AK1019" s="107"/>
      <c r="AL1019" s="107"/>
      <c r="AM1019" s="107"/>
      <c r="AN1019" s="107"/>
      <c r="AO1019" s="107"/>
      <c r="AP1019" s="107"/>
      <c r="AQ1019" s="107"/>
      <c r="AR1019" s="107"/>
      <c r="AS1019" s="107"/>
      <c r="AT1019" s="107"/>
      <c r="AU1019" s="107"/>
      <c r="AV1019" s="107"/>
      <c r="AW1019" s="107"/>
      <c r="AX1019" s="107"/>
      <c r="AY1019" s="107"/>
      <c r="AZ1019" s="107"/>
      <c r="BA1019" s="107"/>
      <c r="BB1019" s="107"/>
      <c r="BC1019" s="115"/>
      <c r="BD1019" s="107"/>
      <c r="BE1019" s="107"/>
      <c r="BF1019" s="107"/>
      <c r="BG1019" s="107"/>
      <c r="BH1019" s="107"/>
      <c r="BI1019" s="107"/>
      <c r="BJ1019" s="107"/>
      <c r="BK1019" s="107"/>
      <c r="BL1019" s="116"/>
      <c r="BM1019" s="116"/>
      <c r="BN1019" s="116"/>
      <c r="BO1019" s="116"/>
      <c r="BP1019" s="116"/>
      <c r="BQ1019" s="116"/>
      <c r="BR1019" s="116"/>
      <c r="BS1019" s="118"/>
      <c r="BT1019" s="107"/>
      <c r="BU1019" s="107"/>
      <c r="BV1019" s="107"/>
      <c r="BW1019" s="107"/>
      <c r="BX1019" s="107"/>
      <c r="BY1019" s="107"/>
      <c r="BZ1019" s="107"/>
      <c r="CA1019" s="107"/>
      <c r="CB1019" s="117"/>
      <c r="CC1019" s="117"/>
      <c r="CD1019" s="117"/>
      <c r="CE1019" s="112"/>
      <c r="CF1019" s="117"/>
      <c r="CG1019" s="112"/>
      <c r="CH1019" s="112"/>
      <c r="CI1019" s="112"/>
      <c r="CJ1019" s="112"/>
      <c r="CK1019" s="112"/>
      <c r="CL1019" s="112"/>
      <c r="CM1019" s="112"/>
      <c r="CN1019" s="112"/>
      <c r="CO1019" s="112"/>
      <c r="CP1019" s="112"/>
      <c r="CQ1019" s="112"/>
      <c r="CR1019" s="112"/>
    </row>
    <row r="1020" spans="1:96" ht="30.75" customHeight="1">
      <c r="A1020" s="107"/>
      <c r="B1020" s="117"/>
      <c r="C1020" s="107"/>
      <c r="D1020" s="107"/>
      <c r="E1020" s="107"/>
      <c r="F1020" s="107"/>
      <c r="G1020" s="107"/>
      <c r="H1020" s="107"/>
      <c r="I1020" s="107"/>
      <c r="J1020" s="107"/>
      <c r="K1020" s="107"/>
      <c r="L1020" s="107"/>
      <c r="M1020" s="107"/>
      <c r="N1020" s="107"/>
      <c r="O1020" s="117"/>
      <c r="P1020" s="118"/>
      <c r="Q1020" s="107"/>
      <c r="R1020" s="107"/>
      <c r="S1020" s="107"/>
      <c r="T1020" s="107"/>
      <c r="U1020" s="107"/>
      <c r="V1020" s="107"/>
      <c r="W1020" s="107"/>
      <c r="X1020" s="107"/>
      <c r="Y1020" s="107"/>
      <c r="Z1020" s="107"/>
      <c r="AA1020" s="107"/>
      <c r="AB1020" s="107"/>
      <c r="AC1020" s="147"/>
      <c r="AD1020" s="111"/>
      <c r="AE1020" s="107"/>
      <c r="AF1020" s="107"/>
      <c r="AG1020" s="107"/>
      <c r="AH1020" s="107"/>
      <c r="AI1020" s="107"/>
      <c r="AJ1020" s="107"/>
      <c r="AK1020" s="107"/>
      <c r="AL1020" s="107"/>
      <c r="AM1020" s="107"/>
      <c r="AN1020" s="107"/>
      <c r="AO1020" s="107"/>
      <c r="AP1020" s="107"/>
      <c r="AQ1020" s="107"/>
      <c r="AR1020" s="107"/>
      <c r="AS1020" s="107"/>
      <c r="AT1020" s="107"/>
      <c r="AU1020" s="107"/>
      <c r="AV1020" s="107"/>
      <c r="AW1020" s="107"/>
      <c r="AX1020" s="107"/>
      <c r="AY1020" s="107"/>
      <c r="AZ1020" s="107"/>
      <c r="BA1020" s="107"/>
      <c r="BB1020" s="107"/>
      <c r="BC1020" s="115"/>
      <c r="BD1020" s="107"/>
      <c r="BE1020" s="107"/>
      <c r="BF1020" s="107"/>
      <c r="BG1020" s="107"/>
      <c r="BH1020" s="107"/>
      <c r="BI1020" s="107"/>
      <c r="BJ1020" s="107"/>
      <c r="BK1020" s="107"/>
      <c r="BL1020" s="116"/>
      <c r="BM1020" s="116"/>
      <c r="BN1020" s="116"/>
      <c r="BO1020" s="116"/>
      <c r="BP1020" s="116"/>
      <c r="BQ1020" s="116"/>
      <c r="BR1020" s="116"/>
      <c r="BS1020" s="118"/>
      <c r="BT1020" s="107"/>
      <c r="BU1020" s="107"/>
      <c r="BV1020" s="107"/>
      <c r="BW1020" s="107"/>
      <c r="BX1020" s="107"/>
      <c r="BY1020" s="107"/>
      <c r="BZ1020" s="107"/>
      <c r="CA1020" s="107"/>
      <c r="CB1020" s="117"/>
      <c r="CC1020" s="117"/>
      <c r="CD1020" s="117"/>
      <c r="CE1020" s="112"/>
      <c r="CF1020" s="117"/>
      <c r="CG1020" s="112"/>
      <c r="CH1020" s="112"/>
      <c r="CI1020" s="112"/>
      <c r="CJ1020" s="112"/>
      <c r="CK1020" s="112"/>
      <c r="CL1020" s="112"/>
      <c r="CM1020" s="112"/>
      <c r="CN1020" s="112"/>
      <c r="CO1020" s="112"/>
      <c r="CP1020" s="112"/>
      <c r="CQ1020" s="112"/>
      <c r="CR1020" s="112"/>
    </row>
    <row r="1021" spans="1:96" ht="30.75" customHeight="1">
      <c r="A1021" s="107"/>
      <c r="B1021" s="117"/>
      <c r="C1021" s="107"/>
      <c r="D1021" s="107"/>
      <c r="E1021" s="107"/>
      <c r="F1021" s="107"/>
      <c r="G1021" s="107"/>
      <c r="H1021" s="107"/>
      <c r="I1021" s="107"/>
      <c r="J1021" s="107"/>
      <c r="K1021" s="107"/>
      <c r="L1021" s="107"/>
      <c r="M1021" s="107"/>
      <c r="N1021" s="107"/>
      <c r="O1021" s="117"/>
      <c r="P1021" s="118"/>
      <c r="Q1021" s="107"/>
      <c r="R1021" s="107"/>
      <c r="S1021" s="107"/>
      <c r="T1021" s="107"/>
      <c r="U1021" s="107"/>
      <c r="V1021" s="107"/>
      <c r="W1021" s="107"/>
      <c r="X1021" s="107"/>
      <c r="Y1021" s="107"/>
      <c r="Z1021" s="107"/>
      <c r="AA1021" s="107"/>
      <c r="AB1021" s="107"/>
      <c r="AC1021" s="147"/>
      <c r="AD1021" s="111"/>
      <c r="AE1021" s="107"/>
      <c r="AF1021" s="107"/>
      <c r="AG1021" s="107"/>
      <c r="AH1021" s="107"/>
      <c r="AI1021" s="107"/>
      <c r="AJ1021" s="107"/>
      <c r="AK1021" s="107"/>
      <c r="AL1021" s="107"/>
      <c r="AM1021" s="107"/>
      <c r="AN1021" s="107"/>
      <c r="AO1021" s="107"/>
      <c r="AP1021" s="107"/>
      <c r="AQ1021" s="107"/>
      <c r="AR1021" s="107"/>
      <c r="AS1021" s="107"/>
      <c r="AT1021" s="107"/>
      <c r="AU1021" s="107"/>
      <c r="AV1021" s="107"/>
      <c r="AW1021" s="107"/>
      <c r="AX1021" s="107"/>
      <c r="AY1021" s="107"/>
      <c r="AZ1021" s="107"/>
      <c r="BA1021" s="107"/>
      <c r="BB1021" s="107"/>
      <c r="BC1021" s="115"/>
      <c r="BD1021" s="107"/>
      <c r="BE1021" s="107"/>
      <c r="BF1021" s="107"/>
      <c r="BG1021" s="107"/>
      <c r="BH1021" s="107"/>
      <c r="BI1021" s="107"/>
      <c r="BJ1021" s="107"/>
      <c r="BK1021" s="107"/>
      <c r="BL1021" s="116"/>
      <c r="BM1021" s="116"/>
      <c r="BN1021" s="116"/>
      <c r="BO1021" s="116"/>
      <c r="BP1021" s="116"/>
      <c r="BQ1021" s="116"/>
      <c r="BR1021" s="116"/>
      <c r="BS1021" s="118"/>
      <c r="BT1021" s="107"/>
      <c r="BU1021" s="107"/>
      <c r="BV1021" s="107"/>
      <c r="BW1021" s="107"/>
      <c r="BX1021" s="107"/>
      <c r="BY1021" s="107"/>
      <c r="BZ1021" s="107"/>
      <c r="CA1021" s="107"/>
      <c r="CB1021" s="117"/>
      <c r="CC1021" s="117"/>
      <c r="CD1021" s="117"/>
      <c r="CE1021" s="112"/>
      <c r="CF1021" s="117"/>
      <c r="CG1021" s="112"/>
      <c r="CH1021" s="112"/>
      <c r="CI1021" s="112"/>
      <c r="CJ1021" s="112"/>
      <c r="CK1021" s="112"/>
      <c r="CL1021" s="112"/>
      <c r="CM1021" s="112"/>
      <c r="CN1021" s="112"/>
      <c r="CO1021" s="112"/>
      <c r="CP1021" s="112"/>
      <c r="CQ1021" s="112"/>
      <c r="CR1021" s="112"/>
    </row>
    <row r="1022" spans="1:96" ht="30.75" customHeight="1">
      <c r="A1022" s="107"/>
      <c r="B1022" s="117"/>
      <c r="C1022" s="107"/>
      <c r="D1022" s="107"/>
      <c r="E1022" s="107"/>
      <c r="F1022" s="107"/>
      <c r="G1022" s="107"/>
      <c r="H1022" s="107"/>
      <c r="I1022" s="107"/>
      <c r="J1022" s="107"/>
      <c r="K1022" s="107"/>
      <c r="L1022" s="107"/>
      <c r="M1022" s="107"/>
      <c r="N1022" s="107"/>
      <c r="O1022" s="117"/>
      <c r="P1022" s="118"/>
      <c r="Q1022" s="107"/>
      <c r="R1022" s="107"/>
      <c r="S1022" s="107"/>
      <c r="T1022" s="107"/>
      <c r="U1022" s="107"/>
      <c r="V1022" s="107"/>
      <c r="W1022" s="107"/>
      <c r="X1022" s="107"/>
      <c r="Y1022" s="107"/>
      <c r="Z1022" s="107"/>
      <c r="AA1022" s="107"/>
      <c r="AB1022" s="107"/>
      <c r="AC1022" s="147"/>
      <c r="AD1022" s="111"/>
      <c r="AE1022" s="107"/>
      <c r="AF1022" s="107"/>
      <c r="AG1022" s="107"/>
      <c r="AH1022" s="107"/>
      <c r="AI1022" s="107"/>
      <c r="AJ1022" s="107"/>
      <c r="AK1022" s="107"/>
      <c r="AL1022" s="107"/>
      <c r="AM1022" s="107"/>
      <c r="AN1022" s="107"/>
      <c r="AO1022" s="107"/>
      <c r="AP1022" s="107"/>
      <c r="AQ1022" s="107"/>
      <c r="AR1022" s="107"/>
      <c r="AS1022" s="107"/>
      <c r="AT1022" s="107"/>
      <c r="AU1022" s="107"/>
      <c r="AV1022" s="107"/>
      <c r="AW1022" s="107"/>
      <c r="AX1022" s="107"/>
      <c r="AY1022" s="107"/>
      <c r="AZ1022" s="107"/>
      <c r="BA1022" s="107"/>
      <c r="BB1022" s="107"/>
      <c r="BC1022" s="115"/>
      <c r="BD1022" s="107"/>
      <c r="BE1022" s="107"/>
      <c r="BF1022" s="107"/>
      <c r="BG1022" s="107"/>
      <c r="BH1022" s="107"/>
      <c r="BI1022" s="107"/>
      <c r="BJ1022" s="107"/>
      <c r="BK1022" s="107"/>
      <c r="BL1022" s="116"/>
      <c r="BM1022" s="116"/>
      <c r="BN1022" s="116"/>
      <c r="BO1022" s="116"/>
      <c r="BP1022" s="116"/>
      <c r="BQ1022" s="116"/>
      <c r="BR1022" s="116"/>
      <c r="BS1022" s="118"/>
      <c r="BT1022" s="107"/>
      <c r="BU1022" s="107"/>
      <c r="BV1022" s="107"/>
      <c r="BW1022" s="107"/>
      <c r="BX1022" s="107"/>
      <c r="BY1022" s="107"/>
      <c r="BZ1022" s="107"/>
      <c r="CA1022" s="107"/>
      <c r="CB1022" s="117"/>
      <c r="CC1022" s="117"/>
      <c r="CD1022" s="117"/>
      <c r="CE1022" s="112"/>
      <c r="CF1022" s="117"/>
      <c r="CG1022" s="112"/>
      <c r="CH1022" s="112"/>
      <c r="CI1022" s="112"/>
      <c r="CJ1022" s="112"/>
      <c r="CK1022" s="112"/>
      <c r="CL1022" s="112"/>
      <c r="CM1022" s="112"/>
      <c r="CN1022" s="112"/>
      <c r="CO1022" s="112"/>
      <c r="CP1022" s="112"/>
      <c r="CQ1022" s="112"/>
      <c r="CR1022" s="112"/>
    </row>
    <row r="1023" spans="1:96" ht="30.75" customHeight="1">
      <c r="A1023" s="107"/>
      <c r="B1023" s="117"/>
      <c r="C1023" s="107"/>
      <c r="D1023" s="107"/>
      <c r="E1023" s="107"/>
      <c r="F1023" s="107"/>
      <c r="G1023" s="107"/>
      <c r="H1023" s="107"/>
      <c r="I1023" s="107"/>
      <c r="J1023" s="107"/>
      <c r="K1023" s="107"/>
      <c r="L1023" s="107"/>
      <c r="M1023" s="107"/>
      <c r="N1023" s="107"/>
      <c r="O1023" s="117"/>
      <c r="P1023" s="118"/>
      <c r="Q1023" s="107"/>
      <c r="R1023" s="107"/>
      <c r="S1023" s="107"/>
      <c r="T1023" s="107"/>
      <c r="U1023" s="107"/>
      <c r="V1023" s="107"/>
      <c r="W1023" s="107"/>
      <c r="X1023" s="107"/>
      <c r="Y1023" s="107"/>
      <c r="Z1023" s="107"/>
      <c r="AA1023" s="107"/>
      <c r="AB1023" s="107"/>
      <c r="AC1023" s="147"/>
      <c r="AD1023" s="111"/>
      <c r="AE1023" s="107"/>
      <c r="AF1023" s="107"/>
      <c r="AG1023" s="107"/>
      <c r="AH1023" s="107"/>
      <c r="AI1023" s="107"/>
      <c r="AJ1023" s="107"/>
      <c r="AK1023" s="107"/>
      <c r="AL1023" s="107"/>
      <c r="AM1023" s="107"/>
      <c r="AN1023" s="107"/>
      <c r="AO1023" s="107"/>
      <c r="AP1023" s="107"/>
      <c r="AQ1023" s="107"/>
      <c r="AR1023" s="107"/>
      <c r="AS1023" s="107"/>
      <c r="AT1023" s="107"/>
      <c r="AU1023" s="107"/>
      <c r="AV1023" s="107"/>
      <c r="AW1023" s="107"/>
      <c r="AX1023" s="107"/>
      <c r="AY1023" s="107"/>
      <c r="AZ1023" s="107"/>
      <c r="BA1023" s="107"/>
      <c r="BB1023" s="107"/>
      <c r="BC1023" s="115"/>
      <c r="BD1023" s="107"/>
      <c r="BE1023" s="107"/>
      <c r="BF1023" s="107"/>
      <c r="BG1023" s="107"/>
      <c r="BH1023" s="107"/>
      <c r="BI1023" s="107"/>
      <c r="BJ1023" s="107"/>
      <c r="BK1023" s="107"/>
      <c r="BL1023" s="116"/>
      <c r="BM1023" s="116"/>
      <c r="BN1023" s="116"/>
      <c r="BO1023" s="116"/>
      <c r="BP1023" s="116"/>
      <c r="BQ1023" s="116"/>
      <c r="BR1023" s="116"/>
      <c r="BS1023" s="118"/>
      <c r="BT1023" s="107"/>
      <c r="BU1023" s="107"/>
      <c r="BV1023" s="107"/>
      <c r="BW1023" s="107"/>
      <c r="BX1023" s="107"/>
      <c r="BY1023" s="107"/>
      <c r="BZ1023" s="107"/>
      <c r="CA1023" s="107"/>
      <c r="CB1023" s="117"/>
      <c r="CC1023" s="117"/>
      <c r="CD1023" s="117"/>
      <c r="CE1023" s="112"/>
      <c r="CF1023" s="117"/>
      <c r="CG1023" s="112"/>
      <c r="CH1023" s="112"/>
      <c r="CI1023" s="112"/>
      <c r="CJ1023" s="112"/>
      <c r="CK1023" s="112"/>
      <c r="CL1023" s="112"/>
      <c r="CM1023" s="112"/>
      <c r="CN1023" s="112"/>
      <c r="CO1023" s="112"/>
      <c r="CP1023" s="112"/>
      <c r="CQ1023" s="112"/>
      <c r="CR1023" s="112"/>
    </row>
    <row r="1024" spans="1:96" ht="30.75" customHeight="1">
      <c r="A1024" s="107"/>
      <c r="B1024" s="117"/>
      <c r="C1024" s="107"/>
      <c r="D1024" s="107"/>
      <c r="E1024" s="107"/>
      <c r="F1024" s="107"/>
      <c r="G1024" s="107"/>
      <c r="H1024" s="107"/>
      <c r="I1024" s="107"/>
      <c r="J1024" s="107"/>
      <c r="K1024" s="107"/>
      <c r="L1024" s="107"/>
      <c r="M1024" s="107"/>
      <c r="N1024" s="107"/>
      <c r="O1024" s="117"/>
      <c r="P1024" s="118"/>
      <c r="Q1024" s="107"/>
      <c r="R1024" s="107"/>
      <c r="S1024" s="107"/>
      <c r="T1024" s="107"/>
      <c r="U1024" s="107"/>
      <c r="V1024" s="107"/>
      <c r="W1024" s="107"/>
      <c r="X1024" s="107"/>
      <c r="Y1024" s="107"/>
      <c r="Z1024" s="107"/>
      <c r="AA1024" s="107"/>
      <c r="AB1024" s="107"/>
      <c r="AC1024" s="147"/>
      <c r="AD1024" s="111"/>
      <c r="AE1024" s="107"/>
      <c r="AF1024" s="107"/>
      <c r="AG1024" s="107"/>
      <c r="AH1024" s="107"/>
      <c r="AI1024" s="107"/>
      <c r="AJ1024" s="107"/>
      <c r="AK1024" s="107"/>
      <c r="AL1024" s="107"/>
      <c r="AM1024" s="107"/>
      <c r="AN1024" s="107"/>
      <c r="AO1024" s="107"/>
      <c r="AP1024" s="107"/>
      <c r="AQ1024" s="107"/>
      <c r="AR1024" s="107"/>
      <c r="AS1024" s="107"/>
      <c r="AT1024" s="107"/>
      <c r="AU1024" s="107"/>
      <c r="AV1024" s="107"/>
      <c r="AW1024" s="107"/>
      <c r="AX1024" s="107"/>
      <c r="AY1024" s="107"/>
      <c r="AZ1024" s="107"/>
      <c r="BA1024" s="107"/>
      <c r="BB1024" s="107"/>
      <c r="BC1024" s="115"/>
      <c r="BD1024" s="107"/>
      <c r="BE1024" s="107"/>
      <c r="BF1024" s="107"/>
      <c r="BG1024" s="107"/>
      <c r="BH1024" s="107"/>
      <c r="BI1024" s="107"/>
      <c r="BJ1024" s="107"/>
      <c r="BK1024" s="107"/>
      <c r="BL1024" s="116"/>
      <c r="BM1024" s="116"/>
      <c r="BN1024" s="116"/>
      <c r="BO1024" s="116"/>
      <c r="BP1024" s="116"/>
      <c r="BQ1024" s="116"/>
      <c r="BR1024" s="116"/>
      <c r="BS1024" s="118"/>
      <c r="BT1024" s="107"/>
      <c r="BU1024" s="107"/>
      <c r="BV1024" s="107"/>
      <c r="BW1024" s="107"/>
      <c r="BX1024" s="107"/>
      <c r="BY1024" s="107"/>
      <c r="BZ1024" s="107"/>
      <c r="CA1024" s="107"/>
      <c r="CB1024" s="117"/>
      <c r="CC1024" s="117"/>
      <c r="CD1024" s="117"/>
      <c r="CE1024" s="112"/>
      <c r="CF1024" s="117"/>
      <c r="CG1024" s="112"/>
      <c r="CH1024" s="112"/>
      <c r="CI1024" s="112"/>
      <c r="CJ1024" s="112"/>
      <c r="CK1024" s="112"/>
      <c r="CL1024" s="112"/>
      <c r="CM1024" s="112"/>
      <c r="CN1024" s="112"/>
      <c r="CO1024" s="112"/>
      <c r="CP1024" s="112"/>
      <c r="CQ1024" s="112"/>
      <c r="CR1024" s="112"/>
    </row>
    <row r="1025" spans="1:96" ht="30.75" customHeight="1">
      <c r="A1025" s="107"/>
      <c r="B1025" s="117"/>
      <c r="C1025" s="107"/>
      <c r="D1025" s="107"/>
      <c r="E1025" s="107"/>
      <c r="F1025" s="107"/>
      <c r="G1025" s="107"/>
      <c r="H1025" s="107"/>
      <c r="I1025" s="107"/>
      <c r="J1025" s="107"/>
      <c r="K1025" s="107"/>
      <c r="L1025" s="107"/>
      <c r="M1025" s="107"/>
      <c r="N1025" s="107"/>
      <c r="O1025" s="117"/>
      <c r="P1025" s="118"/>
      <c r="Q1025" s="107"/>
      <c r="R1025" s="107"/>
      <c r="S1025" s="107"/>
      <c r="T1025" s="107"/>
      <c r="U1025" s="107"/>
      <c r="V1025" s="107"/>
      <c r="W1025" s="107"/>
      <c r="X1025" s="107"/>
      <c r="Y1025" s="107"/>
      <c r="Z1025" s="107"/>
      <c r="AA1025" s="107"/>
      <c r="AB1025" s="107"/>
      <c r="AC1025" s="147"/>
      <c r="AD1025" s="111"/>
      <c r="AE1025" s="107"/>
      <c r="AF1025" s="107"/>
      <c r="AG1025" s="107"/>
      <c r="AH1025" s="107"/>
      <c r="AI1025" s="107"/>
      <c r="AJ1025" s="107"/>
      <c r="AK1025" s="107"/>
      <c r="AL1025" s="107"/>
      <c r="AM1025" s="107"/>
      <c r="AN1025" s="107"/>
      <c r="AO1025" s="107"/>
      <c r="AP1025" s="107"/>
      <c r="AQ1025" s="107"/>
      <c r="AR1025" s="107"/>
      <c r="AS1025" s="107"/>
      <c r="AT1025" s="107"/>
      <c r="AU1025" s="107"/>
      <c r="AV1025" s="107"/>
      <c r="AW1025" s="107"/>
      <c r="AX1025" s="107"/>
      <c r="AY1025" s="107"/>
      <c r="AZ1025" s="107"/>
      <c r="BA1025" s="107"/>
      <c r="BB1025" s="107"/>
      <c r="BC1025" s="115"/>
      <c r="BD1025" s="107"/>
      <c r="BE1025" s="107"/>
      <c r="BF1025" s="107"/>
      <c r="BG1025" s="107"/>
      <c r="BH1025" s="107"/>
      <c r="BI1025" s="107"/>
      <c r="BJ1025" s="107"/>
      <c r="BK1025" s="107"/>
      <c r="BL1025" s="116"/>
      <c r="BM1025" s="116"/>
      <c r="BN1025" s="116"/>
      <c r="BO1025" s="116"/>
      <c r="BP1025" s="116"/>
      <c r="BQ1025" s="116"/>
      <c r="BR1025" s="116"/>
      <c r="BS1025" s="118"/>
      <c r="BT1025" s="107"/>
      <c r="BU1025" s="107"/>
      <c r="BV1025" s="107"/>
      <c r="BW1025" s="107"/>
      <c r="BX1025" s="107"/>
      <c r="BY1025" s="107"/>
      <c r="BZ1025" s="107"/>
      <c r="CA1025" s="107"/>
      <c r="CB1025" s="117"/>
      <c r="CC1025" s="117"/>
      <c r="CD1025" s="117"/>
      <c r="CE1025" s="112"/>
      <c r="CF1025" s="117"/>
      <c r="CG1025" s="112"/>
      <c r="CH1025" s="112"/>
      <c r="CI1025" s="112"/>
      <c r="CJ1025" s="112"/>
      <c r="CK1025" s="112"/>
      <c r="CL1025" s="112"/>
      <c r="CM1025" s="112"/>
      <c r="CN1025" s="112"/>
      <c r="CO1025" s="112"/>
      <c r="CP1025" s="112"/>
      <c r="CQ1025" s="112"/>
      <c r="CR1025" s="112"/>
    </row>
    <row r="1026" spans="1:96" ht="30.75" customHeight="1">
      <c r="A1026" s="107"/>
      <c r="B1026" s="117"/>
      <c r="C1026" s="107"/>
      <c r="D1026" s="107"/>
      <c r="E1026" s="107"/>
      <c r="F1026" s="107"/>
      <c r="G1026" s="107"/>
      <c r="H1026" s="107"/>
      <c r="I1026" s="107"/>
      <c r="J1026" s="107"/>
      <c r="K1026" s="107"/>
      <c r="L1026" s="107"/>
      <c r="M1026" s="107"/>
      <c r="N1026" s="107"/>
      <c r="O1026" s="117"/>
      <c r="P1026" s="118"/>
      <c r="Q1026" s="107"/>
      <c r="R1026" s="107"/>
      <c r="S1026" s="107"/>
      <c r="T1026" s="107"/>
      <c r="U1026" s="107"/>
      <c r="V1026" s="107"/>
      <c r="W1026" s="107"/>
      <c r="X1026" s="107"/>
      <c r="Y1026" s="107"/>
      <c r="Z1026" s="107"/>
      <c r="AA1026" s="107"/>
      <c r="AB1026" s="107"/>
      <c r="AC1026" s="147"/>
      <c r="AD1026" s="111"/>
      <c r="AE1026" s="107"/>
      <c r="AF1026" s="107"/>
      <c r="AG1026" s="107"/>
      <c r="AH1026" s="107"/>
      <c r="AI1026" s="107"/>
      <c r="AJ1026" s="107"/>
      <c r="AK1026" s="107"/>
      <c r="AL1026" s="107"/>
      <c r="AM1026" s="107"/>
      <c r="AN1026" s="107"/>
      <c r="AO1026" s="107"/>
      <c r="AP1026" s="107"/>
      <c r="AQ1026" s="107"/>
      <c r="AR1026" s="107"/>
      <c r="AS1026" s="107"/>
      <c r="AT1026" s="107"/>
      <c r="AU1026" s="107"/>
      <c r="AV1026" s="107"/>
      <c r="AW1026" s="107"/>
      <c r="AX1026" s="107"/>
      <c r="AY1026" s="107"/>
      <c r="AZ1026" s="107"/>
      <c r="BA1026" s="107"/>
      <c r="BB1026" s="107"/>
      <c r="BC1026" s="115"/>
      <c r="BD1026" s="107"/>
      <c r="BE1026" s="107"/>
      <c r="BF1026" s="107"/>
      <c r="BG1026" s="107"/>
      <c r="BH1026" s="107"/>
      <c r="BI1026" s="107"/>
      <c r="BJ1026" s="107"/>
      <c r="BK1026" s="107"/>
      <c r="BL1026" s="116"/>
      <c r="BM1026" s="116"/>
      <c r="BN1026" s="116"/>
      <c r="BO1026" s="116"/>
      <c r="BP1026" s="116"/>
      <c r="BQ1026" s="116"/>
      <c r="BR1026" s="116"/>
      <c r="BS1026" s="118"/>
      <c r="BT1026" s="107"/>
      <c r="BU1026" s="107"/>
      <c r="BV1026" s="107"/>
      <c r="BW1026" s="107"/>
      <c r="BX1026" s="107"/>
      <c r="BY1026" s="107"/>
      <c r="BZ1026" s="107"/>
      <c r="CA1026" s="107"/>
      <c r="CB1026" s="117"/>
      <c r="CC1026" s="117"/>
      <c r="CD1026" s="117"/>
      <c r="CE1026" s="112"/>
      <c r="CF1026" s="117"/>
      <c r="CG1026" s="112"/>
      <c r="CH1026" s="112"/>
      <c r="CI1026" s="112"/>
      <c r="CJ1026" s="112"/>
      <c r="CK1026" s="112"/>
      <c r="CL1026" s="112"/>
      <c r="CM1026" s="112"/>
      <c r="CN1026" s="112"/>
      <c r="CO1026" s="112"/>
      <c r="CP1026" s="112"/>
      <c r="CQ1026" s="112"/>
      <c r="CR1026" s="112"/>
    </row>
    <row r="1027" spans="1:96" ht="30.75" customHeight="1">
      <c r="A1027" s="107"/>
      <c r="B1027" s="117"/>
      <c r="C1027" s="107"/>
      <c r="D1027" s="107"/>
      <c r="E1027" s="107"/>
      <c r="F1027" s="107"/>
      <c r="G1027" s="107"/>
      <c r="H1027" s="107"/>
      <c r="I1027" s="107"/>
      <c r="J1027" s="107"/>
      <c r="K1027" s="107"/>
      <c r="L1027" s="107"/>
      <c r="M1027" s="107"/>
      <c r="N1027" s="107"/>
      <c r="O1027" s="117"/>
      <c r="P1027" s="118"/>
      <c r="Q1027" s="107"/>
      <c r="R1027" s="107"/>
      <c r="S1027" s="107"/>
      <c r="T1027" s="107"/>
      <c r="U1027" s="107"/>
      <c r="V1027" s="107"/>
      <c r="W1027" s="107"/>
      <c r="X1027" s="107"/>
      <c r="Y1027" s="107"/>
      <c r="Z1027" s="107"/>
      <c r="AA1027" s="107"/>
      <c r="AB1027" s="107"/>
      <c r="AC1027" s="147"/>
      <c r="AD1027" s="111"/>
      <c r="AE1027" s="107"/>
      <c r="AF1027" s="107"/>
      <c r="AG1027" s="107"/>
      <c r="AH1027" s="107"/>
      <c r="AI1027" s="107"/>
      <c r="AJ1027" s="107"/>
      <c r="AK1027" s="107"/>
      <c r="AL1027" s="107"/>
      <c r="AM1027" s="107"/>
      <c r="AN1027" s="107"/>
      <c r="AO1027" s="107"/>
      <c r="AP1027" s="107"/>
      <c r="AQ1027" s="107"/>
      <c r="AR1027" s="107"/>
      <c r="AS1027" s="107"/>
      <c r="AT1027" s="107"/>
      <c r="AU1027" s="107"/>
      <c r="AV1027" s="107"/>
      <c r="AW1027" s="107"/>
      <c r="AX1027" s="107"/>
      <c r="AY1027" s="107"/>
      <c r="AZ1027" s="107"/>
      <c r="BA1027" s="107"/>
      <c r="BB1027" s="107"/>
      <c r="BC1027" s="115"/>
      <c r="BD1027" s="107"/>
      <c r="BE1027" s="107"/>
      <c r="BF1027" s="107"/>
      <c r="BG1027" s="107"/>
      <c r="BH1027" s="107"/>
      <c r="BI1027" s="107"/>
      <c r="BJ1027" s="107"/>
      <c r="BK1027" s="107"/>
      <c r="BL1027" s="116"/>
      <c r="BM1027" s="116"/>
      <c r="BN1027" s="116"/>
      <c r="BO1027" s="116"/>
      <c r="BP1027" s="116"/>
      <c r="BQ1027" s="116"/>
      <c r="BR1027" s="116"/>
      <c r="BS1027" s="118"/>
      <c r="BT1027" s="107"/>
      <c r="BU1027" s="107"/>
      <c r="BV1027" s="107"/>
      <c r="BW1027" s="107"/>
      <c r="BX1027" s="107"/>
      <c r="BY1027" s="107"/>
      <c r="BZ1027" s="107"/>
      <c r="CA1027" s="107"/>
      <c r="CB1027" s="117"/>
      <c r="CC1027" s="117"/>
      <c r="CD1027" s="117"/>
      <c r="CE1027" s="112"/>
      <c r="CF1027" s="117"/>
      <c r="CG1027" s="112"/>
      <c r="CH1027" s="112"/>
      <c r="CI1027" s="112"/>
      <c r="CJ1027" s="112"/>
      <c r="CK1027" s="112"/>
      <c r="CL1027" s="112"/>
      <c r="CM1027" s="112"/>
      <c r="CN1027" s="112"/>
      <c r="CO1027" s="112"/>
      <c r="CP1027" s="112"/>
      <c r="CQ1027" s="112"/>
      <c r="CR1027" s="112"/>
    </row>
    <row r="1028" spans="1:96" ht="30.75" customHeight="1">
      <c r="A1028" s="107"/>
      <c r="B1028" s="117"/>
      <c r="C1028" s="107"/>
      <c r="D1028" s="107"/>
      <c r="E1028" s="107"/>
      <c r="F1028" s="107"/>
      <c r="G1028" s="107"/>
      <c r="H1028" s="107"/>
      <c r="I1028" s="107"/>
      <c r="J1028" s="107"/>
      <c r="K1028" s="107"/>
      <c r="L1028" s="107"/>
      <c r="M1028" s="107"/>
      <c r="N1028" s="107"/>
      <c r="O1028" s="117"/>
      <c r="P1028" s="118"/>
      <c r="Q1028" s="107"/>
      <c r="R1028" s="107"/>
      <c r="S1028" s="107"/>
      <c r="T1028" s="107"/>
      <c r="U1028" s="107"/>
      <c r="V1028" s="107"/>
      <c r="W1028" s="107"/>
      <c r="X1028" s="107"/>
      <c r="Y1028" s="107"/>
      <c r="Z1028" s="107"/>
      <c r="AA1028" s="107"/>
      <c r="AB1028" s="107"/>
      <c r="AC1028" s="147"/>
      <c r="AD1028" s="111"/>
      <c r="AE1028" s="107"/>
      <c r="AF1028" s="107"/>
      <c r="AG1028" s="107"/>
      <c r="AH1028" s="107"/>
      <c r="AI1028" s="107"/>
      <c r="AJ1028" s="107"/>
      <c r="AK1028" s="107"/>
      <c r="AL1028" s="107"/>
      <c r="AM1028" s="107"/>
      <c r="AN1028" s="107"/>
      <c r="AO1028" s="107"/>
      <c r="AP1028" s="107"/>
      <c r="AQ1028" s="107"/>
      <c r="AR1028" s="107"/>
      <c r="AS1028" s="107"/>
      <c r="AT1028" s="107"/>
      <c r="AU1028" s="107"/>
      <c r="AV1028" s="107"/>
      <c r="AW1028" s="107"/>
      <c r="AX1028" s="107"/>
      <c r="AY1028" s="107"/>
      <c r="AZ1028" s="107"/>
      <c r="BA1028" s="107"/>
      <c r="BB1028" s="107"/>
      <c r="BC1028" s="115"/>
      <c r="BD1028" s="107"/>
      <c r="BE1028" s="107"/>
      <c r="BF1028" s="107"/>
      <c r="BG1028" s="107"/>
      <c r="BH1028" s="107"/>
      <c r="BI1028" s="107"/>
      <c r="BJ1028" s="107"/>
      <c r="BK1028" s="107"/>
      <c r="BL1028" s="116"/>
      <c r="BM1028" s="116"/>
      <c r="BN1028" s="116"/>
      <c r="BO1028" s="116"/>
      <c r="BP1028" s="116"/>
      <c r="BQ1028" s="116"/>
      <c r="BR1028" s="116"/>
      <c r="BS1028" s="118"/>
      <c r="BT1028" s="107"/>
      <c r="BU1028" s="107"/>
      <c r="BV1028" s="107"/>
      <c r="BW1028" s="107"/>
      <c r="BX1028" s="107"/>
      <c r="BY1028" s="107"/>
      <c r="BZ1028" s="107"/>
      <c r="CA1028" s="107"/>
      <c r="CB1028" s="117"/>
      <c r="CC1028" s="117"/>
      <c r="CD1028" s="117"/>
      <c r="CE1028" s="112"/>
      <c r="CF1028" s="117"/>
      <c r="CG1028" s="112"/>
      <c r="CH1028" s="112"/>
      <c r="CI1028" s="112"/>
      <c r="CJ1028" s="112"/>
      <c r="CK1028" s="112"/>
      <c r="CL1028" s="112"/>
      <c r="CM1028" s="112"/>
      <c r="CN1028" s="112"/>
      <c r="CO1028" s="112"/>
      <c r="CP1028" s="112"/>
      <c r="CQ1028" s="112"/>
      <c r="CR1028" s="112"/>
    </row>
    <row r="1029" spans="1:96" ht="30.75" customHeight="1">
      <c r="A1029" s="107"/>
      <c r="B1029" s="117"/>
      <c r="C1029" s="107"/>
      <c r="D1029" s="107"/>
      <c r="E1029" s="107"/>
      <c r="F1029" s="107"/>
      <c r="G1029" s="107"/>
      <c r="H1029" s="107"/>
      <c r="I1029" s="107"/>
      <c r="J1029" s="107"/>
      <c r="K1029" s="107"/>
      <c r="L1029" s="107"/>
      <c r="M1029" s="107"/>
      <c r="N1029" s="107"/>
      <c r="O1029" s="117"/>
      <c r="P1029" s="118"/>
      <c r="Q1029" s="107"/>
      <c r="R1029" s="107"/>
      <c r="S1029" s="107"/>
      <c r="T1029" s="107"/>
      <c r="U1029" s="107"/>
      <c r="V1029" s="107"/>
      <c r="W1029" s="107"/>
      <c r="X1029" s="107"/>
      <c r="Y1029" s="107"/>
      <c r="Z1029" s="107"/>
      <c r="AA1029" s="107"/>
      <c r="AB1029" s="107"/>
      <c r="AC1029" s="147"/>
      <c r="AD1029" s="111"/>
      <c r="AE1029" s="107"/>
      <c r="AF1029" s="107"/>
      <c r="AG1029" s="107"/>
      <c r="AH1029" s="107"/>
      <c r="AI1029" s="107"/>
      <c r="AJ1029" s="107"/>
      <c r="AK1029" s="107"/>
      <c r="AL1029" s="107"/>
      <c r="AM1029" s="107"/>
      <c r="AN1029" s="107"/>
      <c r="AO1029" s="107"/>
      <c r="AP1029" s="107"/>
      <c r="AQ1029" s="107"/>
      <c r="AR1029" s="107"/>
      <c r="AS1029" s="107"/>
      <c r="AT1029" s="107"/>
      <c r="AU1029" s="107"/>
      <c r="AV1029" s="107"/>
      <c r="AW1029" s="107"/>
      <c r="AX1029" s="107"/>
      <c r="AY1029" s="107"/>
      <c r="AZ1029" s="107"/>
      <c r="BA1029" s="107"/>
      <c r="BB1029" s="107"/>
      <c r="BC1029" s="115"/>
      <c r="BD1029" s="107"/>
      <c r="BE1029" s="107"/>
      <c r="BF1029" s="107"/>
      <c r="BG1029" s="107"/>
      <c r="BH1029" s="107"/>
      <c r="BI1029" s="107"/>
      <c r="BJ1029" s="107"/>
      <c r="BK1029" s="107"/>
      <c r="BL1029" s="116"/>
      <c r="BM1029" s="116"/>
      <c r="BN1029" s="116"/>
      <c r="BO1029" s="116"/>
      <c r="BP1029" s="116"/>
      <c r="BQ1029" s="116"/>
      <c r="BR1029" s="116"/>
      <c r="BS1029" s="118"/>
      <c r="BT1029" s="107"/>
      <c r="BU1029" s="107"/>
      <c r="BV1029" s="107"/>
      <c r="BW1029" s="107"/>
      <c r="BX1029" s="107"/>
      <c r="BY1029" s="107"/>
      <c r="BZ1029" s="107"/>
      <c r="CA1029" s="107"/>
      <c r="CB1029" s="117"/>
      <c r="CC1029" s="117"/>
      <c r="CD1029" s="117"/>
      <c r="CE1029" s="112"/>
      <c r="CF1029" s="117"/>
      <c r="CG1029" s="112"/>
      <c r="CH1029" s="112"/>
      <c r="CI1029" s="112"/>
      <c r="CJ1029" s="112"/>
      <c r="CK1029" s="112"/>
      <c r="CL1029" s="112"/>
      <c r="CM1029" s="112"/>
      <c r="CN1029" s="112"/>
      <c r="CO1029" s="112"/>
      <c r="CP1029" s="112"/>
      <c r="CQ1029" s="112"/>
      <c r="CR1029" s="112"/>
    </row>
    <row r="1030" spans="1:96" ht="30.75" customHeight="1">
      <c r="A1030" s="107"/>
      <c r="B1030" s="117"/>
      <c r="C1030" s="107"/>
      <c r="D1030" s="107"/>
      <c r="E1030" s="107"/>
      <c r="F1030" s="107"/>
      <c r="G1030" s="107"/>
      <c r="H1030" s="107"/>
      <c r="I1030" s="107"/>
      <c r="J1030" s="107"/>
      <c r="K1030" s="107"/>
      <c r="L1030" s="107"/>
      <c r="M1030" s="107"/>
      <c r="N1030" s="107"/>
      <c r="O1030" s="117"/>
      <c r="P1030" s="118"/>
      <c r="Q1030" s="107"/>
      <c r="R1030" s="107"/>
      <c r="S1030" s="107"/>
      <c r="T1030" s="107"/>
      <c r="U1030" s="107"/>
      <c r="V1030" s="107"/>
      <c r="W1030" s="107"/>
      <c r="X1030" s="107"/>
      <c r="Y1030" s="107"/>
      <c r="Z1030" s="107"/>
      <c r="AA1030" s="107"/>
      <c r="AB1030" s="107"/>
      <c r="AC1030" s="147"/>
      <c r="AD1030" s="111"/>
      <c r="AE1030" s="107"/>
      <c r="AF1030" s="107"/>
      <c r="AG1030" s="107"/>
      <c r="AH1030" s="107"/>
      <c r="AI1030" s="107"/>
      <c r="AJ1030" s="107"/>
      <c r="AK1030" s="107"/>
      <c r="AL1030" s="107"/>
      <c r="AM1030" s="107"/>
      <c r="AN1030" s="107"/>
      <c r="AO1030" s="107"/>
      <c r="AP1030" s="107"/>
      <c r="AQ1030" s="107"/>
      <c r="AR1030" s="107"/>
      <c r="AS1030" s="107"/>
      <c r="AT1030" s="107"/>
      <c r="AU1030" s="107"/>
      <c r="AV1030" s="107"/>
      <c r="AW1030" s="107"/>
      <c r="AX1030" s="107"/>
      <c r="AY1030" s="107"/>
      <c r="AZ1030" s="107"/>
      <c r="BA1030" s="107"/>
      <c r="BB1030" s="107"/>
      <c r="BC1030" s="115"/>
      <c r="BD1030" s="107"/>
      <c r="BE1030" s="107"/>
      <c r="BF1030" s="107"/>
      <c r="BG1030" s="107"/>
      <c r="BH1030" s="107"/>
      <c r="BI1030" s="107"/>
      <c r="BJ1030" s="107"/>
      <c r="BK1030" s="107"/>
      <c r="BL1030" s="116"/>
      <c r="BM1030" s="116"/>
      <c r="BN1030" s="116"/>
      <c r="BO1030" s="116"/>
      <c r="BP1030" s="116"/>
      <c r="BQ1030" s="116"/>
      <c r="BR1030" s="116"/>
      <c r="BS1030" s="118"/>
      <c r="BT1030" s="107"/>
      <c r="BU1030" s="107"/>
      <c r="BV1030" s="107"/>
      <c r="BW1030" s="107"/>
      <c r="BX1030" s="107"/>
      <c r="BY1030" s="107"/>
      <c r="BZ1030" s="107"/>
      <c r="CA1030" s="107"/>
      <c r="CB1030" s="117"/>
      <c r="CC1030" s="117"/>
      <c r="CD1030" s="117"/>
      <c r="CE1030" s="112"/>
      <c r="CF1030" s="117"/>
      <c r="CG1030" s="112"/>
      <c r="CH1030" s="112"/>
      <c r="CI1030" s="112"/>
      <c r="CJ1030" s="112"/>
      <c r="CK1030" s="112"/>
      <c r="CL1030" s="112"/>
      <c r="CM1030" s="112"/>
      <c r="CN1030" s="112"/>
      <c r="CO1030" s="112"/>
      <c r="CP1030" s="112"/>
      <c r="CQ1030" s="112"/>
      <c r="CR1030" s="112"/>
    </row>
    <row r="1031" spans="1:96" ht="30.75" customHeight="1">
      <c r="A1031" s="107"/>
      <c r="B1031" s="117"/>
      <c r="C1031" s="107"/>
      <c r="D1031" s="107"/>
      <c r="E1031" s="107"/>
      <c r="F1031" s="107"/>
      <c r="G1031" s="107"/>
      <c r="H1031" s="107"/>
      <c r="I1031" s="107"/>
      <c r="J1031" s="107"/>
      <c r="K1031" s="107"/>
      <c r="L1031" s="107"/>
      <c r="M1031" s="107"/>
      <c r="N1031" s="107"/>
      <c r="O1031" s="117"/>
      <c r="P1031" s="118"/>
      <c r="Q1031" s="107"/>
      <c r="R1031" s="107"/>
      <c r="S1031" s="107"/>
      <c r="T1031" s="107"/>
      <c r="U1031" s="107"/>
      <c r="V1031" s="107"/>
      <c r="W1031" s="107"/>
      <c r="X1031" s="107"/>
      <c r="Y1031" s="107"/>
      <c r="Z1031" s="107"/>
      <c r="AA1031" s="107"/>
      <c r="AB1031" s="107"/>
      <c r="AC1031" s="147"/>
      <c r="AD1031" s="111"/>
      <c r="AE1031" s="107"/>
      <c r="AF1031" s="107"/>
      <c r="AG1031" s="107"/>
      <c r="AH1031" s="107"/>
      <c r="AI1031" s="107"/>
      <c r="AJ1031" s="107"/>
      <c r="AK1031" s="107"/>
      <c r="AL1031" s="107"/>
      <c r="AM1031" s="107"/>
      <c r="AN1031" s="107"/>
      <c r="AO1031" s="107"/>
      <c r="AP1031" s="107"/>
      <c r="AQ1031" s="107"/>
      <c r="AR1031" s="107"/>
      <c r="AS1031" s="107"/>
      <c r="AT1031" s="107"/>
      <c r="AU1031" s="107"/>
      <c r="AV1031" s="107"/>
      <c r="AW1031" s="107"/>
      <c r="AX1031" s="107"/>
      <c r="AY1031" s="107"/>
      <c r="AZ1031" s="107"/>
      <c r="BA1031" s="107"/>
      <c r="BB1031" s="107"/>
      <c r="BC1031" s="115"/>
      <c r="BD1031" s="107"/>
      <c r="BE1031" s="107"/>
      <c r="BF1031" s="107"/>
      <c r="BG1031" s="107"/>
      <c r="BH1031" s="107"/>
      <c r="BI1031" s="107"/>
      <c r="BJ1031" s="107"/>
      <c r="BK1031" s="107"/>
      <c r="BL1031" s="116"/>
      <c r="BM1031" s="116"/>
      <c r="BN1031" s="116"/>
      <c r="BO1031" s="116"/>
      <c r="BP1031" s="116"/>
      <c r="BQ1031" s="116"/>
      <c r="BR1031" s="116"/>
      <c r="BS1031" s="118"/>
      <c r="BT1031" s="107"/>
      <c r="BU1031" s="107"/>
      <c r="BV1031" s="107"/>
      <c r="BW1031" s="107"/>
      <c r="BX1031" s="107"/>
      <c r="BY1031" s="107"/>
      <c r="BZ1031" s="107"/>
      <c r="CA1031" s="107"/>
      <c r="CB1031" s="117"/>
      <c r="CC1031" s="117"/>
      <c r="CD1031" s="117"/>
      <c r="CE1031" s="112"/>
      <c r="CF1031" s="117"/>
      <c r="CG1031" s="112"/>
      <c r="CH1031" s="112"/>
      <c r="CI1031" s="112"/>
      <c r="CJ1031" s="112"/>
      <c r="CK1031" s="112"/>
      <c r="CL1031" s="112"/>
      <c r="CM1031" s="112"/>
      <c r="CN1031" s="112"/>
      <c r="CO1031" s="112"/>
      <c r="CP1031" s="112"/>
      <c r="CQ1031" s="112"/>
      <c r="CR1031" s="112"/>
    </row>
    <row r="1032" spans="1:96" ht="30.75" customHeight="1">
      <c r="A1032" s="107"/>
      <c r="B1032" s="117"/>
      <c r="C1032" s="107"/>
      <c r="D1032" s="107"/>
      <c r="E1032" s="107"/>
      <c r="F1032" s="107"/>
      <c r="G1032" s="107"/>
      <c r="H1032" s="107"/>
      <c r="I1032" s="107"/>
      <c r="J1032" s="107"/>
      <c r="K1032" s="107"/>
      <c r="L1032" s="107"/>
      <c r="M1032" s="107"/>
      <c r="N1032" s="107"/>
      <c r="O1032" s="117"/>
      <c r="P1032" s="118"/>
      <c r="Q1032" s="107"/>
      <c r="R1032" s="107"/>
      <c r="S1032" s="107"/>
      <c r="T1032" s="107"/>
      <c r="U1032" s="107"/>
      <c r="V1032" s="107"/>
      <c r="W1032" s="107"/>
      <c r="X1032" s="107"/>
      <c r="Y1032" s="107"/>
      <c r="Z1032" s="107"/>
      <c r="AA1032" s="107"/>
      <c r="AB1032" s="107"/>
      <c r="AC1032" s="147"/>
      <c r="AD1032" s="111"/>
      <c r="AE1032" s="107"/>
      <c r="AF1032" s="107"/>
      <c r="AG1032" s="107"/>
      <c r="AH1032" s="107"/>
      <c r="AI1032" s="107"/>
      <c r="AJ1032" s="107"/>
      <c r="AK1032" s="107"/>
      <c r="AL1032" s="107"/>
      <c r="AM1032" s="107"/>
      <c r="AN1032" s="107"/>
      <c r="AO1032" s="107"/>
      <c r="AP1032" s="107"/>
      <c r="AQ1032" s="107"/>
      <c r="AR1032" s="107"/>
      <c r="AS1032" s="107"/>
      <c r="AT1032" s="107"/>
      <c r="AU1032" s="107"/>
      <c r="AV1032" s="107"/>
      <c r="AW1032" s="107"/>
      <c r="AX1032" s="107"/>
      <c r="AY1032" s="107"/>
      <c r="AZ1032" s="107"/>
      <c r="BA1032" s="107"/>
      <c r="BB1032" s="107"/>
      <c r="BC1032" s="115"/>
      <c r="BD1032" s="107"/>
      <c r="BE1032" s="107"/>
      <c r="BF1032" s="107"/>
      <c r="BG1032" s="107"/>
      <c r="BH1032" s="107"/>
      <c r="BI1032" s="107"/>
      <c r="BJ1032" s="107"/>
      <c r="BK1032" s="107"/>
      <c r="BL1032" s="116"/>
      <c r="BM1032" s="116"/>
      <c r="BN1032" s="116"/>
      <c r="BO1032" s="116"/>
      <c r="BP1032" s="116"/>
      <c r="BQ1032" s="116"/>
      <c r="BR1032" s="116"/>
      <c r="BS1032" s="118"/>
      <c r="BT1032" s="107"/>
      <c r="BU1032" s="107"/>
      <c r="BV1032" s="107"/>
      <c r="BW1032" s="107"/>
      <c r="BX1032" s="107"/>
      <c r="BY1032" s="107"/>
      <c r="BZ1032" s="107"/>
      <c r="CA1032" s="107"/>
      <c r="CB1032" s="117"/>
      <c r="CC1032" s="117"/>
      <c r="CD1032" s="117"/>
      <c r="CE1032" s="112"/>
      <c r="CF1032" s="117"/>
      <c r="CG1032" s="112"/>
      <c r="CH1032" s="112"/>
      <c r="CI1032" s="112"/>
      <c r="CJ1032" s="112"/>
      <c r="CK1032" s="112"/>
      <c r="CL1032" s="112"/>
      <c r="CM1032" s="112"/>
      <c r="CN1032" s="112"/>
      <c r="CO1032" s="112"/>
      <c r="CP1032" s="112"/>
      <c r="CQ1032" s="112"/>
      <c r="CR1032" s="112"/>
    </row>
    <row r="1033" spans="1:96" ht="30.75" customHeight="1">
      <c r="A1033" s="107"/>
      <c r="B1033" s="117"/>
      <c r="C1033" s="107"/>
      <c r="D1033" s="107"/>
      <c r="E1033" s="107"/>
      <c r="F1033" s="107"/>
      <c r="G1033" s="107"/>
      <c r="H1033" s="107"/>
      <c r="I1033" s="107"/>
      <c r="J1033" s="107"/>
      <c r="K1033" s="107"/>
      <c r="L1033" s="107"/>
      <c r="M1033" s="107"/>
      <c r="N1033" s="107"/>
      <c r="O1033" s="117"/>
      <c r="P1033" s="118"/>
      <c r="Q1033" s="107"/>
      <c r="R1033" s="107"/>
      <c r="S1033" s="107"/>
      <c r="T1033" s="107"/>
      <c r="U1033" s="107"/>
      <c r="V1033" s="107"/>
      <c r="W1033" s="107"/>
      <c r="X1033" s="107"/>
      <c r="Y1033" s="107"/>
      <c r="Z1033" s="107"/>
      <c r="AA1033" s="107"/>
      <c r="AB1033" s="107"/>
      <c r="AC1033" s="147"/>
      <c r="AD1033" s="111"/>
      <c r="AE1033" s="107"/>
      <c r="AF1033" s="107"/>
      <c r="AG1033" s="107"/>
      <c r="AH1033" s="107"/>
      <c r="AI1033" s="107"/>
      <c r="AJ1033" s="107"/>
      <c r="AK1033" s="107"/>
      <c r="AL1033" s="107"/>
      <c r="AM1033" s="107"/>
      <c r="AN1033" s="107"/>
      <c r="AO1033" s="107"/>
      <c r="AP1033" s="107"/>
      <c r="AQ1033" s="107"/>
      <c r="AR1033" s="107"/>
      <c r="AS1033" s="107"/>
      <c r="AT1033" s="107"/>
      <c r="AU1033" s="107"/>
      <c r="AV1033" s="107"/>
      <c r="AW1033" s="107"/>
      <c r="AX1033" s="107"/>
      <c r="AY1033" s="107"/>
      <c r="AZ1033" s="107"/>
      <c r="BA1033" s="107"/>
      <c r="BB1033" s="107"/>
      <c r="BC1033" s="115"/>
      <c r="BD1033" s="107"/>
      <c r="BE1033" s="107"/>
      <c r="BF1033" s="107"/>
      <c r="BG1033" s="107"/>
      <c r="BH1033" s="107"/>
      <c r="BI1033" s="107"/>
      <c r="BJ1033" s="107"/>
      <c r="BK1033" s="107"/>
      <c r="BL1033" s="116"/>
      <c r="BM1033" s="116"/>
      <c r="BN1033" s="116"/>
      <c r="BO1033" s="116"/>
      <c r="BP1033" s="116"/>
      <c r="BQ1033" s="116"/>
      <c r="BR1033" s="116"/>
      <c r="BS1033" s="118"/>
      <c r="BT1033" s="107"/>
      <c r="BU1033" s="107"/>
      <c r="BV1033" s="107"/>
      <c r="BW1033" s="107"/>
      <c r="BX1033" s="107"/>
      <c r="BY1033" s="107"/>
      <c r="BZ1033" s="107"/>
      <c r="CA1033" s="107"/>
      <c r="CB1033" s="117"/>
      <c r="CC1033" s="117"/>
      <c r="CD1033" s="117"/>
      <c r="CE1033" s="112"/>
      <c r="CF1033" s="117"/>
      <c r="CG1033" s="112"/>
      <c r="CH1033" s="112"/>
      <c r="CI1033" s="112"/>
      <c r="CJ1033" s="112"/>
      <c r="CK1033" s="112"/>
      <c r="CL1033" s="112"/>
      <c r="CM1033" s="112"/>
      <c r="CN1033" s="112"/>
      <c r="CO1033" s="112"/>
      <c r="CP1033" s="112"/>
      <c r="CQ1033" s="112"/>
      <c r="CR1033" s="112"/>
    </row>
    <row r="1034" spans="1:96" ht="30.75" customHeight="1">
      <c r="A1034" s="107"/>
      <c r="B1034" s="117"/>
      <c r="C1034" s="107"/>
      <c r="D1034" s="107"/>
      <c r="E1034" s="107"/>
      <c r="F1034" s="107"/>
      <c r="G1034" s="107"/>
      <c r="H1034" s="107"/>
      <c r="I1034" s="107"/>
      <c r="J1034" s="107"/>
      <c r="K1034" s="107"/>
      <c r="L1034" s="107"/>
      <c r="M1034" s="107"/>
      <c r="N1034" s="107"/>
      <c r="O1034" s="117"/>
      <c r="P1034" s="118"/>
      <c r="Q1034" s="107"/>
      <c r="R1034" s="107"/>
      <c r="S1034" s="107"/>
      <c r="T1034" s="107"/>
      <c r="U1034" s="107"/>
      <c r="V1034" s="107"/>
      <c r="W1034" s="107"/>
      <c r="X1034" s="107"/>
      <c r="Y1034" s="107"/>
      <c r="Z1034" s="107"/>
      <c r="AA1034" s="107"/>
      <c r="AB1034" s="107"/>
      <c r="AC1034" s="147"/>
      <c r="AD1034" s="111"/>
      <c r="AE1034" s="107"/>
      <c r="AF1034" s="107"/>
      <c r="AG1034" s="107"/>
      <c r="AH1034" s="107"/>
      <c r="AI1034" s="107"/>
      <c r="AJ1034" s="107"/>
      <c r="AK1034" s="107"/>
      <c r="AL1034" s="107"/>
      <c r="AM1034" s="107"/>
      <c r="AN1034" s="107"/>
      <c r="AO1034" s="107"/>
      <c r="AP1034" s="107"/>
      <c r="AQ1034" s="107"/>
      <c r="AR1034" s="107"/>
      <c r="AS1034" s="107"/>
      <c r="AT1034" s="107"/>
      <c r="AU1034" s="107"/>
      <c r="AV1034" s="107"/>
      <c r="AW1034" s="107"/>
      <c r="AX1034" s="107"/>
      <c r="AY1034" s="107"/>
      <c r="AZ1034" s="107"/>
      <c r="BA1034" s="107"/>
      <c r="BB1034" s="107"/>
      <c r="BC1034" s="115"/>
      <c r="BD1034" s="107"/>
      <c r="BE1034" s="107"/>
      <c r="BF1034" s="107"/>
      <c r="BG1034" s="107"/>
      <c r="BH1034" s="107"/>
      <c r="BI1034" s="107"/>
      <c r="BJ1034" s="107"/>
      <c r="BK1034" s="107"/>
      <c r="BL1034" s="116"/>
      <c r="BM1034" s="116"/>
      <c r="BN1034" s="116"/>
      <c r="BO1034" s="116"/>
      <c r="BP1034" s="116"/>
      <c r="BQ1034" s="116"/>
      <c r="BR1034" s="116"/>
      <c r="BS1034" s="118"/>
      <c r="BT1034" s="107"/>
      <c r="BU1034" s="107"/>
      <c r="BV1034" s="107"/>
      <c r="BW1034" s="107"/>
      <c r="BX1034" s="107"/>
      <c r="BY1034" s="107"/>
      <c r="BZ1034" s="107"/>
      <c r="CA1034" s="107"/>
      <c r="CB1034" s="117"/>
      <c r="CC1034" s="117"/>
      <c r="CD1034" s="117"/>
      <c r="CE1034" s="112"/>
      <c r="CF1034" s="117"/>
      <c r="CG1034" s="112"/>
      <c r="CH1034" s="112"/>
      <c r="CI1034" s="112"/>
      <c r="CJ1034" s="112"/>
      <c r="CK1034" s="112"/>
      <c r="CL1034" s="112"/>
      <c r="CM1034" s="112"/>
      <c r="CN1034" s="112"/>
      <c r="CO1034" s="112"/>
      <c r="CP1034" s="112"/>
      <c r="CQ1034" s="112"/>
      <c r="CR1034" s="112"/>
    </row>
    <row r="1035" spans="1:96" ht="30.75" customHeight="1">
      <c r="A1035" s="107"/>
      <c r="B1035" s="117"/>
      <c r="C1035" s="107"/>
      <c r="D1035" s="107"/>
      <c r="E1035" s="107"/>
      <c r="F1035" s="107"/>
      <c r="G1035" s="107"/>
      <c r="H1035" s="107"/>
      <c r="I1035" s="107"/>
      <c r="J1035" s="107"/>
      <c r="K1035" s="107"/>
      <c r="L1035" s="107"/>
      <c r="M1035" s="107"/>
      <c r="N1035" s="107"/>
      <c r="O1035" s="117"/>
      <c r="P1035" s="118"/>
      <c r="Q1035" s="107"/>
      <c r="R1035" s="107"/>
      <c r="S1035" s="107"/>
      <c r="T1035" s="107"/>
      <c r="U1035" s="107"/>
      <c r="V1035" s="107"/>
      <c r="W1035" s="107"/>
      <c r="X1035" s="107"/>
      <c r="Y1035" s="107"/>
      <c r="Z1035" s="107"/>
      <c r="AA1035" s="107"/>
      <c r="AB1035" s="107"/>
      <c r="AC1035" s="147"/>
      <c r="AD1035" s="111"/>
      <c r="AE1035" s="107"/>
      <c r="AF1035" s="107"/>
      <c r="AG1035" s="107"/>
      <c r="AH1035" s="107"/>
      <c r="AI1035" s="107"/>
      <c r="AJ1035" s="107"/>
      <c r="AK1035" s="107"/>
      <c r="AL1035" s="107"/>
      <c r="AM1035" s="107"/>
      <c r="AN1035" s="107"/>
      <c r="AO1035" s="107"/>
      <c r="AP1035" s="107"/>
      <c r="AQ1035" s="107"/>
      <c r="AR1035" s="107"/>
      <c r="AS1035" s="107"/>
      <c r="AT1035" s="107"/>
      <c r="AU1035" s="107"/>
      <c r="AV1035" s="107"/>
      <c r="AW1035" s="107"/>
      <c r="AX1035" s="107"/>
      <c r="AY1035" s="107"/>
      <c r="AZ1035" s="107"/>
      <c r="BA1035" s="107"/>
      <c r="BB1035" s="107"/>
      <c r="BC1035" s="115"/>
      <c r="BD1035" s="107"/>
      <c r="BE1035" s="107"/>
      <c r="BF1035" s="107"/>
      <c r="BG1035" s="107"/>
      <c r="BH1035" s="107"/>
      <c r="BI1035" s="107"/>
      <c r="BJ1035" s="107"/>
      <c r="BK1035" s="107"/>
      <c r="BL1035" s="116"/>
      <c r="BM1035" s="116"/>
      <c r="BN1035" s="116"/>
      <c r="BO1035" s="116"/>
      <c r="BP1035" s="116"/>
      <c r="BQ1035" s="116"/>
      <c r="BR1035" s="116"/>
      <c r="BS1035" s="118"/>
      <c r="BT1035" s="107"/>
      <c r="BU1035" s="107"/>
      <c r="BV1035" s="107"/>
      <c r="BW1035" s="107"/>
      <c r="BX1035" s="107"/>
      <c r="BY1035" s="107"/>
      <c r="BZ1035" s="107"/>
      <c r="CA1035" s="107"/>
      <c r="CB1035" s="117"/>
      <c r="CC1035" s="117"/>
      <c r="CD1035" s="117"/>
      <c r="CE1035" s="112"/>
      <c r="CF1035" s="117"/>
      <c r="CG1035" s="112"/>
      <c r="CH1035" s="112"/>
      <c r="CI1035" s="112"/>
      <c r="CJ1035" s="112"/>
      <c r="CK1035" s="112"/>
      <c r="CL1035" s="112"/>
      <c r="CM1035" s="112"/>
      <c r="CN1035" s="112"/>
      <c r="CO1035" s="112"/>
      <c r="CP1035" s="112"/>
      <c r="CQ1035" s="112"/>
      <c r="CR1035" s="112"/>
    </row>
    <row r="1036" spans="1:96" ht="30.75" customHeight="1">
      <c r="A1036" s="107"/>
      <c r="B1036" s="117"/>
      <c r="C1036" s="107"/>
      <c r="D1036" s="107"/>
      <c r="E1036" s="107"/>
      <c r="F1036" s="107"/>
      <c r="G1036" s="107"/>
      <c r="H1036" s="107"/>
      <c r="I1036" s="107"/>
      <c r="J1036" s="107"/>
      <c r="K1036" s="107"/>
      <c r="L1036" s="107"/>
      <c r="M1036" s="107"/>
      <c r="N1036" s="107"/>
      <c r="O1036" s="117"/>
      <c r="P1036" s="118"/>
      <c r="Q1036" s="107"/>
      <c r="R1036" s="107"/>
      <c r="S1036" s="107"/>
      <c r="T1036" s="107"/>
      <c r="U1036" s="107"/>
      <c r="V1036" s="107"/>
      <c r="W1036" s="107"/>
      <c r="X1036" s="107"/>
      <c r="Y1036" s="107"/>
      <c r="Z1036" s="107"/>
      <c r="AA1036" s="107"/>
      <c r="AB1036" s="107"/>
      <c r="AC1036" s="147"/>
      <c r="AD1036" s="111"/>
      <c r="AE1036" s="107"/>
      <c r="AF1036" s="107"/>
      <c r="AG1036" s="107"/>
      <c r="AH1036" s="107"/>
      <c r="AI1036" s="107"/>
      <c r="AJ1036" s="107"/>
      <c r="AK1036" s="107"/>
      <c r="AL1036" s="107"/>
      <c r="AM1036" s="107"/>
      <c r="AN1036" s="107"/>
      <c r="AO1036" s="107"/>
      <c r="AP1036" s="107"/>
      <c r="AQ1036" s="107"/>
      <c r="AR1036" s="107"/>
      <c r="AS1036" s="107"/>
      <c r="AT1036" s="107"/>
      <c r="AU1036" s="107"/>
      <c r="AV1036" s="107"/>
      <c r="AW1036" s="107"/>
      <c r="AX1036" s="107"/>
      <c r="AY1036" s="107"/>
      <c r="AZ1036" s="107"/>
      <c r="BA1036" s="107"/>
      <c r="BB1036" s="107"/>
      <c r="BC1036" s="115"/>
      <c r="BD1036" s="107"/>
      <c r="BE1036" s="107"/>
      <c r="BF1036" s="107"/>
      <c r="BG1036" s="107"/>
      <c r="BH1036" s="107"/>
      <c r="BI1036" s="107"/>
      <c r="BJ1036" s="107"/>
      <c r="BK1036" s="107"/>
      <c r="BL1036" s="116"/>
      <c r="BM1036" s="116"/>
      <c r="BN1036" s="116"/>
      <c r="BO1036" s="116"/>
      <c r="BP1036" s="116"/>
      <c r="BQ1036" s="116"/>
      <c r="BR1036" s="116"/>
      <c r="BS1036" s="118"/>
      <c r="BT1036" s="107"/>
      <c r="BU1036" s="107"/>
      <c r="BV1036" s="107"/>
      <c r="BW1036" s="107"/>
      <c r="BX1036" s="107"/>
      <c r="BY1036" s="107"/>
      <c r="BZ1036" s="107"/>
      <c r="CA1036" s="107"/>
      <c r="CB1036" s="117"/>
      <c r="CC1036" s="117"/>
      <c r="CD1036" s="117"/>
      <c r="CE1036" s="112"/>
      <c r="CF1036" s="117"/>
      <c r="CG1036" s="112"/>
      <c r="CH1036" s="112"/>
      <c r="CI1036" s="112"/>
      <c r="CJ1036" s="112"/>
      <c r="CK1036" s="112"/>
      <c r="CL1036" s="112"/>
      <c r="CM1036" s="112"/>
      <c r="CN1036" s="112"/>
      <c r="CO1036" s="112"/>
      <c r="CP1036" s="112"/>
      <c r="CQ1036" s="112"/>
      <c r="CR1036" s="112"/>
    </row>
    <row r="1037" spans="1:96" ht="30.75" customHeight="1">
      <c r="A1037" s="107"/>
      <c r="B1037" s="117"/>
      <c r="C1037" s="107"/>
      <c r="D1037" s="107"/>
      <c r="E1037" s="107"/>
      <c r="F1037" s="107"/>
      <c r="G1037" s="107"/>
      <c r="H1037" s="107"/>
      <c r="I1037" s="107"/>
      <c r="J1037" s="107"/>
      <c r="K1037" s="107"/>
      <c r="L1037" s="107"/>
      <c r="M1037" s="107"/>
      <c r="N1037" s="107"/>
      <c r="O1037" s="117"/>
      <c r="P1037" s="118"/>
      <c r="Q1037" s="107"/>
      <c r="R1037" s="107"/>
      <c r="S1037" s="107"/>
      <c r="T1037" s="107"/>
      <c r="U1037" s="107"/>
      <c r="V1037" s="107"/>
      <c r="W1037" s="107"/>
      <c r="X1037" s="107"/>
      <c r="Y1037" s="107"/>
      <c r="Z1037" s="107"/>
      <c r="AA1037" s="107"/>
      <c r="AB1037" s="107"/>
      <c r="AC1037" s="147"/>
      <c r="AD1037" s="111"/>
      <c r="AE1037" s="107"/>
      <c r="AF1037" s="107"/>
      <c r="AG1037" s="107"/>
      <c r="AH1037" s="107"/>
      <c r="AI1037" s="107"/>
      <c r="AJ1037" s="107"/>
      <c r="AK1037" s="107"/>
      <c r="AL1037" s="107"/>
      <c r="AM1037" s="107"/>
      <c r="AN1037" s="107"/>
      <c r="AO1037" s="107"/>
      <c r="AP1037" s="107"/>
      <c r="AQ1037" s="107"/>
      <c r="AR1037" s="107"/>
      <c r="AS1037" s="107"/>
      <c r="AT1037" s="107"/>
      <c r="AU1037" s="107"/>
      <c r="AV1037" s="107"/>
      <c r="AW1037" s="107"/>
      <c r="AX1037" s="107"/>
      <c r="AY1037" s="107"/>
      <c r="AZ1037" s="107"/>
      <c r="BA1037" s="107"/>
      <c r="BB1037" s="107"/>
      <c r="BC1037" s="115"/>
      <c r="BD1037" s="107"/>
      <c r="BE1037" s="107"/>
      <c r="BF1037" s="107"/>
      <c r="BG1037" s="107"/>
      <c r="BH1037" s="107"/>
      <c r="BI1037" s="107"/>
      <c r="BJ1037" s="107"/>
      <c r="BK1037" s="107"/>
      <c r="BL1037" s="116"/>
      <c r="BM1037" s="116"/>
      <c r="BN1037" s="116"/>
      <c r="BO1037" s="116"/>
      <c r="BP1037" s="116"/>
      <c r="BQ1037" s="116"/>
      <c r="BR1037" s="116"/>
      <c r="BS1037" s="118"/>
      <c r="BT1037" s="107"/>
      <c r="BU1037" s="107"/>
      <c r="BV1037" s="107"/>
      <c r="BW1037" s="107"/>
      <c r="BX1037" s="107"/>
      <c r="BY1037" s="107"/>
      <c r="BZ1037" s="107"/>
      <c r="CA1037" s="107"/>
      <c r="CB1037" s="117"/>
      <c r="CC1037" s="117"/>
      <c r="CD1037" s="117"/>
      <c r="CE1037" s="112"/>
      <c r="CF1037" s="117"/>
      <c r="CG1037" s="112"/>
      <c r="CH1037" s="112"/>
      <c r="CI1037" s="112"/>
      <c r="CJ1037" s="112"/>
      <c r="CK1037" s="112"/>
      <c r="CL1037" s="112"/>
      <c r="CM1037" s="112"/>
      <c r="CN1037" s="112"/>
      <c r="CO1037" s="112"/>
      <c r="CP1037" s="112"/>
      <c r="CQ1037" s="112"/>
      <c r="CR1037" s="112"/>
    </row>
    <row r="1038" spans="1:96" ht="30.75" customHeight="1">
      <c r="A1038" s="107"/>
      <c r="B1038" s="117"/>
      <c r="C1038" s="107"/>
      <c r="D1038" s="107"/>
      <c r="E1038" s="107"/>
      <c r="F1038" s="107"/>
      <c r="G1038" s="107"/>
      <c r="H1038" s="107"/>
      <c r="I1038" s="107"/>
      <c r="J1038" s="107"/>
      <c r="K1038" s="107"/>
      <c r="L1038" s="107"/>
      <c r="M1038" s="107"/>
      <c r="N1038" s="107"/>
      <c r="O1038" s="117"/>
      <c r="P1038" s="118"/>
      <c r="Q1038" s="107"/>
      <c r="R1038" s="107"/>
      <c r="S1038" s="107"/>
      <c r="T1038" s="107"/>
      <c r="U1038" s="107"/>
      <c r="V1038" s="107"/>
      <c r="W1038" s="107"/>
      <c r="X1038" s="107"/>
      <c r="Y1038" s="107"/>
      <c r="Z1038" s="107"/>
      <c r="AA1038" s="107"/>
      <c r="AB1038" s="107"/>
      <c r="AC1038" s="147"/>
      <c r="AD1038" s="111"/>
      <c r="AE1038" s="107"/>
      <c r="AF1038" s="107"/>
      <c r="AG1038" s="107"/>
      <c r="AH1038" s="107"/>
      <c r="AI1038" s="107"/>
      <c r="AJ1038" s="107"/>
      <c r="AK1038" s="107"/>
      <c r="AL1038" s="107"/>
      <c r="AM1038" s="107"/>
      <c r="AN1038" s="107"/>
      <c r="AO1038" s="107"/>
      <c r="AP1038" s="107"/>
      <c r="AQ1038" s="107"/>
      <c r="AR1038" s="107"/>
      <c r="AS1038" s="107"/>
      <c r="AT1038" s="107"/>
      <c r="AU1038" s="107"/>
      <c r="AV1038" s="107"/>
      <c r="AW1038" s="107"/>
      <c r="AX1038" s="107"/>
      <c r="AY1038" s="107"/>
      <c r="AZ1038" s="107"/>
      <c r="BA1038" s="107"/>
      <c r="BB1038" s="107"/>
      <c r="BC1038" s="115"/>
      <c r="BD1038" s="107"/>
      <c r="BE1038" s="107"/>
      <c r="BF1038" s="107"/>
      <c r="BG1038" s="107"/>
      <c r="BH1038" s="107"/>
      <c r="BI1038" s="107"/>
      <c r="BJ1038" s="107"/>
      <c r="BK1038" s="107"/>
      <c r="BL1038" s="116"/>
      <c r="BM1038" s="116"/>
      <c r="BN1038" s="116"/>
      <c r="BO1038" s="116"/>
      <c r="BP1038" s="116"/>
      <c r="BQ1038" s="116"/>
      <c r="BR1038" s="116"/>
      <c r="BS1038" s="118"/>
      <c r="BT1038" s="107"/>
      <c r="BU1038" s="107"/>
      <c r="BV1038" s="107"/>
      <c r="BW1038" s="107"/>
      <c r="BX1038" s="107"/>
      <c r="BY1038" s="107"/>
      <c r="BZ1038" s="107"/>
      <c r="CA1038" s="107"/>
      <c r="CB1038" s="117"/>
      <c r="CC1038" s="117"/>
      <c r="CD1038" s="117"/>
      <c r="CE1038" s="112"/>
      <c r="CF1038" s="117"/>
      <c r="CG1038" s="112"/>
      <c r="CH1038" s="112"/>
      <c r="CI1038" s="112"/>
      <c r="CJ1038" s="112"/>
      <c r="CK1038" s="112"/>
      <c r="CL1038" s="112"/>
      <c r="CM1038" s="112"/>
      <c r="CN1038" s="112"/>
      <c r="CO1038" s="112"/>
      <c r="CP1038" s="112"/>
      <c r="CQ1038" s="112"/>
      <c r="CR1038" s="112"/>
    </row>
    <row r="1039" spans="1:96" ht="30.75" customHeight="1">
      <c r="A1039" s="107"/>
      <c r="B1039" s="117"/>
      <c r="C1039" s="107"/>
      <c r="D1039" s="107"/>
      <c r="E1039" s="107"/>
      <c r="F1039" s="107"/>
      <c r="G1039" s="107"/>
      <c r="H1039" s="107"/>
      <c r="I1039" s="107"/>
      <c r="J1039" s="107"/>
      <c r="K1039" s="107"/>
      <c r="L1039" s="107"/>
      <c r="M1039" s="107"/>
      <c r="N1039" s="107"/>
      <c r="O1039" s="117"/>
      <c r="P1039" s="118"/>
      <c r="Q1039" s="107"/>
      <c r="R1039" s="107"/>
      <c r="S1039" s="107"/>
      <c r="T1039" s="107"/>
      <c r="U1039" s="107"/>
      <c r="V1039" s="107"/>
      <c r="W1039" s="107"/>
      <c r="X1039" s="107"/>
      <c r="Y1039" s="107"/>
      <c r="Z1039" s="107"/>
      <c r="AA1039" s="107"/>
      <c r="AB1039" s="107"/>
      <c r="AC1039" s="147"/>
      <c r="AD1039" s="111"/>
      <c r="AE1039" s="107"/>
      <c r="AF1039" s="107"/>
      <c r="AG1039" s="107"/>
      <c r="AH1039" s="107"/>
      <c r="AI1039" s="107"/>
      <c r="AJ1039" s="107"/>
      <c r="AK1039" s="107"/>
      <c r="AL1039" s="107"/>
      <c r="AM1039" s="107"/>
      <c r="AN1039" s="107"/>
      <c r="AO1039" s="107"/>
      <c r="AP1039" s="107"/>
      <c r="AQ1039" s="107"/>
      <c r="AR1039" s="107"/>
      <c r="AS1039" s="107"/>
      <c r="AT1039" s="107"/>
      <c r="AU1039" s="107"/>
      <c r="AV1039" s="107"/>
      <c r="AW1039" s="107"/>
      <c r="AX1039" s="107"/>
      <c r="AY1039" s="107"/>
      <c r="AZ1039" s="107"/>
      <c r="BA1039" s="107"/>
      <c r="BB1039" s="107"/>
      <c r="BC1039" s="115"/>
      <c r="BD1039" s="107"/>
      <c r="BE1039" s="107"/>
      <c r="BF1039" s="107"/>
      <c r="BG1039" s="107"/>
      <c r="BH1039" s="107"/>
      <c r="BI1039" s="107"/>
      <c r="BJ1039" s="107"/>
      <c r="BK1039" s="107"/>
      <c r="BL1039" s="116"/>
      <c r="BM1039" s="116"/>
      <c r="BN1039" s="116"/>
      <c r="BO1039" s="116"/>
      <c r="BP1039" s="116"/>
      <c r="BQ1039" s="116"/>
      <c r="BR1039" s="116"/>
      <c r="BS1039" s="118"/>
      <c r="BT1039" s="107"/>
      <c r="BU1039" s="107"/>
      <c r="BV1039" s="107"/>
      <c r="BW1039" s="107"/>
      <c r="BX1039" s="107"/>
      <c r="BY1039" s="107"/>
      <c r="BZ1039" s="107"/>
      <c r="CA1039" s="107"/>
      <c r="CB1039" s="117"/>
      <c r="CC1039" s="117"/>
      <c r="CD1039" s="117"/>
      <c r="CE1039" s="112"/>
      <c r="CF1039" s="117"/>
      <c r="CG1039" s="112"/>
      <c r="CH1039" s="112"/>
      <c r="CI1039" s="112"/>
      <c r="CJ1039" s="112"/>
      <c r="CK1039" s="112"/>
      <c r="CL1039" s="112"/>
      <c r="CM1039" s="112"/>
      <c r="CN1039" s="112"/>
      <c r="CO1039" s="112"/>
      <c r="CP1039" s="112"/>
      <c r="CQ1039" s="112"/>
      <c r="CR1039" s="112"/>
    </row>
    <row r="1040" spans="1:96" ht="30.75" customHeight="1">
      <c r="A1040" s="107"/>
      <c r="B1040" s="117"/>
      <c r="C1040" s="107"/>
      <c r="D1040" s="107"/>
      <c r="E1040" s="107"/>
      <c r="F1040" s="107"/>
      <c r="G1040" s="107"/>
      <c r="H1040" s="107"/>
      <c r="I1040" s="107"/>
      <c r="J1040" s="107"/>
      <c r="K1040" s="107"/>
      <c r="L1040" s="107"/>
      <c r="M1040" s="107"/>
      <c r="N1040" s="107"/>
      <c r="O1040" s="117"/>
      <c r="P1040" s="118"/>
      <c r="Q1040" s="107"/>
      <c r="R1040" s="107"/>
      <c r="S1040" s="107"/>
      <c r="T1040" s="107"/>
      <c r="U1040" s="107"/>
      <c r="V1040" s="107"/>
      <c r="W1040" s="107"/>
      <c r="X1040" s="107"/>
      <c r="Y1040" s="107"/>
      <c r="Z1040" s="107"/>
      <c r="AA1040" s="107"/>
      <c r="AB1040" s="107"/>
      <c r="AC1040" s="147"/>
      <c r="AD1040" s="111"/>
      <c r="AE1040" s="107"/>
      <c r="AF1040" s="107"/>
      <c r="AG1040" s="107"/>
      <c r="AH1040" s="107"/>
      <c r="AI1040" s="107"/>
      <c r="AJ1040" s="107"/>
      <c r="AK1040" s="107"/>
      <c r="AL1040" s="107"/>
      <c r="AM1040" s="107"/>
      <c r="AN1040" s="107"/>
      <c r="AO1040" s="107"/>
      <c r="AP1040" s="107"/>
      <c r="AQ1040" s="107"/>
      <c r="AR1040" s="107"/>
      <c r="AS1040" s="107"/>
      <c r="AT1040" s="107"/>
      <c r="AU1040" s="107"/>
      <c r="AV1040" s="107"/>
      <c r="AW1040" s="107"/>
      <c r="AX1040" s="107"/>
      <c r="AY1040" s="107"/>
      <c r="AZ1040" s="107"/>
      <c r="BA1040" s="107"/>
      <c r="BB1040" s="107"/>
      <c r="BC1040" s="115"/>
      <c r="BD1040" s="107"/>
      <c r="BE1040" s="107"/>
      <c r="BF1040" s="107"/>
      <c r="BG1040" s="107"/>
      <c r="BH1040" s="107"/>
      <c r="BI1040" s="107"/>
      <c r="BJ1040" s="107"/>
      <c r="BK1040" s="107"/>
      <c r="BL1040" s="116"/>
      <c r="BM1040" s="116"/>
      <c r="BN1040" s="116"/>
      <c r="BO1040" s="116"/>
      <c r="BP1040" s="116"/>
      <c r="BQ1040" s="116"/>
      <c r="BR1040" s="116"/>
      <c r="BS1040" s="118"/>
      <c r="BT1040" s="107"/>
      <c r="BU1040" s="107"/>
      <c r="BV1040" s="107"/>
      <c r="BW1040" s="107"/>
      <c r="BX1040" s="107"/>
      <c r="BY1040" s="107"/>
      <c r="BZ1040" s="107"/>
      <c r="CA1040" s="107"/>
      <c r="CB1040" s="117"/>
      <c r="CC1040" s="117"/>
      <c r="CD1040" s="117"/>
      <c r="CE1040" s="112"/>
      <c r="CF1040" s="117"/>
      <c r="CG1040" s="112"/>
      <c r="CH1040" s="112"/>
      <c r="CI1040" s="112"/>
      <c r="CJ1040" s="112"/>
      <c r="CK1040" s="112"/>
      <c r="CL1040" s="112"/>
      <c r="CM1040" s="112"/>
      <c r="CN1040" s="112"/>
      <c r="CO1040" s="112"/>
      <c r="CP1040" s="112"/>
      <c r="CQ1040" s="112"/>
      <c r="CR1040" s="112"/>
    </row>
    <row r="1041" spans="1:96" ht="30.75" customHeight="1">
      <c r="A1041" s="107"/>
      <c r="B1041" s="117"/>
      <c r="C1041" s="107"/>
      <c r="D1041" s="107"/>
      <c r="E1041" s="107"/>
      <c r="F1041" s="107"/>
      <c r="G1041" s="107"/>
      <c r="H1041" s="107"/>
      <c r="I1041" s="107"/>
      <c r="J1041" s="107"/>
      <c r="K1041" s="107"/>
      <c r="L1041" s="107"/>
      <c r="M1041" s="107"/>
      <c r="N1041" s="107"/>
      <c r="O1041" s="117"/>
      <c r="P1041" s="118"/>
      <c r="Q1041" s="107"/>
      <c r="R1041" s="107"/>
      <c r="S1041" s="107"/>
      <c r="T1041" s="107"/>
      <c r="U1041" s="107"/>
      <c r="V1041" s="107"/>
      <c r="W1041" s="107"/>
      <c r="X1041" s="107"/>
      <c r="Y1041" s="107"/>
      <c r="Z1041" s="107"/>
      <c r="AA1041" s="107"/>
      <c r="AB1041" s="107"/>
      <c r="AC1041" s="147"/>
      <c r="AD1041" s="111"/>
      <c r="AE1041" s="107"/>
      <c r="AF1041" s="107"/>
      <c r="AG1041" s="107"/>
      <c r="AH1041" s="107"/>
      <c r="AI1041" s="107"/>
      <c r="AJ1041" s="107"/>
      <c r="AK1041" s="107"/>
      <c r="AL1041" s="107"/>
      <c r="AM1041" s="107"/>
      <c r="AN1041" s="107"/>
      <c r="AO1041" s="107"/>
      <c r="AP1041" s="107"/>
      <c r="AQ1041" s="107"/>
      <c r="AR1041" s="107"/>
      <c r="AS1041" s="107"/>
      <c r="AT1041" s="107"/>
      <c r="AU1041" s="107"/>
      <c r="AV1041" s="107"/>
      <c r="AW1041" s="107"/>
      <c r="AX1041" s="107"/>
      <c r="AY1041" s="107"/>
      <c r="AZ1041" s="107"/>
      <c r="BA1041" s="107"/>
      <c r="BB1041" s="107"/>
      <c r="BC1041" s="115"/>
      <c r="BD1041" s="107"/>
      <c r="BE1041" s="107"/>
      <c r="BF1041" s="107"/>
      <c r="BG1041" s="107"/>
      <c r="BH1041" s="107"/>
      <c r="BI1041" s="107"/>
      <c r="BJ1041" s="107"/>
      <c r="BK1041" s="107"/>
      <c r="BL1041" s="116"/>
      <c r="BM1041" s="116"/>
      <c r="BN1041" s="116"/>
      <c r="BO1041" s="116"/>
      <c r="BP1041" s="116"/>
      <c r="BQ1041" s="116"/>
      <c r="BR1041" s="116"/>
      <c r="BS1041" s="118"/>
      <c r="BT1041" s="107"/>
      <c r="BU1041" s="107"/>
      <c r="BV1041" s="107"/>
      <c r="BW1041" s="107"/>
      <c r="BX1041" s="107"/>
      <c r="BY1041" s="107"/>
      <c r="BZ1041" s="107"/>
      <c r="CA1041" s="107"/>
      <c r="CB1041" s="117"/>
      <c r="CC1041" s="117"/>
      <c r="CD1041" s="117"/>
      <c r="CE1041" s="112"/>
      <c r="CF1041" s="117"/>
      <c r="CG1041" s="112"/>
      <c r="CH1041" s="112"/>
      <c r="CI1041" s="112"/>
      <c r="CJ1041" s="112"/>
      <c r="CK1041" s="112"/>
      <c r="CL1041" s="112"/>
      <c r="CM1041" s="112"/>
      <c r="CN1041" s="112"/>
      <c r="CO1041" s="112"/>
      <c r="CP1041" s="112"/>
      <c r="CQ1041" s="112"/>
      <c r="CR1041" s="112"/>
    </row>
    <row r="1042" spans="1:96" ht="30.75" customHeight="1">
      <c r="A1042" s="107"/>
      <c r="B1042" s="117"/>
      <c r="C1042" s="107"/>
      <c r="D1042" s="107"/>
      <c r="E1042" s="107"/>
      <c r="F1042" s="107"/>
      <c r="G1042" s="107"/>
      <c r="H1042" s="107"/>
      <c r="I1042" s="107"/>
      <c r="J1042" s="107"/>
      <c r="K1042" s="107"/>
      <c r="L1042" s="107"/>
      <c r="M1042" s="107"/>
      <c r="N1042" s="107"/>
      <c r="O1042" s="117"/>
      <c r="P1042" s="118"/>
      <c r="Q1042" s="107"/>
      <c r="R1042" s="107"/>
      <c r="S1042" s="107"/>
      <c r="T1042" s="107"/>
      <c r="U1042" s="107"/>
      <c r="V1042" s="107"/>
      <c r="W1042" s="107"/>
      <c r="X1042" s="107"/>
      <c r="Y1042" s="107"/>
      <c r="Z1042" s="107"/>
      <c r="AA1042" s="107"/>
      <c r="AB1042" s="107"/>
      <c r="AC1042" s="147"/>
      <c r="AD1042" s="111"/>
      <c r="AE1042" s="107"/>
      <c r="AF1042" s="107"/>
      <c r="AG1042" s="107"/>
      <c r="AH1042" s="107"/>
      <c r="AI1042" s="107"/>
      <c r="AJ1042" s="107"/>
      <c r="AK1042" s="107"/>
      <c r="AL1042" s="107"/>
      <c r="AM1042" s="107"/>
      <c r="AN1042" s="107"/>
      <c r="AO1042" s="107"/>
      <c r="AP1042" s="107"/>
      <c r="AQ1042" s="107"/>
      <c r="AR1042" s="107"/>
      <c r="AS1042" s="107"/>
      <c r="AT1042" s="107"/>
      <c r="AU1042" s="107"/>
      <c r="AV1042" s="107"/>
      <c r="AW1042" s="107"/>
      <c r="AX1042" s="107"/>
      <c r="AY1042" s="107"/>
      <c r="AZ1042" s="107"/>
      <c r="BA1042" s="107"/>
      <c r="BB1042" s="107"/>
      <c r="BC1042" s="115"/>
      <c r="BD1042" s="107"/>
      <c r="BE1042" s="107"/>
      <c r="BF1042" s="107"/>
      <c r="BG1042" s="107"/>
      <c r="BH1042" s="107"/>
      <c r="BI1042" s="107"/>
      <c r="BJ1042" s="107"/>
      <c r="BK1042" s="107"/>
      <c r="BL1042" s="116"/>
      <c r="BM1042" s="116"/>
      <c r="BN1042" s="116"/>
      <c r="BO1042" s="116"/>
      <c r="BP1042" s="116"/>
      <c r="BQ1042" s="116"/>
      <c r="BR1042" s="116"/>
      <c r="BS1042" s="118"/>
      <c r="BT1042" s="107"/>
      <c r="BU1042" s="107"/>
      <c r="BV1042" s="107"/>
      <c r="BW1042" s="107"/>
      <c r="BX1042" s="107"/>
      <c r="BY1042" s="107"/>
      <c r="BZ1042" s="107"/>
      <c r="CA1042" s="107"/>
      <c r="CB1042" s="117"/>
      <c r="CC1042" s="117"/>
      <c r="CD1042" s="117"/>
      <c r="CE1042" s="112"/>
      <c r="CF1042" s="117"/>
      <c r="CG1042" s="112"/>
      <c r="CH1042" s="112"/>
      <c r="CI1042" s="112"/>
      <c r="CJ1042" s="112"/>
      <c r="CK1042" s="112"/>
      <c r="CL1042" s="112"/>
      <c r="CM1042" s="112"/>
      <c r="CN1042" s="112"/>
      <c r="CO1042" s="112"/>
      <c r="CP1042" s="112"/>
      <c r="CQ1042" s="112"/>
      <c r="CR1042" s="112"/>
    </row>
    <row r="1043" spans="1:96" ht="30.75" customHeight="1">
      <c r="A1043" s="107"/>
      <c r="B1043" s="117"/>
      <c r="C1043" s="107"/>
      <c r="D1043" s="107"/>
      <c r="E1043" s="107"/>
      <c r="F1043" s="107"/>
      <c r="G1043" s="107"/>
      <c r="H1043" s="107"/>
      <c r="I1043" s="107"/>
      <c r="J1043" s="107"/>
      <c r="K1043" s="107"/>
      <c r="L1043" s="107"/>
      <c r="M1043" s="107"/>
      <c r="N1043" s="107"/>
      <c r="O1043" s="117"/>
      <c r="P1043" s="118"/>
      <c r="Q1043" s="107"/>
      <c r="R1043" s="107"/>
      <c r="S1043" s="107"/>
      <c r="T1043" s="107"/>
      <c r="U1043" s="107"/>
      <c r="V1043" s="107"/>
      <c r="W1043" s="107"/>
      <c r="X1043" s="107"/>
      <c r="Y1043" s="107"/>
      <c r="Z1043" s="107"/>
      <c r="AA1043" s="107"/>
      <c r="AB1043" s="107"/>
      <c r="AC1043" s="147"/>
      <c r="AD1043" s="111"/>
      <c r="AE1043" s="107"/>
      <c r="AF1043" s="107"/>
      <c r="AG1043" s="107"/>
      <c r="AH1043" s="107"/>
      <c r="AI1043" s="107"/>
      <c r="AJ1043" s="107"/>
      <c r="AK1043" s="107"/>
      <c r="AL1043" s="107"/>
      <c r="AM1043" s="107"/>
      <c r="AN1043" s="107"/>
      <c r="AO1043" s="107"/>
      <c r="AP1043" s="107"/>
      <c r="AQ1043" s="107"/>
      <c r="AR1043" s="107"/>
      <c r="AS1043" s="107"/>
      <c r="AT1043" s="107"/>
      <c r="AU1043" s="107"/>
      <c r="AV1043" s="107"/>
      <c r="AW1043" s="107"/>
      <c r="AX1043" s="107"/>
      <c r="AY1043" s="107"/>
      <c r="AZ1043" s="107"/>
      <c r="BA1043" s="107"/>
      <c r="BB1043" s="107"/>
      <c r="BC1043" s="115"/>
      <c r="BD1043" s="107"/>
      <c r="BE1043" s="107"/>
      <c r="BF1043" s="107"/>
      <c r="BG1043" s="107"/>
      <c r="BH1043" s="107"/>
      <c r="BI1043" s="107"/>
      <c r="BJ1043" s="107"/>
      <c r="BK1043" s="107"/>
      <c r="BL1043" s="116"/>
      <c r="BM1043" s="116"/>
      <c r="BN1043" s="116"/>
      <c r="BO1043" s="116"/>
      <c r="BP1043" s="116"/>
      <c r="BQ1043" s="116"/>
      <c r="BR1043" s="116"/>
      <c r="BS1043" s="118"/>
      <c r="BT1043" s="107"/>
      <c r="BU1043" s="107"/>
      <c r="BV1043" s="107"/>
      <c r="BW1043" s="107"/>
      <c r="BX1043" s="107"/>
      <c r="BY1043" s="107"/>
      <c r="BZ1043" s="107"/>
      <c r="CA1043" s="107"/>
      <c r="CB1043" s="117"/>
      <c r="CC1043" s="117"/>
      <c r="CD1043" s="117"/>
      <c r="CE1043" s="112"/>
      <c r="CF1043" s="117"/>
      <c r="CG1043" s="112"/>
      <c r="CH1043" s="112"/>
      <c r="CI1043" s="112"/>
      <c r="CJ1043" s="112"/>
      <c r="CK1043" s="112"/>
      <c r="CL1043" s="112"/>
      <c r="CM1043" s="112"/>
      <c r="CN1043" s="112"/>
      <c r="CO1043" s="112"/>
      <c r="CP1043" s="112"/>
      <c r="CQ1043" s="112"/>
      <c r="CR1043" s="112"/>
    </row>
    <row r="1044" spans="1:96" ht="30.75" customHeight="1">
      <c r="A1044" s="107"/>
      <c r="B1044" s="117"/>
      <c r="C1044" s="107"/>
      <c r="D1044" s="107"/>
      <c r="E1044" s="107"/>
      <c r="F1044" s="107"/>
      <c r="G1044" s="107"/>
      <c r="H1044" s="107"/>
      <c r="I1044" s="107"/>
      <c r="J1044" s="107"/>
      <c r="K1044" s="107"/>
      <c r="L1044" s="107"/>
      <c r="M1044" s="107"/>
      <c r="N1044" s="107"/>
      <c r="O1044" s="117"/>
      <c r="P1044" s="118"/>
      <c r="Q1044" s="107"/>
      <c r="R1044" s="107"/>
      <c r="S1044" s="107"/>
      <c r="T1044" s="107"/>
      <c r="U1044" s="107"/>
      <c r="V1044" s="107"/>
      <c r="W1044" s="107"/>
      <c r="X1044" s="107"/>
      <c r="Y1044" s="107"/>
      <c r="Z1044" s="107"/>
      <c r="AA1044" s="107"/>
      <c r="AB1044" s="107"/>
      <c r="AC1044" s="147"/>
      <c r="AD1044" s="111"/>
      <c r="AE1044" s="107"/>
      <c r="AF1044" s="107"/>
      <c r="AG1044" s="107"/>
      <c r="AH1044" s="107"/>
      <c r="AI1044" s="107"/>
      <c r="AJ1044" s="107"/>
      <c r="AK1044" s="107"/>
      <c r="AL1044" s="107"/>
      <c r="AM1044" s="107"/>
      <c r="AN1044" s="107"/>
      <c r="AO1044" s="107"/>
      <c r="AP1044" s="107"/>
      <c r="AQ1044" s="107"/>
      <c r="AR1044" s="107"/>
      <c r="AS1044" s="107"/>
      <c r="AT1044" s="107"/>
      <c r="AU1044" s="107"/>
      <c r="AV1044" s="107"/>
      <c r="AW1044" s="107"/>
      <c r="AX1044" s="107"/>
      <c r="AY1044" s="107"/>
      <c r="AZ1044" s="107"/>
      <c r="BA1044" s="107"/>
      <c r="BB1044" s="107"/>
      <c r="BC1044" s="115"/>
      <c r="BD1044" s="107"/>
      <c r="BE1044" s="107"/>
      <c r="BF1044" s="107"/>
      <c r="BG1044" s="107"/>
      <c r="BH1044" s="107"/>
      <c r="BI1044" s="107"/>
      <c r="BJ1044" s="107"/>
      <c r="BK1044" s="107"/>
      <c r="BL1044" s="116"/>
      <c r="BM1044" s="116"/>
      <c r="BN1044" s="116"/>
      <c r="BO1044" s="116"/>
      <c r="BP1044" s="116"/>
      <c r="BQ1044" s="116"/>
      <c r="BR1044" s="116"/>
      <c r="BS1044" s="118"/>
      <c r="BT1044" s="107"/>
      <c r="BU1044" s="107"/>
      <c r="BV1044" s="107"/>
      <c r="BW1044" s="107"/>
      <c r="BX1044" s="107"/>
      <c r="BY1044" s="107"/>
      <c r="BZ1044" s="107"/>
      <c r="CA1044" s="107"/>
      <c r="CB1044" s="117"/>
      <c r="CC1044" s="117"/>
      <c r="CD1044" s="117"/>
      <c r="CE1044" s="112"/>
      <c r="CF1044" s="117"/>
      <c r="CG1044" s="112"/>
      <c r="CH1044" s="112"/>
      <c r="CI1044" s="112"/>
      <c r="CJ1044" s="112"/>
      <c r="CK1044" s="112"/>
      <c r="CL1044" s="112"/>
      <c r="CM1044" s="112"/>
      <c r="CN1044" s="112"/>
      <c r="CO1044" s="112"/>
      <c r="CP1044" s="112"/>
      <c r="CQ1044" s="112"/>
      <c r="CR1044" s="112"/>
    </row>
    <row r="1045" spans="1:96" ht="30.75" customHeight="1">
      <c r="A1045" s="107"/>
      <c r="B1045" s="117"/>
      <c r="C1045" s="107"/>
      <c r="D1045" s="107"/>
      <c r="E1045" s="107"/>
      <c r="F1045" s="107"/>
      <c r="G1045" s="107"/>
      <c r="H1045" s="107"/>
      <c r="I1045" s="107"/>
      <c r="J1045" s="107"/>
      <c r="K1045" s="107"/>
      <c r="L1045" s="107"/>
      <c r="M1045" s="107"/>
      <c r="N1045" s="107"/>
      <c r="O1045" s="117"/>
      <c r="P1045" s="118"/>
      <c r="Q1045" s="107"/>
      <c r="R1045" s="107"/>
      <c r="S1045" s="107"/>
      <c r="T1045" s="107"/>
      <c r="U1045" s="107"/>
      <c r="V1045" s="107"/>
      <c r="W1045" s="107"/>
      <c r="X1045" s="107"/>
      <c r="Y1045" s="107"/>
      <c r="Z1045" s="107"/>
      <c r="AA1045" s="107"/>
      <c r="AB1045" s="107"/>
      <c r="AC1045" s="147"/>
      <c r="AD1045" s="111"/>
      <c r="AE1045" s="107"/>
      <c r="AF1045" s="107"/>
      <c r="AG1045" s="107"/>
      <c r="AH1045" s="107"/>
      <c r="AI1045" s="107"/>
      <c r="AJ1045" s="107"/>
      <c r="AK1045" s="107"/>
      <c r="AL1045" s="107"/>
      <c r="AM1045" s="107"/>
      <c r="AN1045" s="107"/>
      <c r="AO1045" s="107"/>
      <c r="AP1045" s="107"/>
      <c r="AQ1045" s="107"/>
      <c r="AR1045" s="107"/>
      <c r="AS1045" s="107"/>
      <c r="AT1045" s="107"/>
      <c r="AU1045" s="107"/>
      <c r="AV1045" s="107"/>
      <c r="AW1045" s="107"/>
      <c r="AX1045" s="107"/>
      <c r="AY1045" s="107"/>
      <c r="AZ1045" s="107"/>
      <c r="BA1045" s="107"/>
      <c r="BB1045" s="107"/>
      <c r="BC1045" s="115"/>
      <c r="BD1045" s="107"/>
      <c r="BE1045" s="107"/>
      <c r="BF1045" s="107"/>
      <c r="BG1045" s="107"/>
      <c r="BH1045" s="107"/>
      <c r="BI1045" s="107"/>
      <c r="BJ1045" s="107"/>
      <c r="BK1045" s="107"/>
      <c r="BL1045" s="116"/>
      <c r="BM1045" s="116"/>
      <c r="BN1045" s="116"/>
      <c r="BO1045" s="116"/>
      <c r="BP1045" s="116"/>
      <c r="BQ1045" s="116"/>
      <c r="BR1045" s="116"/>
      <c r="BS1045" s="118"/>
      <c r="BT1045" s="107"/>
      <c r="BU1045" s="107"/>
      <c r="BV1045" s="107"/>
      <c r="BW1045" s="107"/>
      <c r="BX1045" s="107"/>
      <c r="BY1045" s="107"/>
      <c r="BZ1045" s="107"/>
      <c r="CA1045" s="107"/>
      <c r="CB1045" s="117"/>
      <c r="CC1045" s="117"/>
      <c r="CD1045" s="117"/>
      <c r="CE1045" s="112"/>
      <c r="CF1045" s="117"/>
      <c r="CG1045" s="112"/>
      <c r="CH1045" s="112"/>
      <c r="CI1045" s="112"/>
      <c r="CJ1045" s="112"/>
      <c r="CK1045" s="112"/>
      <c r="CL1045" s="112"/>
      <c r="CM1045" s="112"/>
      <c r="CN1045" s="112"/>
      <c r="CO1045" s="112"/>
      <c r="CP1045" s="112"/>
      <c r="CQ1045" s="112"/>
      <c r="CR1045" s="112"/>
    </row>
    <row r="1046" spans="1:96" ht="30.75" customHeight="1">
      <c r="A1046" s="107"/>
      <c r="B1046" s="117"/>
      <c r="C1046" s="107"/>
      <c r="D1046" s="107"/>
      <c r="E1046" s="107"/>
      <c r="F1046" s="107"/>
      <c r="G1046" s="107"/>
      <c r="H1046" s="107"/>
      <c r="I1046" s="107"/>
      <c r="J1046" s="107"/>
      <c r="K1046" s="107"/>
      <c r="L1046" s="107"/>
      <c r="M1046" s="107"/>
      <c r="N1046" s="107"/>
      <c r="O1046" s="117"/>
      <c r="P1046" s="118"/>
      <c r="Q1046" s="107"/>
      <c r="R1046" s="107"/>
      <c r="S1046" s="107"/>
      <c r="T1046" s="107"/>
      <c r="U1046" s="107"/>
      <c r="V1046" s="107"/>
      <c r="W1046" s="107"/>
      <c r="X1046" s="107"/>
      <c r="Y1046" s="107"/>
      <c r="Z1046" s="107"/>
      <c r="AA1046" s="107"/>
      <c r="AB1046" s="107"/>
      <c r="AC1046" s="147"/>
      <c r="AD1046" s="111"/>
      <c r="AE1046" s="107"/>
      <c r="AF1046" s="107"/>
      <c r="AG1046" s="107"/>
      <c r="AH1046" s="107"/>
      <c r="AI1046" s="107"/>
      <c r="AJ1046" s="107"/>
      <c r="AK1046" s="107"/>
      <c r="AL1046" s="107"/>
      <c r="AM1046" s="107"/>
      <c r="AN1046" s="107"/>
      <c r="AO1046" s="107"/>
      <c r="AP1046" s="107"/>
      <c r="AQ1046" s="107"/>
      <c r="AR1046" s="107"/>
      <c r="AS1046" s="107"/>
      <c r="AT1046" s="107"/>
      <c r="AU1046" s="107"/>
      <c r="AV1046" s="107"/>
      <c r="AW1046" s="107"/>
      <c r="AX1046" s="107"/>
      <c r="AY1046" s="107"/>
      <c r="AZ1046" s="107"/>
      <c r="BA1046" s="107"/>
      <c r="BB1046" s="107"/>
      <c r="BC1046" s="115"/>
      <c r="BD1046" s="107"/>
      <c r="BE1046" s="107"/>
      <c r="BF1046" s="107"/>
      <c r="BG1046" s="107"/>
      <c r="BH1046" s="107"/>
      <c r="BI1046" s="107"/>
      <c r="BJ1046" s="107"/>
      <c r="BK1046" s="107"/>
      <c r="BL1046" s="116"/>
      <c r="BM1046" s="116"/>
      <c r="BN1046" s="116"/>
      <c r="BO1046" s="116"/>
      <c r="BP1046" s="116"/>
      <c r="BQ1046" s="116"/>
      <c r="BR1046" s="116"/>
      <c r="BS1046" s="118"/>
      <c r="BT1046" s="107"/>
      <c r="BU1046" s="107"/>
      <c r="BV1046" s="107"/>
      <c r="BW1046" s="107"/>
      <c r="BX1046" s="107"/>
      <c r="BY1046" s="107"/>
      <c r="BZ1046" s="107"/>
      <c r="CA1046" s="107"/>
      <c r="CB1046" s="117"/>
      <c r="CC1046" s="117"/>
      <c r="CD1046" s="117"/>
      <c r="CE1046" s="112"/>
      <c r="CF1046" s="117"/>
      <c r="CG1046" s="112"/>
      <c r="CH1046" s="112"/>
      <c r="CI1046" s="112"/>
      <c r="CJ1046" s="112"/>
      <c r="CK1046" s="112"/>
      <c r="CL1046" s="112"/>
      <c r="CM1046" s="112"/>
      <c r="CN1046" s="112"/>
      <c r="CO1046" s="112"/>
      <c r="CP1046" s="112"/>
      <c r="CQ1046" s="112"/>
      <c r="CR1046" s="112"/>
    </row>
    <row r="1047" spans="1:96" ht="30.75" customHeight="1">
      <c r="A1047" s="107"/>
      <c r="B1047" s="117"/>
      <c r="C1047" s="107"/>
      <c r="D1047" s="107"/>
      <c r="E1047" s="107"/>
      <c r="F1047" s="107"/>
      <c r="G1047" s="107"/>
      <c r="H1047" s="107"/>
      <c r="I1047" s="107"/>
      <c r="J1047" s="107"/>
      <c r="K1047" s="107"/>
      <c r="L1047" s="107"/>
      <c r="M1047" s="107"/>
      <c r="N1047" s="107"/>
      <c r="O1047" s="117"/>
      <c r="P1047" s="118"/>
      <c r="Q1047" s="107"/>
      <c r="R1047" s="107"/>
      <c r="S1047" s="107"/>
      <c r="T1047" s="107"/>
      <c r="U1047" s="107"/>
      <c r="V1047" s="107"/>
      <c r="W1047" s="107"/>
      <c r="X1047" s="107"/>
      <c r="Y1047" s="107"/>
      <c r="Z1047" s="107"/>
      <c r="AA1047" s="107"/>
      <c r="AB1047" s="107"/>
      <c r="AC1047" s="147"/>
      <c r="AD1047" s="111"/>
      <c r="AE1047" s="107"/>
      <c r="AF1047" s="107"/>
      <c r="AG1047" s="107"/>
      <c r="AH1047" s="107"/>
      <c r="AI1047" s="107"/>
      <c r="AJ1047" s="107"/>
      <c r="AK1047" s="107"/>
      <c r="AL1047" s="107"/>
      <c r="AM1047" s="107"/>
      <c r="AN1047" s="107"/>
      <c r="AO1047" s="107"/>
      <c r="AP1047" s="107"/>
      <c r="AQ1047" s="107"/>
      <c r="AR1047" s="107"/>
      <c r="AS1047" s="107"/>
      <c r="AT1047" s="107"/>
      <c r="AU1047" s="107"/>
      <c r="AV1047" s="107"/>
      <c r="AW1047" s="107"/>
      <c r="AX1047" s="107"/>
      <c r="AY1047" s="107"/>
      <c r="AZ1047" s="107"/>
      <c r="BA1047" s="107"/>
      <c r="BB1047" s="107"/>
      <c r="BC1047" s="115"/>
      <c r="BD1047" s="107"/>
      <c r="BE1047" s="107"/>
      <c r="BF1047" s="107"/>
      <c r="BG1047" s="107"/>
      <c r="BH1047" s="107"/>
      <c r="BI1047" s="107"/>
      <c r="BJ1047" s="107"/>
      <c r="BK1047" s="107"/>
      <c r="BL1047" s="116"/>
      <c r="BM1047" s="116"/>
      <c r="BN1047" s="116"/>
      <c r="BO1047" s="116"/>
      <c r="BP1047" s="116"/>
      <c r="BQ1047" s="116"/>
      <c r="BR1047" s="116"/>
      <c r="BS1047" s="118"/>
      <c r="BT1047" s="107"/>
      <c r="BU1047" s="107"/>
      <c r="BV1047" s="107"/>
      <c r="BW1047" s="107"/>
      <c r="BX1047" s="107"/>
      <c r="BY1047" s="107"/>
      <c r="BZ1047" s="107"/>
      <c r="CA1047" s="107"/>
      <c r="CB1047" s="117"/>
      <c r="CC1047" s="117"/>
      <c r="CD1047" s="117"/>
      <c r="CE1047" s="112"/>
      <c r="CF1047" s="117"/>
      <c r="CG1047" s="112"/>
      <c r="CH1047" s="112"/>
      <c r="CI1047" s="112"/>
      <c r="CJ1047" s="112"/>
      <c r="CK1047" s="112"/>
      <c r="CL1047" s="112"/>
      <c r="CM1047" s="112"/>
      <c r="CN1047" s="112"/>
      <c r="CO1047" s="112"/>
      <c r="CP1047" s="112"/>
      <c r="CQ1047" s="112"/>
      <c r="CR1047" s="112"/>
    </row>
    <row r="1048" spans="1:96" ht="30.75" customHeight="1">
      <c r="A1048" s="107"/>
      <c r="B1048" s="117"/>
      <c r="C1048" s="107"/>
      <c r="D1048" s="107"/>
      <c r="E1048" s="107"/>
      <c r="F1048" s="107"/>
      <c r="G1048" s="107"/>
      <c r="H1048" s="107"/>
      <c r="I1048" s="107"/>
      <c r="J1048" s="107"/>
      <c r="K1048" s="107"/>
      <c r="L1048" s="107"/>
      <c r="M1048" s="107"/>
      <c r="N1048" s="107"/>
      <c r="O1048" s="117"/>
      <c r="P1048" s="118"/>
      <c r="Q1048" s="107"/>
      <c r="R1048" s="107"/>
      <c r="S1048" s="107"/>
      <c r="T1048" s="107"/>
      <c r="U1048" s="107"/>
      <c r="V1048" s="107"/>
      <c r="W1048" s="107"/>
      <c r="X1048" s="107"/>
      <c r="Y1048" s="107"/>
      <c r="Z1048" s="107"/>
      <c r="AA1048" s="107"/>
      <c r="AB1048" s="107"/>
      <c r="AC1048" s="147"/>
      <c r="AD1048" s="111"/>
      <c r="AE1048" s="107"/>
      <c r="AF1048" s="107"/>
      <c r="AG1048" s="107"/>
      <c r="AH1048" s="107"/>
      <c r="AI1048" s="107"/>
      <c r="AJ1048" s="107"/>
      <c r="AK1048" s="107"/>
      <c r="AL1048" s="107"/>
      <c r="AM1048" s="107"/>
      <c r="AN1048" s="107"/>
      <c r="AO1048" s="107"/>
      <c r="AP1048" s="107"/>
      <c r="AQ1048" s="107"/>
      <c r="AR1048" s="107"/>
      <c r="AS1048" s="107"/>
      <c r="AT1048" s="107"/>
      <c r="AU1048" s="107"/>
      <c r="AV1048" s="107"/>
      <c r="AW1048" s="107"/>
      <c r="AX1048" s="107"/>
      <c r="AY1048" s="107"/>
      <c r="AZ1048" s="107"/>
      <c r="BA1048" s="107"/>
      <c r="BB1048" s="107"/>
      <c r="BC1048" s="115"/>
      <c r="BD1048" s="107"/>
      <c r="BE1048" s="107"/>
      <c r="BF1048" s="107"/>
      <c r="BG1048" s="107"/>
      <c r="BH1048" s="107"/>
      <c r="BI1048" s="107"/>
      <c r="BJ1048" s="107"/>
      <c r="BK1048" s="107"/>
      <c r="BL1048" s="116"/>
      <c r="BM1048" s="116"/>
      <c r="BN1048" s="116"/>
      <c r="BO1048" s="116"/>
      <c r="BP1048" s="116"/>
      <c r="BQ1048" s="116"/>
      <c r="BR1048" s="116"/>
      <c r="BS1048" s="118"/>
      <c r="BT1048" s="107"/>
      <c r="BU1048" s="107"/>
      <c r="BV1048" s="107"/>
      <c r="BW1048" s="107"/>
      <c r="BX1048" s="107"/>
      <c r="BY1048" s="107"/>
      <c r="BZ1048" s="107"/>
      <c r="CA1048" s="107"/>
      <c r="CB1048" s="117"/>
      <c r="CC1048" s="117"/>
      <c r="CD1048" s="117"/>
      <c r="CE1048" s="112"/>
      <c r="CF1048" s="117"/>
      <c r="CG1048" s="112"/>
      <c r="CH1048" s="112"/>
      <c r="CI1048" s="112"/>
      <c r="CJ1048" s="112"/>
      <c r="CK1048" s="112"/>
      <c r="CL1048" s="112"/>
      <c r="CM1048" s="112"/>
      <c r="CN1048" s="112"/>
      <c r="CO1048" s="112"/>
      <c r="CP1048" s="112"/>
      <c r="CQ1048" s="112"/>
      <c r="CR1048" s="112"/>
    </row>
    <row r="1049" spans="1:96" ht="30.75" customHeight="1">
      <c r="A1049" s="107"/>
      <c r="B1049" s="117"/>
      <c r="C1049" s="107"/>
      <c r="D1049" s="107"/>
      <c r="E1049" s="107"/>
      <c r="F1049" s="107"/>
      <c r="G1049" s="107"/>
      <c r="H1049" s="107"/>
      <c r="I1049" s="107"/>
      <c r="J1049" s="107"/>
      <c r="K1049" s="107"/>
      <c r="L1049" s="107"/>
      <c r="M1049" s="107"/>
      <c r="N1049" s="107"/>
      <c r="O1049" s="117"/>
      <c r="P1049" s="118"/>
      <c r="Q1049" s="107"/>
      <c r="R1049" s="107"/>
      <c r="S1049" s="107"/>
      <c r="T1049" s="107"/>
      <c r="U1049" s="107"/>
      <c r="V1049" s="107"/>
      <c r="W1049" s="107"/>
      <c r="X1049" s="107"/>
      <c r="Y1049" s="107"/>
      <c r="Z1049" s="107"/>
      <c r="AA1049" s="107"/>
      <c r="AB1049" s="107"/>
      <c r="AC1049" s="147"/>
      <c r="AD1049" s="111"/>
      <c r="AE1049" s="107"/>
      <c r="AF1049" s="107"/>
      <c r="AG1049" s="107"/>
      <c r="AH1049" s="107"/>
      <c r="AI1049" s="107"/>
      <c r="AJ1049" s="107"/>
      <c r="AK1049" s="107"/>
      <c r="AL1049" s="107"/>
      <c r="AM1049" s="107"/>
      <c r="AN1049" s="107"/>
      <c r="AO1049" s="107"/>
      <c r="AP1049" s="107"/>
      <c r="AQ1049" s="107"/>
      <c r="AR1049" s="107"/>
      <c r="AS1049" s="107"/>
      <c r="AT1049" s="107"/>
      <c r="AU1049" s="107"/>
      <c r="AV1049" s="107"/>
      <c r="AW1049" s="107"/>
      <c r="AX1049" s="107"/>
      <c r="AY1049" s="107"/>
      <c r="AZ1049" s="107"/>
      <c r="BA1049" s="107"/>
      <c r="BB1049" s="107"/>
      <c r="BC1049" s="115"/>
      <c r="BD1049" s="107"/>
      <c r="BE1049" s="107"/>
      <c r="BF1049" s="107"/>
      <c r="BG1049" s="107"/>
      <c r="BH1049" s="107"/>
      <c r="BI1049" s="107"/>
      <c r="BJ1049" s="107"/>
      <c r="BK1049" s="107"/>
      <c r="BL1049" s="116"/>
      <c r="BM1049" s="116"/>
      <c r="BN1049" s="116"/>
      <c r="BO1049" s="116"/>
      <c r="BP1049" s="116"/>
      <c r="BQ1049" s="116"/>
      <c r="BR1049" s="116"/>
      <c r="BS1049" s="118"/>
      <c r="BT1049" s="107"/>
      <c r="BU1049" s="107"/>
      <c r="BV1049" s="107"/>
      <c r="BW1049" s="107"/>
      <c r="BX1049" s="107"/>
      <c r="BY1049" s="107"/>
      <c r="BZ1049" s="107"/>
      <c r="CA1049" s="107"/>
      <c r="CB1049" s="117"/>
      <c r="CC1049" s="117"/>
      <c r="CD1049" s="117"/>
      <c r="CE1049" s="112"/>
      <c r="CF1049" s="117"/>
      <c r="CG1049" s="112"/>
      <c r="CH1049" s="112"/>
      <c r="CI1049" s="112"/>
      <c r="CJ1049" s="112"/>
      <c r="CK1049" s="112"/>
      <c r="CL1049" s="112"/>
      <c r="CM1049" s="112"/>
      <c r="CN1049" s="112"/>
      <c r="CO1049" s="112"/>
      <c r="CP1049" s="112"/>
      <c r="CQ1049" s="112"/>
      <c r="CR1049" s="112"/>
    </row>
    <row r="1050" spans="1:96" ht="30.75" customHeight="1">
      <c r="A1050" s="107"/>
      <c r="B1050" s="117"/>
      <c r="C1050" s="107"/>
      <c r="D1050" s="107"/>
      <c r="E1050" s="107"/>
      <c r="F1050" s="107"/>
      <c r="G1050" s="107"/>
      <c r="H1050" s="107"/>
      <c r="I1050" s="107"/>
      <c r="J1050" s="107"/>
      <c r="K1050" s="107"/>
      <c r="L1050" s="107"/>
      <c r="M1050" s="107"/>
      <c r="N1050" s="107"/>
      <c r="O1050" s="117"/>
      <c r="P1050" s="118"/>
      <c r="Q1050" s="107"/>
      <c r="R1050" s="107"/>
      <c r="S1050" s="107"/>
      <c r="T1050" s="107"/>
      <c r="U1050" s="107"/>
      <c r="V1050" s="107"/>
      <c r="W1050" s="107"/>
      <c r="X1050" s="107"/>
      <c r="Y1050" s="107"/>
      <c r="Z1050" s="107"/>
      <c r="AA1050" s="107"/>
      <c r="AB1050" s="107"/>
      <c r="AC1050" s="147"/>
      <c r="AD1050" s="111"/>
      <c r="AE1050" s="107"/>
      <c r="AF1050" s="107"/>
      <c r="AG1050" s="107"/>
      <c r="AH1050" s="107"/>
      <c r="AI1050" s="107"/>
      <c r="AJ1050" s="107"/>
      <c r="AK1050" s="107"/>
      <c r="AL1050" s="107"/>
      <c r="AM1050" s="107"/>
      <c r="AN1050" s="107"/>
      <c r="AO1050" s="107"/>
      <c r="AP1050" s="107"/>
      <c r="AQ1050" s="107"/>
      <c r="AR1050" s="107"/>
      <c r="AS1050" s="107"/>
      <c r="AT1050" s="107"/>
      <c r="AU1050" s="107"/>
      <c r="AV1050" s="107"/>
      <c r="AW1050" s="107"/>
      <c r="AX1050" s="107"/>
      <c r="AY1050" s="107"/>
      <c r="AZ1050" s="107"/>
      <c r="BA1050" s="107"/>
      <c r="BB1050" s="107"/>
      <c r="BC1050" s="115"/>
      <c r="BD1050" s="107"/>
      <c r="BE1050" s="107"/>
      <c r="BF1050" s="107"/>
      <c r="BG1050" s="107"/>
      <c r="BH1050" s="107"/>
      <c r="BI1050" s="107"/>
      <c r="BJ1050" s="107"/>
      <c r="BK1050" s="107"/>
      <c r="BL1050" s="116"/>
      <c r="BM1050" s="116"/>
      <c r="BN1050" s="116"/>
      <c r="BO1050" s="116"/>
      <c r="BP1050" s="116"/>
      <c r="BQ1050" s="116"/>
      <c r="BR1050" s="116"/>
      <c r="BS1050" s="118"/>
      <c r="BT1050" s="107"/>
      <c r="BU1050" s="107"/>
      <c r="BV1050" s="107"/>
      <c r="BW1050" s="107"/>
      <c r="BX1050" s="107"/>
      <c r="BY1050" s="107"/>
      <c r="BZ1050" s="107"/>
      <c r="CA1050" s="107"/>
      <c r="CB1050" s="117"/>
      <c r="CC1050" s="117"/>
      <c r="CD1050" s="117"/>
      <c r="CE1050" s="112"/>
      <c r="CF1050" s="117"/>
      <c r="CG1050" s="112"/>
      <c r="CH1050" s="112"/>
      <c r="CI1050" s="112"/>
      <c r="CJ1050" s="112"/>
      <c r="CK1050" s="112"/>
      <c r="CL1050" s="112"/>
      <c r="CM1050" s="112"/>
      <c r="CN1050" s="112"/>
      <c r="CO1050" s="112"/>
      <c r="CP1050" s="112"/>
      <c r="CQ1050" s="112"/>
      <c r="CR1050" s="112"/>
    </row>
    <row r="1051" spans="1:96" ht="30.75" customHeight="1">
      <c r="A1051" s="107"/>
      <c r="B1051" s="117"/>
      <c r="C1051" s="107"/>
      <c r="D1051" s="107"/>
      <c r="E1051" s="107"/>
      <c r="F1051" s="107"/>
      <c r="G1051" s="107"/>
      <c r="H1051" s="107"/>
      <c r="I1051" s="107"/>
      <c r="J1051" s="107"/>
      <c r="K1051" s="107"/>
      <c r="L1051" s="107"/>
      <c r="M1051" s="107"/>
      <c r="N1051" s="107"/>
      <c r="O1051" s="117"/>
      <c r="P1051" s="118"/>
      <c r="Q1051" s="107"/>
      <c r="R1051" s="107"/>
      <c r="S1051" s="107"/>
      <c r="T1051" s="107"/>
      <c r="U1051" s="107"/>
      <c r="V1051" s="107"/>
      <c r="W1051" s="107"/>
      <c r="X1051" s="107"/>
      <c r="Y1051" s="107"/>
      <c r="Z1051" s="107"/>
      <c r="AA1051" s="107"/>
      <c r="AB1051" s="107"/>
      <c r="AC1051" s="147"/>
      <c r="AD1051" s="111"/>
      <c r="AE1051" s="107"/>
      <c r="AF1051" s="107"/>
      <c r="AG1051" s="107"/>
      <c r="AH1051" s="107"/>
      <c r="AI1051" s="107"/>
      <c r="AJ1051" s="107"/>
      <c r="AK1051" s="107"/>
      <c r="AL1051" s="107"/>
      <c r="AM1051" s="107"/>
      <c r="AN1051" s="107"/>
      <c r="AO1051" s="107"/>
      <c r="AP1051" s="107"/>
      <c r="AQ1051" s="107"/>
      <c r="AR1051" s="107"/>
      <c r="AS1051" s="107"/>
      <c r="AT1051" s="107"/>
      <c r="AU1051" s="107"/>
      <c r="AV1051" s="107"/>
      <c r="AW1051" s="107"/>
      <c r="AX1051" s="107"/>
      <c r="AY1051" s="107"/>
      <c r="AZ1051" s="107"/>
      <c r="BA1051" s="107"/>
      <c r="BB1051" s="107"/>
      <c r="BC1051" s="115"/>
      <c r="BD1051" s="107"/>
      <c r="BE1051" s="107"/>
      <c r="BF1051" s="107"/>
      <c r="BG1051" s="107"/>
      <c r="BH1051" s="107"/>
      <c r="BI1051" s="107"/>
      <c r="BJ1051" s="107"/>
      <c r="BK1051" s="107"/>
      <c r="BL1051" s="116"/>
      <c r="BM1051" s="116"/>
      <c r="BN1051" s="116"/>
      <c r="BO1051" s="116"/>
      <c r="BP1051" s="116"/>
      <c r="BQ1051" s="116"/>
      <c r="BR1051" s="116"/>
      <c r="BS1051" s="118"/>
      <c r="BT1051" s="107"/>
      <c r="BU1051" s="107"/>
      <c r="BV1051" s="107"/>
      <c r="BW1051" s="107"/>
      <c r="BX1051" s="107"/>
      <c r="BY1051" s="107"/>
      <c r="BZ1051" s="107"/>
      <c r="CA1051" s="107"/>
      <c r="CB1051" s="117"/>
      <c r="CC1051" s="117"/>
      <c r="CD1051" s="117"/>
      <c r="CE1051" s="112"/>
      <c r="CF1051" s="117"/>
      <c r="CG1051" s="112"/>
      <c r="CH1051" s="112"/>
      <c r="CI1051" s="112"/>
      <c r="CJ1051" s="112"/>
      <c r="CK1051" s="112"/>
      <c r="CL1051" s="112"/>
      <c r="CM1051" s="112"/>
      <c r="CN1051" s="112"/>
      <c r="CO1051" s="112"/>
      <c r="CP1051" s="112"/>
      <c r="CQ1051" s="112"/>
      <c r="CR1051" s="112"/>
    </row>
    <row r="1052" spans="1:96" ht="30.75" customHeight="1">
      <c r="A1052" s="107"/>
      <c r="B1052" s="117"/>
      <c r="C1052" s="107"/>
      <c r="D1052" s="107"/>
      <c r="E1052" s="107"/>
      <c r="F1052" s="107"/>
      <c r="G1052" s="107"/>
      <c r="H1052" s="107"/>
      <c r="I1052" s="107"/>
      <c r="J1052" s="107"/>
      <c r="K1052" s="107"/>
      <c r="L1052" s="107"/>
      <c r="M1052" s="107"/>
      <c r="N1052" s="107"/>
      <c r="O1052" s="117"/>
      <c r="P1052" s="118"/>
      <c r="Q1052" s="107"/>
      <c r="R1052" s="107"/>
      <c r="S1052" s="107"/>
      <c r="T1052" s="107"/>
      <c r="U1052" s="107"/>
      <c r="V1052" s="107"/>
      <c r="W1052" s="107"/>
      <c r="X1052" s="107"/>
      <c r="Y1052" s="107"/>
      <c r="Z1052" s="107"/>
      <c r="AA1052" s="107"/>
      <c r="AB1052" s="107"/>
      <c r="AC1052" s="147"/>
      <c r="AD1052" s="111"/>
      <c r="AE1052" s="107"/>
      <c r="AF1052" s="107"/>
      <c r="AG1052" s="107"/>
      <c r="AH1052" s="107"/>
      <c r="AI1052" s="107"/>
      <c r="AJ1052" s="107"/>
      <c r="AK1052" s="107"/>
      <c r="AL1052" s="107"/>
      <c r="AM1052" s="107"/>
      <c r="AN1052" s="107"/>
      <c r="AO1052" s="107"/>
      <c r="AP1052" s="107"/>
      <c r="AQ1052" s="107"/>
      <c r="AR1052" s="107"/>
      <c r="AS1052" s="107"/>
      <c r="AT1052" s="107"/>
      <c r="AU1052" s="107"/>
      <c r="AV1052" s="107"/>
      <c r="AW1052" s="107"/>
      <c r="AX1052" s="107"/>
      <c r="AY1052" s="107"/>
      <c r="AZ1052" s="107"/>
      <c r="BA1052" s="107"/>
      <c r="BB1052" s="107"/>
      <c r="BC1052" s="115"/>
      <c r="BD1052" s="107"/>
      <c r="BE1052" s="107"/>
      <c r="BF1052" s="107"/>
      <c r="BG1052" s="107"/>
      <c r="BH1052" s="107"/>
      <c r="BI1052" s="107"/>
      <c r="BJ1052" s="107"/>
      <c r="BK1052" s="107"/>
      <c r="BL1052" s="116"/>
      <c r="BM1052" s="116"/>
      <c r="BN1052" s="116"/>
      <c r="BO1052" s="116"/>
      <c r="BP1052" s="116"/>
      <c r="BQ1052" s="116"/>
      <c r="BR1052" s="116"/>
      <c r="BS1052" s="118"/>
      <c r="BT1052" s="107"/>
      <c r="BU1052" s="107"/>
      <c r="BV1052" s="107"/>
      <c r="BW1052" s="107"/>
      <c r="BX1052" s="107"/>
      <c r="BY1052" s="107"/>
      <c r="BZ1052" s="107"/>
      <c r="CA1052" s="107"/>
      <c r="CB1052" s="117"/>
      <c r="CC1052" s="117"/>
      <c r="CD1052" s="117"/>
      <c r="CE1052" s="112"/>
      <c r="CF1052" s="117"/>
      <c r="CG1052" s="112"/>
      <c r="CH1052" s="112"/>
      <c r="CI1052" s="112"/>
      <c r="CJ1052" s="112"/>
      <c r="CK1052" s="112"/>
      <c r="CL1052" s="112"/>
      <c r="CM1052" s="112"/>
      <c r="CN1052" s="112"/>
      <c r="CO1052" s="112"/>
      <c r="CP1052" s="112"/>
      <c r="CQ1052" s="112"/>
      <c r="CR1052" s="112"/>
    </row>
    <row r="1053" spans="1:96" ht="30.75" customHeight="1">
      <c r="A1053" s="107"/>
      <c r="B1053" s="117"/>
      <c r="C1053" s="107"/>
      <c r="D1053" s="107"/>
      <c r="E1053" s="107"/>
      <c r="F1053" s="107"/>
      <c r="G1053" s="107"/>
      <c r="H1053" s="107"/>
      <c r="I1053" s="107"/>
      <c r="J1053" s="107"/>
      <c r="K1053" s="107"/>
      <c r="L1053" s="107"/>
      <c r="M1053" s="107"/>
      <c r="N1053" s="107"/>
      <c r="O1053" s="117"/>
      <c r="P1053" s="118"/>
      <c r="Q1053" s="107"/>
      <c r="R1053" s="107"/>
      <c r="S1053" s="107"/>
      <c r="T1053" s="107"/>
      <c r="U1053" s="107"/>
      <c r="V1053" s="107"/>
      <c r="W1053" s="107"/>
      <c r="X1053" s="107"/>
      <c r="Y1053" s="107"/>
      <c r="Z1053" s="107"/>
      <c r="AA1053" s="107"/>
      <c r="AB1053" s="107"/>
      <c r="AC1053" s="147"/>
      <c r="AD1053" s="111"/>
      <c r="AE1053" s="107"/>
      <c r="AF1053" s="107"/>
      <c r="AG1053" s="107"/>
      <c r="AH1053" s="107"/>
      <c r="AI1053" s="107"/>
      <c r="AJ1053" s="107"/>
      <c r="AK1053" s="107"/>
      <c r="AL1053" s="107"/>
      <c r="AM1053" s="107"/>
      <c r="AN1053" s="107"/>
      <c r="AO1053" s="107"/>
      <c r="AP1053" s="107"/>
      <c r="AQ1053" s="107"/>
      <c r="AR1053" s="107"/>
      <c r="AS1053" s="107"/>
      <c r="AT1053" s="107"/>
      <c r="AU1053" s="107"/>
      <c r="AV1053" s="107"/>
      <c r="AW1053" s="107"/>
      <c r="AX1053" s="107"/>
      <c r="AY1053" s="107"/>
      <c r="AZ1053" s="107"/>
      <c r="BA1053" s="107"/>
      <c r="BB1053" s="107"/>
      <c r="BC1053" s="115"/>
      <c r="BD1053" s="107"/>
      <c r="BE1053" s="107"/>
      <c r="BF1053" s="107"/>
      <c r="BG1053" s="107"/>
      <c r="BH1053" s="107"/>
      <c r="BI1053" s="107"/>
      <c r="BJ1053" s="107"/>
      <c r="BK1053" s="107"/>
      <c r="BL1053" s="116"/>
      <c r="BM1053" s="116"/>
      <c r="BN1053" s="116"/>
      <c r="BO1053" s="116"/>
      <c r="BP1053" s="116"/>
      <c r="BQ1053" s="116"/>
      <c r="BR1053" s="116"/>
      <c r="BS1053" s="118"/>
      <c r="BT1053" s="107"/>
      <c r="BU1053" s="107"/>
      <c r="BV1053" s="107"/>
      <c r="BW1053" s="107"/>
      <c r="BX1053" s="107"/>
      <c r="BY1053" s="107"/>
      <c r="BZ1053" s="107"/>
      <c r="CA1053" s="107"/>
      <c r="CB1053" s="117"/>
      <c r="CC1053" s="117"/>
      <c r="CD1053" s="117"/>
      <c r="CE1053" s="112"/>
      <c r="CF1053" s="117"/>
      <c r="CG1053" s="112"/>
      <c r="CH1053" s="112"/>
      <c r="CI1053" s="112"/>
      <c r="CJ1053" s="112"/>
      <c r="CK1053" s="112"/>
      <c r="CL1053" s="112"/>
      <c r="CM1053" s="112"/>
      <c r="CN1053" s="112"/>
      <c r="CO1053" s="112"/>
      <c r="CP1053" s="112"/>
      <c r="CQ1053" s="112"/>
      <c r="CR1053" s="112"/>
    </row>
    <row r="1054" spans="1:96" ht="30.75" customHeight="1">
      <c r="A1054" s="107"/>
      <c r="B1054" s="117"/>
      <c r="C1054" s="107"/>
      <c r="D1054" s="107"/>
      <c r="E1054" s="107"/>
      <c r="F1054" s="107"/>
      <c r="G1054" s="107"/>
      <c r="H1054" s="107"/>
      <c r="I1054" s="107"/>
      <c r="J1054" s="107"/>
      <c r="K1054" s="107"/>
      <c r="L1054" s="107"/>
      <c r="M1054" s="107"/>
      <c r="N1054" s="107"/>
      <c r="O1054" s="117"/>
      <c r="P1054" s="118"/>
      <c r="Q1054" s="107"/>
      <c r="R1054" s="107"/>
      <c r="S1054" s="107"/>
      <c r="T1054" s="107"/>
      <c r="U1054" s="107"/>
      <c r="V1054" s="107"/>
      <c r="W1054" s="107"/>
      <c r="X1054" s="107"/>
      <c r="Y1054" s="107"/>
      <c r="Z1054" s="107"/>
      <c r="AA1054" s="107"/>
      <c r="AB1054" s="107"/>
      <c r="AC1054" s="147"/>
      <c r="AD1054" s="111"/>
      <c r="AE1054" s="107"/>
      <c r="AF1054" s="107"/>
      <c r="AG1054" s="107"/>
      <c r="AH1054" s="107"/>
      <c r="AI1054" s="107"/>
      <c r="AJ1054" s="107"/>
      <c r="AK1054" s="107"/>
      <c r="AL1054" s="107"/>
      <c r="AM1054" s="107"/>
      <c r="AN1054" s="107"/>
      <c r="AO1054" s="107"/>
      <c r="AP1054" s="107"/>
      <c r="AQ1054" s="107"/>
      <c r="AR1054" s="107"/>
      <c r="AS1054" s="107"/>
      <c r="AT1054" s="107"/>
      <c r="AU1054" s="107"/>
      <c r="AV1054" s="107"/>
      <c r="AW1054" s="107"/>
      <c r="AX1054" s="107"/>
      <c r="AY1054" s="107"/>
      <c r="AZ1054" s="107"/>
      <c r="BA1054" s="107"/>
      <c r="BB1054" s="107"/>
      <c r="BC1054" s="115"/>
      <c r="BD1054" s="107"/>
      <c r="BE1054" s="107"/>
      <c r="BF1054" s="107"/>
      <c r="BG1054" s="107"/>
      <c r="BH1054" s="107"/>
      <c r="BI1054" s="107"/>
      <c r="BJ1054" s="107"/>
      <c r="BK1054" s="107"/>
      <c r="BL1054" s="116"/>
      <c r="BM1054" s="116"/>
      <c r="BN1054" s="116"/>
      <c r="BO1054" s="116"/>
      <c r="BP1054" s="116"/>
      <c r="BQ1054" s="116"/>
      <c r="BR1054" s="116"/>
      <c r="BS1054" s="118"/>
      <c r="BT1054" s="107"/>
      <c r="BU1054" s="107"/>
      <c r="BV1054" s="107"/>
      <c r="BW1054" s="107"/>
      <c r="BX1054" s="107"/>
      <c r="BY1054" s="107"/>
      <c r="BZ1054" s="107"/>
      <c r="CA1054" s="107"/>
      <c r="CB1054" s="117"/>
      <c r="CC1054" s="117"/>
      <c r="CD1054" s="117"/>
      <c r="CE1054" s="112"/>
      <c r="CF1054" s="117"/>
      <c r="CG1054" s="112"/>
      <c r="CH1054" s="112"/>
      <c r="CI1054" s="112"/>
      <c r="CJ1054" s="112"/>
      <c r="CK1054" s="112"/>
      <c r="CL1054" s="112"/>
      <c r="CM1054" s="112"/>
      <c r="CN1054" s="112"/>
      <c r="CO1054" s="112"/>
      <c r="CP1054" s="112"/>
      <c r="CQ1054" s="112"/>
      <c r="CR1054" s="112"/>
    </row>
    <row r="1055" spans="1:96" ht="30.75" customHeight="1">
      <c r="A1055" s="107"/>
      <c r="B1055" s="117"/>
      <c r="C1055" s="107"/>
      <c r="D1055" s="107"/>
      <c r="E1055" s="107"/>
      <c r="F1055" s="107"/>
      <c r="G1055" s="107"/>
      <c r="H1055" s="107"/>
      <c r="I1055" s="107"/>
      <c r="J1055" s="107"/>
      <c r="K1055" s="107"/>
      <c r="L1055" s="107"/>
      <c r="M1055" s="107"/>
      <c r="N1055" s="107"/>
      <c r="O1055" s="117"/>
      <c r="P1055" s="118"/>
      <c r="Q1055" s="107"/>
      <c r="R1055" s="107"/>
      <c r="S1055" s="107"/>
      <c r="T1055" s="107"/>
      <c r="U1055" s="107"/>
      <c r="V1055" s="107"/>
      <c r="W1055" s="107"/>
      <c r="X1055" s="107"/>
      <c r="Y1055" s="107"/>
      <c r="Z1055" s="107"/>
      <c r="AA1055" s="107"/>
      <c r="AB1055" s="107"/>
      <c r="AC1055" s="147"/>
      <c r="AD1055" s="111"/>
      <c r="AE1055" s="107"/>
      <c r="AF1055" s="107"/>
      <c r="AG1055" s="107"/>
      <c r="AH1055" s="107"/>
      <c r="AI1055" s="107"/>
      <c r="AJ1055" s="107"/>
      <c r="AK1055" s="107"/>
      <c r="AL1055" s="107"/>
      <c r="AM1055" s="107"/>
      <c r="AN1055" s="107"/>
      <c r="AO1055" s="107"/>
      <c r="AP1055" s="107"/>
      <c r="AQ1055" s="107"/>
      <c r="AR1055" s="107"/>
      <c r="AS1055" s="107"/>
      <c r="AT1055" s="107"/>
      <c r="AU1055" s="107"/>
      <c r="AV1055" s="107"/>
      <c r="AW1055" s="107"/>
      <c r="AX1055" s="107"/>
      <c r="AY1055" s="107"/>
      <c r="AZ1055" s="107"/>
      <c r="BA1055" s="107"/>
      <c r="BB1055" s="107"/>
      <c r="BC1055" s="115"/>
      <c r="BD1055" s="107"/>
      <c r="BE1055" s="107"/>
      <c r="BF1055" s="107"/>
      <c r="BG1055" s="107"/>
      <c r="BH1055" s="107"/>
      <c r="BI1055" s="107"/>
      <c r="BJ1055" s="107"/>
      <c r="BK1055" s="107"/>
      <c r="BL1055" s="116"/>
      <c r="BM1055" s="116"/>
      <c r="BN1055" s="116"/>
      <c r="BO1055" s="116"/>
      <c r="BP1055" s="116"/>
      <c r="BQ1055" s="116"/>
      <c r="BR1055" s="116"/>
      <c r="BS1055" s="118"/>
      <c r="BT1055" s="107"/>
      <c r="BU1055" s="107"/>
      <c r="BV1055" s="107"/>
      <c r="BW1055" s="107"/>
      <c r="BX1055" s="107"/>
      <c r="BY1055" s="107"/>
      <c r="BZ1055" s="107"/>
      <c r="CA1055" s="107"/>
      <c r="CB1055" s="117"/>
      <c r="CC1055" s="117"/>
      <c r="CD1055" s="117"/>
      <c r="CE1055" s="112"/>
      <c r="CF1055" s="117"/>
      <c r="CG1055" s="112"/>
      <c r="CH1055" s="112"/>
      <c r="CI1055" s="112"/>
      <c r="CJ1055" s="112"/>
      <c r="CK1055" s="112"/>
      <c r="CL1055" s="112"/>
      <c r="CM1055" s="112"/>
      <c r="CN1055" s="112"/>
      <c r="CO1055" s="112"/>
      <c r="CP1055" s="112"/>
      <c r="CQ1055" s="112"/>
      <c r="CR1055" s="112"/>
    </row>
    <row r="1056" spans="1:96" ht="30.75" customHeight="1">
      <c r="A1056" s="107"/>
      <c r="B1056" s="117"/>
      <c r="C1056" s="107"/>
      <c r="D1056" s="107"/>
      <c r="E1056" s="107"/>
      <c r="F1056" s="107"/>
      <c r="G1056" s="107"/>
      <c r="H1056" s="107"/>
      <c r="I1056" s="107"/>
      <c r="J1056" s="107"/>
      <c r="K1056" s="107"/>
      <c r="L1056" s="107"/>
      <c r="M1056" s="107"/>
      <c r="N1056" s="107"/>
      <c r="O1056" s="117"/>
      <c r="P1056" s="118"/>
      <c r="Q1056" s="107"/>
      <c r="R1056" s="107"/>
      <c r="S1056" s="107"/>
      <c r="T1056" s="107"/>
      <c r="U1056" s="107"/>
      <c r="V1056" s="107"/>
      <c r="W1056" s="107"/>
      <c r="X1056" s="107"/>
      <c r="Y1056" s="107"/>
      <c r="Z1056" s="107"/>
      <c r="AA1056" s="107"/>
      <c r="AB1056" s="107"/>
      <c r="AC1056" s="147"/>
      <c r="AD1056" s="111"/>
      <c r="AE1056" s="107"/>
      <c r="AF1056" s="107"/>
      <c r="AG1056" s="107"/>
      <c r="AH1056" s="107"/>
      <c r="AI1056" s="107"/>
      <c r="AJ1056" s="107"/>
      <c r="AK1056" s="107"/>
      <c r="AL1056" s="107"/>
      <c r="AM1056" s="107"/>
      <c r="AN1056" s="107"/>
      <c r="AO1056" s="107"/>
      <c r="AP1056" s="107"/>
      <c r="AQ1056" s="107"/>
      <c r="AR1056" s="107"/>
      <c r="AS1056" s="107"/>
      <c r="AT1056" s="107"/>
      <c r="AU1056" s="107"/>
      <c r="AV1056" s="107"/>
      <c r="AW1056" s="107"/>
      <c r="AX1056" s="107"/>
      <c r="AY1056" s="107"/>
      <c r="AZ1056" s="107"/>
      <c r="BA1056" s="107"/>
      <c r="BB1056" s="107"/>
      <c r="BC1056" s="115"/>
      <c r="BD1056" s="107"/>
      <c r="BE1056" s="107"/>
      <c r="BF1056" s="107"/>
      <c r="BG1056" s="107"/>
      <c r="BH1056" s="107"/>
      <c r="BI1056" s="107"/>
      <c r="BJ1056" s="107"/>
      <c r="BK1056" s="107"/>
      <c r="BL1056" s="116"/>
      <c r="BM1056" s="116"/>
      <c r="BN1056" s="116"/>
      <c r="BO1056" s="116"/>
      <c r="BP1056" s="116"/>
      <c r="BQ1056" s="116"/>
      <c r="BR1056" s="116"/>
      <c r="BS1056" s="118"/>
      <c r="BT1056" s="107"/>
      <c r="BU1056" s="107"/>
      <c r="BV1056" s="107"/>
      <c r="BW1056" s="107"/>
      <c r="BX1056" s="107"/>
      <c r="BY1056" s="107"/>
      <c r="BZ1056" s="107"/>
      <c r="CA1056" s="107"/>
      <c r="CB1056" s="117"/>
      <c r="CC1056" s="117"/>
      <c r="CD1056" s="117"/>
      <c r="CE1056" s="112"/>
      <c r="CF1056" s="117"/>
      <c r="CG1056" s="112"/>
      <c r="CH1056" s="112"/>
      <c r="CI1056" s="112"/>
      <c r="CJ1056" s="112"/>
      <c r="CK1056" s="112"/>
      <c r="CL1056" s="112"/>
      <c r="CM1056" s="112"/>
      <c r="CN1056" s="112"/>
      <c r="CO1056" s="112"/>
      <c r="CP1056" s="112"/>
      <c r="CQ1056" s="112"/>
      <c r="CR1056" s="112"/>
    </row>
    <row r="1057" spans="1:96" ht="30.75" customHeight="1">
      <c r="A1057" s="107"/>
      <c r="B1057" s="117"/>
      <c r="C1057" s="107"/>
      <c r="D1057" s="107"/>
      <c r="E1057" s="107"/>
      <c r="F1057" s="107"/>
      <c r="G1057" s="107"/>
      <c r="H1057" s="107"/>
      <c r="I1057" s="107"/>
      <c r="J1057" s="107"/>
      <c r="K1057" s="107"/>
      <c r="L1057" s="107"/>
      <c r="M1057" s="107"/>
      <c r="N1057" s="107"/>
      <c r="O1057" s="117"/>
      <c r="P1057" s="118"/>
      <c r="Q1057" s="107"/>
      <c r="R1057" s="107"/>
      <c r="S1057" s="107"/>
      <c r="T1057" s="107"/>
      <c r="U1057" s="107"/>
      <c r="V1057" s="107"/>
      <c r="W1057" s="107"/>
      <c r="X1057" s="107"/>
      <c r="Y1057" s="107"/>
      <c r="Z1057" s="107"/>
      <c r="AA1057" s="107"/>
      <c r="AB1057" s="107"/>
      <c r="AC1057" s="147"/>
      <c r="AD1057" s="111"/>
      <c r="AE1057" s="107"/>
      <c r="AF1057" s="107"/>
      <c r="AG1057" s="107"/>
      <c r="AH1057" s="107"/>
      <c r="AI1057" s="107"/>
      <c r="AJ1057" s="107"/>
      <c r="AK1057" s="107"/>
      <c r="AL1057" s="107"/>
      <c r="AM1057" s="107"/>
      <c r="AN1057" s="107"/>
      <c r="AO1057" s="107"/>
      <c r="AP1057" s="107"/>
      <c r="AQ1057" s="107"/>
      <c r="AR1057" s="107"/>
      <c r="AS1057" s="107"/>
      <c r="AT1057" s="107"/>
      <c r="AU1057" s="107"/>
      <c r="AV1057" s="107"/>
      <c r="AW1057" s="107"/>
      <c r="AX1057" s="107"/>
      <c r="AY1057" s="107"/>
      <c r="AZ1057" s="107"/>
      <c r="BA1057" s="107"/>
      <c r="BB1057" s="107"/>
      <c r="BC1057" s="115"/>
      <c r="BD1057" s="107"/>
      <c r="BE1057" s="107"/>
      <c r="BF1057" s="107"/>
      <c r="BG1057" s="107"/>
      <c r="BH1057" s="107"/>
      <c r="BI1057" s="107"/>
      <c r="BJ1057" s="107"/>
      <c r="BK1057" s="107"/>
      <c r="BL1057" s="116"/>
      <c r="BM1057" s="116"/>
      <c r="BN1057" s="116"/>
      <c r="BO1057" s="116"/>
      <c r="BP1057" s="116"/>
      <c r="BQ1057" s="116"/>
      <c r="BR1057" s="116"/>
      <c r="BS1057" s="118"/>
      <c r="BT1057" s="107"/>
      <c r="BU1057" s="107"/>
      <c r="BV1057" s="107"/>
      <c r="BW1057" s="107"/>
      <c r="BX1057" s="107"/>
      <c r="BY1057" s="107"/>
      <c r="BZ1057" s="107"/>
      <c r="CA1057" s="107"/>
      <c r="CB1057" s="117"/>
      <c r="CC1057" s="117"/>
      <c r="CD1057" s="117"/>
      <c r="CE1057" s="112"/>
      <c r="CF1057" s="117"/>
      <c r="CG1057" s="112"/>
      <c r="CH1057" s="112"/>
      <c r="CI1057" s="112"/>
      <c r="CJ1057" s="112"/>
      <c r="CK1057" s="112"/>
      <c r="CL1057" s="112"/>
      <c r="CM1057" s="112"/>
      <c r="CN1057" s="112"/>
      <c r="CO1057" s="112"/>
      <c r="CP1057" s="112"/>
      <c r="CQ1057" s="112"/>
      <c r="CR1057" s="112"/>
    </row>
    <row r="1058" spans="1:96" ht="30.75" customHeight="1">
      <c r="A1058" s="107"/>
      <c r="B1058" s="117"/>
      <c r="C1058" s="107"/>
      <c r="D1058" s="107"/>
      <c r="E1058" s="107"/>
      <c r="F1058" s="107"/>
      <c r="G1058" s="107"/>
      <c r="H1058" s="107"/>
      <c r="I1058" s="107"/>
      <c r="J1058" s="107"/>
      <c r="K1058" s="107"/>
      <c r="L1058" s="107"/>
      <c r="M1058" s="107"/>
      <c r="N1058" s="107"/>
      <c r="O1058" s="117"/>
      <c r="P1058" s="118"/>
      <c r="Q1058" s="107"/>
      <c r="R1058" s="107"/>
      <c r="S1058" s="107"/>
      <c r="T1058" s="107"/>
      <c r="U1058" s="107"/>
      <c r="V1058" s="107"/>
      <c r="W1058" s="107"/>
      <c r="X1058" s="107"/>
      <c r="Y1058" s="107"/>
      <c r="Z1058" s="107"/>
      <c r="AA1058" s="107"/>
      <c r="AB1058" s="107"/>
      <c r="AC1058" s="147"/>
      <c r="AD1058" s="111"/>
      <c r="AE1058" s="107"/>
      <c r="AF1058" s="107"/>
      <c r="AG1058" s="107"/>
      <c r="AH1058" s="107"/>
      <c r="AI1058" s="107"/>
      <c r="AJ1058" s="107"/>
      <c r="AK1058" s="107"/>
      <c r="AL1058" s="107"/>
      <c r="AM1058" s="107"/>
      <c r="AN1058" s="107"/>
      <c r="AO1058" s="107"/>
      <c r="AP1058" s="107"/>
      <c r="AQ1058" s="107"/>
      <c r="AR1058" s="107"/>
      <c r="AS1058" s="107"/>
      <c r="AT1058" s="107"/>
      <c r="AU1058" s="107"/>
      <c r="AV1058" s="107"/>
      <c r="AW1058" s="107"/>
      <c r="AX1058" s="107"/>
      <c r="AY1058" s="107"/>
      <c r="AZ1058" s="107"/>
      <c r="BA1058" s="107"/>
      <c r="BB1058" s="107"/>
      <c r="BC1058" s="115"/>
      <c r="BD1058" s="107"/>
      <c r="BE1058" s="107"/>
      <c r="BF1058" s="107"/>
      <c r="BG1058" s="107"/>
      <c r="BH1058" s="107"/>
      <c r="BI1058" s="107"/>
      <c r="BJ1058" s="107"/>
      <c r="BK1058" s="107"/>
      <c r="BL1058" s="116"/>
      <c r="BM1058" s="116"/>
      <c r="BN1058" s="116"/>
      <c r="BO1058" s="116"/>
      <c r="BP1058" s="116"/>
      <c r="BQ1058" s="116"/>
      <c r="BR1058" s="116"/>
      <c r="BS1058" s="118"/>
      <c r="BT1058" s="107"/>
      <c r="BU1058" s="107"/>
      <c r="BV1058" s="107"/>
      <c r="BW1058" s="107"/>
      <c r="BX1058" s="107"/>
      <c r="BY1058" s="107"/>
      <c r="BZ1058" s="107"/>
      <c r="CA1058" s="107"/>
      <c r="CB1058" s="117"/>
      <c r="CC1058" s="117"/>
      <c r="CD1058" s="117"/>
      <c r="CE1058" s="112"/>
      <c r="CF1058" s="117"/>
      <c r="CG1058" s="112"/>
      <c r="CH1058" s="112"/>
      <c r="CI1058" s="112"/>
      <c r="CJ1058" s="112"/>
      <c r="CK1058" s="112"/>
      <c r="CL1058" s="112"/>
      <c r="CM1058" s="112"/>
      <c r="CN1058" s="112"/>
      <c r="CO1058" s="112"/>
      <c r="CP1058" s="112"/>
      <c r="CQ1058" s="112"/>
      <c r="CR1058" s="112"/>
    </row>
    <row r="1059" spans="1:96" ht="30.75" customHeight="1">
      <c r="A1059" s="107"/>
      <c r="B1059" s="117"/>
      <c r="C1059" s="107"/>
      <c r="D1059" s="107"/>
      <c r="E1059" s="107"/>
      <c r="F1059" s="107"/>
      <c r="G1059" s="107"/>
      <c r="H1059" s="107"/>
      <c r="I1059" s="107"/>
      <c r="J1059" s="107"/>
      <c r="K1059" s="107"/>
      <c r="L1059" s="107"/>
      <c r="M1059" s="107"/>
      <c r="N1059" s="107"/>
      <c r="O1059" s="117"/>
      <c r="P1059" s="118"/>
      <c r="Q1059" s="107"/>
      <c r="R1059" s="107"/>
      <c r="S1059" s="107"/>
      <c r="T1059" s="107"/>
      <c r="U1059" s="107"/>
      <c r="V1059" s="107"/>
      <c r="W1059" s="107"/>
      <c r="X1059" s="107"/>
      <c r="Y1059" s="107"/>
      <c r="Z1059" s="107"/>
      <c r="AA1059" s="107"/>
      <c r="AB1059" s="107"/>
      <c r="AC1059" s="147"/>
      <c r="AD1059" s="111"/>
      <c r="AE1059" s="107"/>
      <c r="AF1059" s="107"/>
      <c r="AG1059" s="107"/>
      <c r="AH1059" s="107"/>
      <c r="AI1059" s="107"/>
      <c r="AJ1059" s="107"/>
      <c r="AK1059" s="107"/>
      <c r="AL1059" s="107"/>
      <c r="AM1059" s="107"/>
      <c r="AN1059" s="107"/>
      <c r="AO1059" s="107"/>
      <c r="AP1059" s="107"/>
      <c r="AQ1059" s="107"/>
      <c r="AR1059" s="107"/>
      <c r="AS1059" s="107"/>
      <c r="AT1059" s="107"/>
      <c r="AU1059" s="107"/>
      <c r="AV1059" s="107"/>
      <c r="AW1059" s="107"/>
      <c r="AX1059" s="107"/>
      <c r="AY1059" s="107"/>
      <c r="AZ1059" s="107"/>
      <c r="BA1059" s="107"/>
      <c r="BB1059" s="107"/>
      <c r="BC1059" s="115"/>
      <c r="BD1059" s="107"/>
      <c r="BE1059" s="107"/>
      <c r="BF1059" s="107"/>
      <c r="BG1059" s="107"/>
      <c r="BH1059" s="107"/>
      <c r="BI1059" s="107"/>
      <c r="BJ1059" s="107"/>
      <c r="BK1059" s="107"/>
      <c r="BL1059" s="116"/>
      <c r="BM1059" s="116"/>
      <c r="BN1059" s="116"/>
      <c r="BO1059" s="116"/>
      <c r="BP1059" s="116"/>
      <c r="BQ1059" s="116"/>
      <c r="BR1059" s="116"/>
      <c r="BS1059" s="118"/>
      <c r="BT1059" s="107"/>
      <c r="BU1059" s="107"/>
      <c r="BV1059" s="107"/>
      <c r="BW1059" s="107"/>
      <c r="BX1059" s="107"/>
      <c r="BY1059" s="107"/>
      <c r="BZ1059" s="107"/>
      <c r="CA1059" s="107"/>
      <c r="CB1059" s="117"/>
      <c r="CC1059" s="117"/>
      <c r="CD1059" s="117"/>
      <c r="CE1059" s="112"/>
      <c r="CF1059" s="117"/>
      <c r="CG1059" s="112"/>
      <c r="CH1059" s="112"/>
      <c r="CI1059" s="112"/>
      <c r="CJ1059" s="112"/>
      <c r="CK1059" s="112"/>
      <c r="CL1059" s="112"/>
      <c r="CM1059" s="112"/>
      <c r="CN1059" s="112"/>
      <c r="CO1059" s="112"/>
      <c r="CP1059" s="112"/>
      <c r="CQ1059" s="112"/>
      <c r="CR1059" s="112"/>
    </row>
    <row r="1060" spans="1:96" ht="30.75" customHeight="1">
      <c r="A1060" s="107"/>
      <c r="B1060" s="117"/>
      <c r="C1060" s="107"/>
      <c r="D1060" s="107"/>
      <c r="E1060" s="107"/>
      <c r="F1060" s="107"/>
      <c r="G1060" s="107"/>
      <c r="H1060" s="107"/>
      <c r="I1060" s="107"/>
      <c r="J1060" s="107"/>
      <c r="K1060" s="107"/>
      <c r="L1060" s="107"/>
      <c r="M1060" s="107"/>
      <c r="N1060" s="107"/>
      <c r="O1060" s="117"/>
      <c r="P1060" s="118"/>
      <c r="Q1060" s="107"/>
      <c r="R1060" s="107"/>
      <c r="S1060" s="107"/>
      <c r="T1060" s="107"/>
      <c r="U1060" s="107"/>
      <c r="V1060" s="107"/>
      <c r="W1060" s="107"/>
      <c r="X1060" s="107"/>
      <c r="Y1060" s="107"/>
      <c r="Z1060" s="107"/>
      <c r="AA1060" s="107"/>
      <c r="AB1060" s="107"/>
      <c r="AC1060" s="147"/>
      <c r="AD1060" s="111"/>
      <c r="AE1060" s="107"/>
      <c r="AF1060" s="107"/>
      <c r="AG1060" s="107"/>
      <c r="AH1060" s="107"/>
      <c r="AI1060" s="107"/>
      <c r="AJ1060" s="107"/>
      <c r="AK1060" s="107"/>
      <c r="AL1060" s="107"/>
      <c r="AM1060" s="107"/>
      <c r="AN1060" s="107"/>
      <c r="AO1060" s="107"/>
      <c r="AP1060" s="107"/>
      <c r="AQ1060" s="107"/>
      <c r="AR1060" s="107"/>
      <c r="AS1060" s="107"/>
      <c r="AT1060" s="107"/>
      <c r="AU1060" s="107"/>
      <c r="AV1060" s="107"/>
      <c r="AW1060" s="107"/>
      <c r="AX1060" s="107"/>
      <c r="AY1060" s="107"/>
      <c r="AZ1060" s="107"/>
      <c r="BA1060" s="107"/>
      <c r="BB1060" s="107"/>
      <c r="BC1060" s="115"/>
      <c r="BD1060" s="107"/>
      <c r="BE1060" s="107"/>
      <c r="BF1060" s="107"/>
      <c r="BG1060" s="107"/>
      <c r="BH1060" s="107"/>
      <c r="BI1060" s="107"/>
      <c r="BJ1060" s="107"/>
      <c r="BK1060" s="107"/>
      <c r="BL1060" s="116"/>
      <c r="BM1060" s="116"/>
      <c r="BN1060" s="116"/>
      <c r="BO1060" s="116"/>
      <c r="BP1060" s="116"/>
      <c r="BQ1060" s="116"/>
      <c r="BR1060" s="116"/>
      <c r="BS1060" s="118"/>
      <c r="BT1060" s="107"/>
      <c r="BU1060" s="107"/>
      <c r="BV1060" s="107"/>
      <c r="BW1060" s="107"/>
      <c r="BX1060" s="107"/>
      <c r="BY1060" s="107"/>
      <c r="BZ1060" s="107"/>
      <c r="CA1060" s="107"/>
      <c r="CB1060" s="117"/>
      <c r="CC1060" s="117"/>
      <c r="CD1060" s="117"/>
      <c r="CE1060" s="112"/>
      <c r="CF1060" s="117"/>
      <c r="CG1060" s="112"/>
      <c r="CH1060" s="112"/>
      <c r="CI1060" s="112"/>
      <c r="CJ1060" s="112"/>
      <c r="CK1060" s="112"/>
      <c r="CL1060" s="112"/>
      <c r="CM1060" s="112"/>
      <c r="CN1060" s="112"/>
      <c r="CO1060" s="112"/>
      <c r="CP1060" s="112"/>
      <c r="CQ1060" s="112"/>
      <c r="CR1060" s="112"/>
    </row>
    <row r="1061" spans="1:96" ht="30.75" customHeight="1">
      <c r="A1061" s="107"/>
      <c r="B1061" s="117"/>
      <c r="C1061" s="107"/>
      <c r="D1061" s="107"/>
      <c r="E1061" s="107"/>
      <c r="F1061" s="107"/>
      <c r="G1061" s="107"/>
      <c r="H1061" s="107"/>
      <c r="I1061" s="107"/>
      <c r="J1061" s="107"/>
      <c r="K1061" s="107"/>
      <c r="L1061" s="107"/>
      <c r="M1061" s="107"/>
      <c r="N1061" s="107"/>
      <c r="O1061" s="117"/>
      <c r="P1061" s="118"/>
      <c r="Q1061" s="107"/>
      <c r="R1061" s="107"/>
      <c r="S1061" s="107"/>
      <c r="T1061" s="107"/>
      <c r="U1061" s="107"/>
      <c r="V1061" s="107"/>
      <c r="W1061" s="107"/>
      <c r="X1061" s="107"/>
      <c r="Y1061" s="107"/>
      <c r="Z1061" s="107"/>
      <c r="AA1061" s="107"/>
      <c r="AB1061" s="107"/>
      <c r="AC1061" s="147"/>
      <c r="AD1061" s="111"/>
      <c r="AE1061" s="107"/>
      <c r="AF1061" s="107"/>
      <c r="AG1061" s="107"/>
      <c r="AH1061" s="107"/>
      <c r="AI1061" s="107"/>
      <c r="AJ1061" s="107"/>
      <c r="AK1061" s="107"/>
      <c r="AL1061" s="107"/>
      <c r="AM1061" s="107"/>
      <c r="AN1061" s="107"/>
      <c r="AO1061" s="107"/>
      <c r="AP1061" s="107"/>
      <c r="AQ1061" s="107"/>
      <c r="AR1061" s="107"/>
      <c r="AS1061" s="107"/>
      <c r="AT1061" s="107"/>
      <c r="AU1061" s="107"/>
      <c r="AV1061" s="107"/>
      <c r="AW1061" s="107"/>
      <c r="AX1061" s="107"/>
      <c r="AY1061" s="107"/>
      <c r="AZ1061" s="107"/>
      <c r="BA1061" s="107"/>
      <c r="BB1061" s="107"/>
      <c r="BC1061" s="115"/>
      <c r="BD1061" s="107"/>
      <c r="BE1061" s="107"/>
      <c r="BF1061" s="107"/>
      <c r="BG1061" s="107"/>
      <c r="BH1061" s="107"/>
      <c r="BI1061" s="107"/>
      <c r="BJ1061" s="107"/>
      <c r="BK1061" s="107"/>
      <c r="BL1061" s="116"/>
      <c r="BM1061" s="116"/>
      <c r="BN1061" s="116"/>
      <c r="BO1061" s="116"/>
      <c r="BP1061" s="116"/>
      <c r="BQ1061" s="116"/>
      <c r="BR1061" s="116"/>
      <c r="BS1061" s="118"/>
      <c r="BT1061" s="107"/>
      <c r="BU1061" s="107"/>
      <c r="BV1061" s="107"/>
      <c r="BW1061" s="107"/>
      <c r="BX1061" s="107"/>
      <c r="BY1061" s="107"/>
      <c r="BZ1061" s="107"/>
      <c r="CA1061" s="107"/>
      <c r="CB1061" s="117"/>
      <c r="CC1061" s="117"/>
      <c r="CD1061" s="117"/>
      <c r="CE1061" s="112"/>
      <c r="CF1061" s="117"/>
      <c r="CG1061" s="112"/>
      <c r="CH1061" s="112"/>
      <c r="CI1061" s="112"/>
      <c r="CJ1061" s="112"/>
      <c r="CK1061" s="112"/>
      <c r="CL1061" s="112"/>
      <c r="CM1061" s="112"/>
      <c r="CN1061" s="112"/>
      <c r="CO1061" s="112"/>
      <c r="CP1061" s="112"/>
      <c r="CQ1061" s="112"/>
      <c r="CR1061" s="112"/>
    </row>
    <row r="1062" spans="1:96" ht="30.75" customHeight="1">
      <c r="A1062" s="107"/>
      <c r="B1062" s="117"/>
      <c r="C1062" s="107"/>
      <c r="D1062" s="107"/>
      <c r="E1062" s="107"/>
      <c r="F1062" s="107"/>
      <c r="G1062" s="107"/>
      <c r="H1062" s="107"/>
      <c r="I1062" s="107"/>
      <c r="J1062" s="107"/>
      <c r="K1062" s="107"/>
      <c r="L1062" s="107"/>
      <c r="M1062" s="107"/>
      <c r="N1062" s="107"/>
      <c r="O1062" s="117"/>
      <c r="P1062" s="118"/>
      <c r="Q1062" s="107"/>
      <c r="R1062" s="107"/>
      <c r="S1062" s="107"/>
      <c r="T1062" s="107"/>
      <c r="U1062" s="107"/>
      <c r="V1062" s="107"/>
      <c r="W1062" s="107"/>
      <c r="X1062" s="107"/>
      <c r="Y1062" s="107"/>
      <c r="Z1062" s="107"/>
      <c r="AA1062" s="107"/>
      <c r="AB1062" s="107"/>
      <c r="AC1062" s="147"/>
      <c r="AD1062" s="111"/>
      <c r="AE1062" s="107"/>
      <c r="AF1062" s="107"/>
      <c r="AG1062" s="107"/>
      <c r="AH1062" s="107"/>
      <c r="AI1062" s="107"/>
      <c r="AJ1062" s="107"/>
      <c r="AK1062" s="107"/>
      <c r="AL1062" s="107"/>
      <c r="AM1062" s="107"/>
      <c r="AN1062" s="107"/>
      <c r="AO1062" s="107"/>
      <c r="AP1062" s="107"/>
      <c r="AQ1062" s="107"/>
      <c r="AR1062" s="107"/>
      <c r="AS1062" s="107"/>
      <c r="AT1062" s="107"/>
      <c r="AU1062" s="107"/>
      <c r="AV1062" s="107"/>
      <c r="AW1062" s="107"/>
      <c r="AX1062" s="107"/>
      <c r="AY1062" s="107"/>
      <c r="AZ1062" s="107"/>
      <c r="BA1062" s="107"/>
      <c r="BB1062" s="107"/>
      <c r="BC1062" s="115"/>
      <c r="BD1062" s="107"/>
      <c r="BE1062" s="107"/>
      <c r="BF1062" s="107"/>
      <c r="BG1062" s="107"/>
      <c r="BH1062" s="107"/>
      <c r="BI1062" s="107"/>
      <c r="BJ1062" s="107"/>
      <c r="BK1062" s="107"/>
      <c r="BL1062" s="116"/>
      <c r="BM1062" s="116"/>
      <c r="BN1062" s="116"/>
      <c r="BO1062" s="116"/>
      <c r="BP1062" s="116"/>
      <c r="BQ1062" s="116"/>
      <c r="BR1062" s="116"/>
      <c r="BS1062" s="118"/>
      <c r="BT1062" s="107"/>
      <c r="BU1062" s="107"/>
      <c r="BV1062" s="107"/>
      <c r="BW1062" s="107"/>
      <c r="BX1062" s="107"/>
      <c r="BY1062" s="107"/>
      <c r="BZ1062" s="107"/>
      <c r="CA1062" s="107"/>
      <c r="CB1062" s="117"/>
      <c r="CC1062" s="117"/>
      <c r="CD1062" s="117"/>
      <c r="CE1062" s="112"/>
      <c r="CF1062" s="117"/>
      <c r="CG1062" s="112"/>
      <c r="CH1062" s="112"/>
      <c r="CI1062" s="112"/>
      <c r="CJ1062" s="112"/>
      <c r="CK1062" s="112"/>
      <c r="CL1062" s="112"/>
      <c r="CM1062" s="112"/>
      <c r="CN1062" s="112"/>
      <c r="CO1062" s="112"/>
      <c r="CP1062" s="112"/>
      <c r="CQ1062" s="112"/>
      <c r="CR1062" s="112"/>
    </row>
    <row r="1063" spans="1:96" ht="30.75" customHeight="1">
      <c r="A1063" s="107"/>
      <c r="B1063" s="117"/>
      <c r="C1063" s="107"/>
      <c r="D1063" s="107"/>
      <c r="E1063" s="107"/>
      <c r="F1063" s="107"/>
      <c r="G1063" s="107"/>
      <c r="H1063" s="107"/>
      <c r="I1063" s="107"/>
      <c r="J1063" s="107"/>
      <c r="K1063" s="107"/>
      <c r="L1063" s="107"/>
      <c r="M1063" s="107"/>
      <c r="N1063" s="107"/>
      <c r="O1063" s="117"/>
      <c r="P1063" s="118"/>
      <c r="Q1063" s="107"/>
      <c r="R1063" s="107"/>
      <c r="S1063" s="107"/>
      <c r="T1063" s="107"/>
      <c r="U1063" s="107"/>
      <c r="V1063" s="107"/>
      <c r="W1063" s="107"/>
      <c r="X1063" s="107"/>
      <c r="Y1063" s="107"/>
      <c r="Z1063" s="107"/>
      <c r="AA1063" s="107"/>
      <c r="AB1063" s="107"/>
      <c r="AC1063" s="147"/>
      <c r="AD1063" s="111"/>
      <c r="AE1063" s="107"/>
      <c r="AF1063" s="107"/>
      <c r="AG1063" s="107"/>
      <c r="AH1063" s="107"/>
      <c r="AI1063" s="107"/>
      <c r="AJ1063" s="107"/>
      <c r="AK1063" s="107"/>
      <c r="AL1063" s="107"/>
      <c r="AM1063" s="107"/>
      <c r="AN1063" s="107"/>
      <c r="AO1063" s="107"/>
      <c r="AP1063" s="107"/>
      <c r="AQ1063" s="107"/>
      <c r="AR1063" s="107"/>
      <c r="AS1063" s="107"/>
      <c r="AT1063" s="107"/>
      <c r="AU1063" s="107"/>
      <c r="AV1063" s="107"/>
      <c r="AW1063" s="107"/>
      <c r="AX1063" s="107"/>
      <c r="AY1063" s="107"/>
      <c r="AZ1063" s="107"/>
      <c r="BA1063" s="107"/>
      <c r="BB1063" s="107"/>
      <c r="BC1063" s="115"/>
      <c r="BD1063" s="107"/>
      <c r="BE1063" s="107"/>
      <c r="BF1063" s="107"/>
      <c r="BG1063" s="107"/>
      <c r="BH1063" s="107"/>
      <c r="BI1063" s="107"/>
      <c r="BJ1063" s="107"/>
      <c r="BK1063" s="107"/>
      <c r="BL1063" s="116"/>
      <c r="BM1063" s="116"/>
      <c r="BN1063" s="116"/>
      <c r="BO1063" s="116"/>
      <c r="BP1063" s="116"/>
      <c r="BQ1063" s="116"/>
      <c r="BR1063" s="116"/>
      <c r="BS1063" s="118"/>
      <c r="BT1063" s="107"/>
      <c r="BU1063" s="107"/>
      <c r="BV1063" s="107"/>
      <c r="BW1063" s="107"/>
      <c r="BX1063" s="107"/>
      <c r="BY1063" s="107"/>
      <c r="BZ1063" s="107"/>
      <c r="CA1063" s="107"/>
      <c r="CB1063" s="117"/>
      <c r="CC1063" s="117"/>
      <c r="CD1063" s="117"/>
      <c r="CE1063" s="112"/>
      <c r="CF1063" s="117"/>
      <c r="CG1063" s="112"/>
      <c r="CH1063" s="112"/>
      <c r="CI1063" s="112"/>
      <c r="CJ1063" s="112"/>
      <c r="CK1063" s="112"/>
      <c r="CL1063" s="112"/>
      <c r="CM1063" s="112"/>
      <c r="CN1063" s="112"/>
      <c r="CO1063" s="112"/>
      <c r="CP1063" s="112"/>
      <c r="CQ1063" s="112"/>
      <c r="CR1063" s="112"/>
    </row>
    <row r="1064" spans="1:96" ht="30.75" customHeight="1">
      <c r="A1064" s="107"/>
      <c r="B1064" s="117"/>
      <c r="C1064" s="107"/>
      <c r="D1064" s="107"/>
      <c r="E1064" s="107"/>
      <c r="F1064" s="107"/>
      <c r="G1064" s="107"/>
      <c r="H1064" s="107"/>
      <c r="I1064" s="107"/>
      <c r="J1064" s="107"/>
      <c r="K1064" s="107"/>
      <c r="L1064" s="107"/>
      <c r="M1064" s="107"/>
      <c r="N1064" s="107"/>
      <c r="O1064" s="117"/>
      <c r="P1064" s="118"/>
      <c r="Q1064" s="107"/>
      <c r="R1064" s="107"/>
      <c r="S1064" s="107"/>
      <c r="T1064" s="107"/>
      <c r="U1064" s="107"/>
      <c r="V1064" s="107"/>
      <c r="W1064" s="107"/>
      <c r="X1064" s="107"/>
      <c r="Y1064" s="107"/>
      <c r="Z1064" s="107"/>
      <c r="AA1064" s="107"/>
      <c r="AB1064" s="107"/>
      <c r="AC1064" s="147"/>
      <c r="AD1064" s="111"/>
      <c r="AE1064" s="107"/>
      <c r="AF1064" s="107"/>
      <c r="AG1064" s="107"/>
      <c r="AH1064" s="107"/>
      <c r="AI1064" s="107"/>
      <c r="AJ1064" s="107"/>
      <c r="AK1064" s="107"/>
      <c r="AL1064" s="107"/>
      <c r="AM1064" s="107"/>
      <c r="AN1064" s="107"/>
      <c r="AO1064" s="107"/>
      <c r="AP1064" s="107"/>
      <c r="AQ1064" s="107"/>
      <c r="AR1064" s="107"/>
      <c r="AS1064" s="107"/>
      <c r="AT1064" s="107"/>
      <c r="AU1064" s="107"/>
      <c r="AV1064" s="107"/>
      <c r="AW1064" s="107"/>
      <c r="AX1064" s="107"/>
      <c r="AY1064" s="107"/>
      <c r="AZ1064" s="107"/>
      <c r="BA1064" s="107"/>
      <c r="BB1064" s="107"/>
      <c r="BC1064" s="115"/>
      <c r="BD1064" s="107"/>
      <c r="BE1064" s="107"/>
      <c r="BF1064" s="107"/>
      <c r="BG1064" s="107"/>
      <c r="BH1064" s="107"/>
      <c r="BI1064" s="107"/>
      <c r="BJ1064" s="107"/>
      <c r="BK1064" s="107"/>
      <c r="BL1064" s="116"/>
      <c r="BM1064" s="116"/>
      <c r="BN1064" s="116"/>
      <c r="BO1064" s="116"/>
      <c r="BP1064" s="116"/>
      <c r="BQ1064" s="116"/>
      <c r="BR1064" s="116"/>
      <c r="BS1064" s="118"/>
      <c r="BT1064" s="107"/>
      <c r="BU1064" s="107"/>
      <c r="BV1064" s="107"/>
      <c r="BW1064" s="107"/>
      <c r="BX1064" s="107"/>
      <c r="BY1064" s="107"/>
      <c r="BZ1064" s="107"/>
      <c r="CA1064" s="107"/>
      <c r="CB1064" s="117"/>
      <c r="CC1064" s="117"/>
      <c r="CD1064" s="117"/>
      <c r="CE1064" s="112"/>
      <c r="CF1064" s="117"/>
      <c r="CG1064" s="112"/>
      <c r="CH1064" s="112"/>
      <c r="CI1064" s="112"/>
      <c r="CJ1064" s="112"/>
      <c r="CK1064" s="112"/>
      <c r="CL1064" s="112"/>
      <c r="CM1064" s="112"/>
      <c r="CN1064" s="112"/>
      <c r="CO1064" s="112"/>
      <c r="CP1064" s="112"/>
      <c r="CQ1064" s="112"/>
      <c r="CR1064" s="112"/>
    </row>
    <row r="1065" spans="1:96" ht="30.75" customHeight="1">
      <c r="A1065" s="107"/>
      <c r="B1065" s="117"/>
      <c r="C1065" s="107"/>
      <c r="D1065" s="107"/>
      <c r="E1065" s="107"/>
      <c r="F1065" s="107"/>
      <c r="G1065" s="107"/>
      <c r="H1065" s="107"/>
      <c r="I1065" s="107"/>
      <c r="J1065" s="107"/>
      <c r="K1065" s="107"/>
      <c r="L1065" s="107"/>
      <c r="M1065" s="107"/>
      <c r="N1065" s="107"/>
      <c r="O1065" s="117"/>
      <c r="P1065" s="118"/>
      <c r="Q1065" s="107"/>
      <c r="R1065" s="107"/>
      <c r="S1065" s="107"/>
      <c r="T1065" s="107"/>
      <c r="U1065" s="107"/>
      <c r="V1065" s="107"/>
      <c r="W1065" s="107"/>
      <c r="X1065" s="107"/>
      <c r="Y1065" s="107"/>
      <c r="Z1065" s="107"/>
      <c r="AA1065" s="107"/>
      <c r="AB1065" s="107"/>
      <c r="AC1065" s="147"/>
      <c r="AD1065" s="111"/>
      <c r="AE1065" s="107"/>
      <c r="AF1065" s="107"/>
      <c r="AG1065" s="107"/>
      <c r="AH1065" s="107"/>
      <c r="AI1065" s="107"/>
      <c r="AJ1065" s="107"/>
      <c r="AK1065" s="107"/>
      <c r="AL1065" s="107"/>
      <c r="AM1065" s="107"/>
      <c r="AN1065" s="107"/>
      <c r="AO1065" s="107"/>
      <c r="AP1065" s="107"/>
      <c r="AQ1065" s="107"/>
      <c r="AR1065" s="107"/>
      <c r="AS1065" s="107"/>
      <c r="AT1065" s="107"/>
      <c r="AU1065" s="107"/>
      <c r="AV1065" s="107"/>
      <c r="AW1065" s="107"/>
      <c r="AX1065" s="107"/>
      <c r="AY1065" s="107"/>
      <c r="AZ1065" s="107"/>
      <c r="BA1065" s="107"/>
      <c r="BB1065" s="107"/>
      <c r="BC1065" s="115"/>
      <c r="BD1065" s="107"/>
      <c r="BE1065" s="107"/>
      <c r="BF1065" s="107"/>
      <c r="BG1065" s="107"/>
      <c r="BH1065" s="107"/>
      <c r="BI1065" s="107"/>
      <c r="BJ1065" s="107"/>
      <c r="BK1065" s="107"/>
      <c r="BL1065" s="116"/>
      <c r="BM1065" s="116"/>
      <c r="BN1065" s="116"/>
      <c r="BO1065" s="116"/>
      <c r="BP1065" s="116"/>
      <c r="BQ1065" s="116"/>
      <c r="BR1065" s="116"/>
      <c r="BS1065" s="118"/>
      <c r="BT1065" s="107"/>
      <c r="BU1065" s="107"/>
      <c r="BV1065" s="107"/>
      <c r="BW1065" s="107"/>
      <c r="BX1065" s="107"/>
      <c r="BY1065" s="107"/>
      <c r="BZ1065" s="107"/>
      <c r="CA1065" s="107"/>
      <c r="CB1065" s="117"/>
      <c r="CC1065" s="117"/>
      <c r="CD1065" s="117"/>
      <c r="CE1065" s="112"/>
      <c r="CF1065" s="117"/>
      <c r="CG1065" s="112"/>
      <c r="CH1065" s="112"/>
      <c r="CI1065" s="112"/>
      <c r="CJ1065" s="112"/>
      <c r="CK1065" s="112"/>
      <c r="CL1065" s="112"/>
      <c r="CM1065" s="112"/>
      <c r="CN1065" s="112"/>
      <c r="CO1065" s="112"/>
      <c r="CP1065" s="112"/>
      <c r="CQ1065" s="112"/>
      <c r="CR1065" s="112"/>
    </row>
    <row r="1066" spans="1:96" ht="30.75" customHeight="1">
      <c r="A1066" s="107"/>
      <c r="B1066" s="117"/>
      <c r="C1066" s="107"/>
      <c r="D1066" s="107"/>
      <c r="E1066" s="107"/>
      <c r="F1066" s="107"/>
      <c r="G1066" s="107"/>
      <c r="H1066" s="107"/>
      <c r="I1066" s="107"/>
      <c r="J1066" s="107"/>
      <c r="K1066" s="107"/>
      <c r="L1066" s="107"/>
      <c r="M1066" s="107"/>
      <c r="N1066" s="107"/>
      <c r="O1066" s="117"/>
      <c r="P1066" s="118"/>
      <c r="Q1066" s="107"/>
      <c r="R1066" s="107"/>
      <c r="S1066" s="107"/>
      <c r="T1066" s="107"/>
      <c r="U1066" s="107"/>
      <c r="V1066" s="107"/>
      <c r="W1066" s="107"/>
      <c r="X1066" s="107"/>
      <c r="Y1066" s="107"/>
      <c r="Z1066" s="107"/>
      <c r="AA1066" s="107"/>
      <c r="AB1066" s="107"/>
      <c r="AC1066" s="147"/>
      <c r="AD1066" s="111"/>
      <c r="AE1066" s="107"/>
      <c r="AF1066" s="107"/>
      <c r="AG1066" s="107"/>
      <c r="AH1066" s="107"/>
      <c r="AI1066" s="107"/>
      <c r="AJ1066" s="107"/>
      <c r="AK1066" s="107"/>
      <c r="AL1066" s="107"/>
      <c r="AM1066" s="107"/>
      <c r="AN1066" s="107"/>
      <c r="AO1066" s="107"/>
      <c r="AP1066" s="107"/>
      <c r="AQ1066" s="107"/>
      <c r="AR1066" s="107"/>
      <c r="AS1066" s="107"/>
      <c r="AT1066" s="107"/>
      <c r="AU1066" s="107"/>
      <c r="AV1066" s="107"/>
      <c r="AW1066" s="107"/>
      <c r="AX1066" s="107"/>
      <c r="AY1066" s="107"/>
      <c r="AZ1066" s="107"/>
      <c r="BA1066" s="107"/>
      <c r="BB1066" s="107"/>
      <c r="BC1066" s="115"/>
      <c r="BD1066" s="107"/>
      <c r="BE1066" s="107"/>
      <c r="BF1066" s="107"/>
      <c r="BG1066" s="107"/>
      <c r="BH1066" s="107"/>
      <c r="BI1066" s="107"/>
      <c r="BJ1066" s="107"/>
      <c r="BK1066" s="107"/>
      <c r="BL1066" s="116"/>
      <c r="BM1066" s="116"/>
      <c r="BN1066" s="116"/>
      <c r="BO1066" s="116"/>
      <c r="BP1066" s="116"/>
      <c r="BQ1066" s="116"/>
      <c r="BR1066" s="116"/>
      <c r="BS1066" s="118"/>
      <c r="BT1066" s="107"/>
      <c r="BU1066" s="107"/>
      <c r="BV1066" s="107"/>
      <c r="BW1066" s="107"/>
      <c r="BX1066" s="107"/>
      <c r="BY1066" s="107"/>
      <c r="BZ1066" s="107"/>
      <c r="CA1066" s="107"/>
      <c r="CB1066" s="117"/>
      <c r="CC1066" s="117"/>
      <c r="CD1066" s="117"/>
      <c r="CE1066" s="112"/>
      <c r="CF1066" s="117"/>
      <c r="CG1066" s="112"/>
      <c r="CH1066" s="112"/>
      <c r="CI1066" s="112"/>
      <c r="CJ1066" s="112"/>
      <c r="CK1066" s="112"/>
      <c r="CL1066" s="112"/>
      <c r="CM1066" s="112"/>
      <c r="CN1066" s="112"/>
      <c r="CO1066" s="112"/>
      <c r="CP1066" s="112"/>
      <c r="CQ1066" s="112"/>
      <c r="CR1066" s="112"/>
    </row>
    <row r="1067" spans="1:96" ht="30.75" customHeight="1">
      <c r="A1067" s="107"/>
      <c r="B1067" s="117"/>
      <c r="C1067" s="107"/>
      <c r="D1067" s="107"/>
      <c r="E1067" s="107"/>
      <c r="F1067" s="107"/>
      <c r="G1067" s="107"/>
      <c r="H1067" s="107"/>
      <c r="I1067" s="107"/>
      <c r="J1067" s="107"/>
      <c r="K1067" s="107"/>
      <c r="L1067" s="107"/>
      <c r="M1067" s="107"/>
      <c r="N1067" s="107"/>
      <c r="O1067" s="117"/>
      <c r="P1067" s="118"/>
      <c r="Q1067" s="107"/>
      <c r="R1067" s="107"/>
      <c r="S1067" s="107"/>
      <c r="T1067" s="107"/>
      <c r="U1067" s="107"/>
      <c r="V1067" s="107"/>
      <c r="W1067" s="107"/>
      <c r="X1067" s="107"/>
      <c r="Y1067" s="107"/>
      <c r="Z1067" s="107"/>
      <c r="AA1067" s="107"/>
      <c r="AB1067" s="107"/>
      <c r="AC1067" s="147"/>
      <c r="AD1067" s="111"/>
      <c r="AE1067" s="107"/>
      <c r="AF1067" s="107"/>
      <c r="AG1067" s="107"/>
      <c r="AH1067" s="107"/>
      <c r="AI1067" s="107"/>
      <c r="AJ1067" s="107"/>
      <c r="AK1067" s="107"/>
      <c r="AL1067" s="107"/>
      <c r="AM1067" s="107"/>
      <c r="AN1067" s="107"/>
      <c r="AO1067" s="107"/>
      <c r="AP1067" s="107"/>
      <c r="AQ1067" s="107"/>
      <c r="AR1067" s="107"/>
      <c r="AS1067" s="107"/>
      <c r="AT1067" s="107"/>
      <c r="AU1067" s="107"/>
      <c r="AV1067" s="107"/>
      <c r="AW1067" s="107"/>
      <c r="AX1067" s="107"/>
      <c r="AY1067" s="107"/>
      <c r="AZ1067" s="107"/>
      <c r="BA1067" s="107"/>
      <c r="BB1067" s="107"/>
      <c r="BC1067" s="115"/>
      <c r="BD1067" s="107"/>
      <c r="BE1067" s="107"/>
      <c r="BF1067" s="107"/>
      <c r="BG1067" s="107"/>
      <c r="BH1067" s="107"/>
      <c r="BI1067" s="107"/>
      <c r="BJ1067" s="107"/>
      <c r="BK1067" s="107"/>
      <c r="BL1067" s="116"/>
      <c r="BM1067" s="116"/>
      <c r="BN1067" s="116"/>
      <c r="BO1067" s="116"/>
      <c r="BP1067" s="116"/>
      <c r="BQ1067" s="116"/>
      <c r="BR1067" s="116"/>
      <c r="BS1067" s="118"/>
      <c r="BT1067" s="107"/>
      <c r="BU1067" s="107"/>
      <c r="BV1067" s="107"/>
      <c r="BW1067" s="107"/>
      <c r="BX1067" s="107"/>
      <c r="BY1067" s="107"/>
      <c r="BZ1067" s="107"/>
      <c r="CA1067" s="107"/>
      <c r="CB1067" s="117"/>
      <c r="CC1067" s="117"/>
      <c r="CD1067" s="117"/>
      <c r="CE1067" s="112"/>
      <c r="CF1067" s="117"/>
      <c r="CG1067" s="112"/>
      <c r="CH1067" s="112"/>
      <c r="CI1067" s="112"/>
      <c r="CJ1067" s="112"/>
      <c r="CK1067" s="112"/>
      <c r="CL1067" s="112"/>
      <c r="CM1067" s="112"/>
      <c r="CN1067" s="112"/>
      <c r="CO1067" s="112"/>
      <c r="CP1067" s="112"/>
      <c r="CQ1067" s="112"/>
      <c r="CR1067" s="112"/>
    </row>
    <row r="1068" spans="1:96" ht="30.75" customHeight="1">
      <c r="A1068" s="107"/>
      <c r="B1068" s="117"/>
      <c r="C1068" s="107"/>
      <c r="D1068" s="107"/>
      <c r="E1068" s="107"/>
      <c r="F1068" s="107"/>
      <c r="G1068" s="107"/>
      <c r="H1068" s="107"/>
      <c r="I1068" s="107"/>
      <c r="J1068" s="107"/>
      <c r="K1068" s="107"/>
      <c r="L1068" s="107"/>
      <c r="M1068" s="107"/>
      <c r="N1068" s="107"/>
      <c r="O1068" s="117"/>
      <c r="P1068" s="118"/>
      <c r="Q1068" s="107"/>
      <c r="R1068" s="107"/>
      <c r="S1068" s="107"/>
      <c r="T1068" s="107"/>
      <c r="U1068" s="107"/>
      <c r="V1068" s="107"/>
      <c r="W1068" s="107"/>
      <c r="X1068" s="107"/>
      <c r="Y1068" s="107"/>
      <c r="Z1068" s="107"/>
      <c r="AA1068" s="107"/>
      <c r="AB1068" s="107"/>
      <c r="AC1068" s="147"/>
      <c r="AD1068" s="111"/>
      <c r="AE1068" s="107"/>
      <c r="AF1068" s="107"/>
      <c r="AG1068" s="107"/>
      <c r="AH1068" s="107"/>
      <c r="AI1068" s="107"/>
      <c r="AJ1068" s="107"/>
      <c r="AK1068" s="107"/>
      <c r="AL1068" s="107"/>
      <c r="AM1068" s="107"/>
      <c r="AN1068" s="107"/>
      <c r="AO1068" s="107"/>
      <c r="AP1068" s="107"/>
      <c r="AQ1068" s="107"/>
      <c r="AR1068" s="107"/>
      <c r="AS1068" s="107"/>
      <c r="AT1068" s="107"/>
      <c r="AU1068" s="107"/>
      <c r="AV1068" s="107"/>
      <c r="AW1068" s="107"/>
      <c r="AX1068" s="107"/>
      <c r="AY1068" s="107"/>
      <c r="AZ1068" s="107"/>
      <c r="BA1068" s="107"/>
      <c r="BB1068" s="107"/>
      <c r="BC1068" s="115"/>
      <c r="BD1068" s="107"/>
      <c r="BE1068" s="107"/>
      <c r="BF1068" s="107"/>
      <c r="BG1068" s="107"/>
      <c r="BH1068" s="107"/>
      <c r="BI1068" s="107"/>
      <c r="BJ1068" s="107"/>
      <c r="BK1068" s="107"/>
      <c r="BL1068" s="116"/>
      <c r="BM1068" s="116"/>
      <c r="BN1068" s="116"/>
      <c r="BO1068" s="116"/>
      <c r="BP1068" s="116"/>
      <c r="BQ1068" s="116"/>
      <c r="BR1068" s="116"/>
      <c r="BS1068" s="118"/>
      <c r="BT1068" s="107"/>
      <c r="BU1068" s="107"/>
      <c r="BV1068" s="107"/>
      <c r="BW1068" s="107"/>
      <c r="BX1068" s="107"/>
      <c r="BY1068" s="107"/>
      <c r="BZ1068" s="107"/>
      <c r="CA1068" s="107"/>
      <c r="CB1068" s="117"/>
      <c r="CC1068" s="117"/>
      <c r="CD1068" s="117"/>
      <c r="CE1068" s="112"/>
      <c r="CF1068" s="117"/>
      <c r="CG1068" s="112"/>
      <c r="CH1068" s="112"/>
      <c r="CI1068" s="112"/>
      <c r="CJ1068" s="112"/>
      <c r="CK1068" s="112"/>
      <c r="CL1068" s="112"/>
      <c r="CM1068" s="112"/>
      <c r="CN1068" s="112"/>
      <c r="CO1068" s="112"/>
      <c r="CP1068" s="112"/>
      <c r="CQ1068" s="112"/>
      <c r="CR1068" s="112"/>
    </row>
    <row r="1069" spans="1:96" ht="30.75" customHeight="1">
      <c r="A1069" s="107"/>
      <c r="B1069" s="117"/>
      <c r="C1069" s="107"/>
      <c r="D1069" s="107"/>
      <c r="E1069" s="107"/>
      <c r="F1069" s="107"/>
      <c r="G1069" s="107"/>
      <c r="H1069" s="107"/>
      <c r="I1069" s="107"/>
      <c r="J1069" s="107"/>
      <c r="K1069" s="107"/>
      <c r="L1069" s="107"/>
      <c r="M1069" s="107"/>
      <c r="N1069" s="107"/>
      <c r="O1069" s="117"/>
      <c r="P1069" s="118"/>
      <c r="Q1069" s="107"/>
      <c r="R1069" s="107"/>
      <c r="S1069" s="107"/>
      <c r="T1069" s="107"/>
      <c r="U1069" s="107"/>
      <c r="V1069" s="107"/>
      <c r="W1069" s="107"/>
      <c r="X1069" s="107"/>
      <c r="Y1069" s="107"/>
      <c r="Z1069" s="107"/>
      <c r="AA1069" s="107"/>
      <c r="AB1069" s="107"/>
      <c r="AC1069" s="147"/>
      <c r="AD1069" s="111"/>
      <c r="AE1069" s="107"/>
      <c r="AF1069" s="107"/>
      <c r="AG1069" s="107"/>
      <c r="AH1069" s="107"/>
      <c r="AI1069" s="107"/>
      <c r="AJ1069" s="107"/>
      <c r="AK1069" s="107"/>
      <c r="AL1069" s="107"/>
      <c r="AM1069" s="107"/>
      <c r="AN1069" s="107"/>
      <c r="AO1069" s="107"/>
      <c r="AP1069" s="107"/>
      <c r="AQ1069" s="107"/>
      <c r="AR1069" s="107"/>
      <c r="AS1069" s="107"/>
      <c r="AT1069" s="107"/>
      <c r="AU1069" s="107"/>
      <c r="AV1069" s="107"/>
      <c r="AW1069" s="107"/>
      <c r="AX1069" s="107"/>
      <c r="AY1069" s="107"/>
      <c r="AZ1069" s="107"/>
      <c r="BA1069" s="107"/>
      <c r="BB1069" s="107"/>
      <c r="BC1069" s="115"/>
      <c r="BD1069" s="107"/>
      <c r="BE1069" s="107"/>
      <c r="BF1069" s="107"/>
      <c r="BG1069" s="107"/>
      <c r="BH1069" s="107"/>
      <c r="BI1069" s="107"/>
      <c r="BJ1069" s="107"/>
      <c r="BK1069" s="107"/>
      <c r="BL1069" s="116"/>
      <c r="BM1069" s="116"/>
      <c r="BN1069" s="116"/>
      <c r="BO1069" s="116"/>
      <c r="BP1069" s="116"/>
      <c r="BQ1069" s="116"/>
      <c r="BR1069" s="116"/>
      <c r="BS1069" s="118"/>
      <c r="BT1069" s="107"/>
      <c r="BU1069" s="107"/>
      <c r="BV1069" s="107"/>
      <c r="BW1069" s="107"/>
      <c r="BX1069" s="107"/>
      <c r="BY1069" s="107"/>
      <c r="BZ1069" s="107"/>
      <c r="CA1069" s="107"/>
      <c r="CB1069" s="117"/>
      <c r="CC1069" s="117"/>
      <c r="CD1069" s="117"/>
      <c r="CE1069" s="112"/>
      <c r="CF1069" s="117"/>
      <c r="CG1069" s="112"/>
      <c r="CH1069" s="112"/>
      <c r="CI1069" s="112"/>
      <c r="CJ1069" s="112"/>
      <c r="CK1069" s="112"/>
      <c r="CL1069" s="112"/>
      <c r="CM1069" s="112"/>
      <c r="CN1069" s="112"/>
      <c r="CO1069" s="112"/>
      <c r="CP1069" s="112"/>
      <c r="CQ1069" s="112"/>
      <c r="CR1069" s="112"/>
    </row>
    <row r="1070" spans="1:96" ht="30.75" customHeight="1">
      <c r="A1070" s="107"/>
      <c r="B1070" s="117"/>
      <c r="C1070" s="107"/>
      <c r="D1070" s="107"/>
      <c r="E1070" s="107"/>
      <c r="F1070" s="107"/>
      <c r="G1070" s="107"/>
      <c r="H1070" s="107"/>
      <c r="I1070" s="107"/>
      <c r="J1070" s="107"/>
      <c r="K1070" s="107"/>
      <c r="L1070" s="107"/>
      <c r="M1070" s="107"/>
      <c r="N1070" s="107"/>
      <c r="O1070" s="117"/>
      <c r="P1070" s="118"/>
      <c r="Q1070" s="107"/>
      <c r="R1070" s="107"/>
      <c r="S1070" s="107"/>
      <c r="T1070" s="107"/>
      <c r="U1070" s="107"/>
      <c r="V1070" s="107"/>
      <c r="W1070" s="107"/>
      <c r="X1070" s="107"/>
      <c r="Y1070" s="107"/>
      <c r="Z1070" s="107"/>
      <c r="AA1070" s="107"/>
      <c r="AB1070" s="107"/>
      <c r="AC1070" s="147"/>
      <c r="AD1070" s="111"/>
      <c r="AE1070" s="107"/>
      <c r="AF1070" s="107"/>
      <c r="AG1070" s="107"/>
      <c r="AH1070" s="107"/>
      <c r="AI1070" s="107"/>
      <c r="AJ1070" s="107"/>
      <c r="AK1070" s="107"/>
      <c r="AL1070" s="107"/>
      <c r="AM1070" s="107"/>
      <c r="AN1070" s="107"/>
      <c r="AO1070" s="107"/>
      <c r="AP1070" s="107"/>
      <c r="AQ1070" s="107"/>
      <c r="AR1070" s="107"/>
      <c r="AS1070" s="107"/>
      <c r="AT1070" s="107"/>
      <c r="AU1070" s="107"/>
      <c r="AV1070" s="107"/>
      <c r="AW1070" s="107"/>
      <c r="AX1070" s="107"/>
      <c r="AY1070" s="107"/>
      <c r="AZ1070" s="107"/>
      <c r="BA1070" s="107"/>
      <c r="BB1070" s="107"/>
      <c r="BC1070" s="115"/>
      <c r="BD1070" s="107"/>
      <c r="BE1070" s="107"/>
      <c r="BF1070" s="107"/>
      <c r="BG1070" s="107"/>
      <c r="BH1070" s="107"/>
      <c r="BI1070" s="107"/>
      <c r="BJ1070" s="107"/>
      <c r="BK1070" s="107"/>
      <c r="BL1070" s="116"/>
      <c r="BM1070" s="116"/>
      <c r="BN1070" s="116"/>
      <c r="BO1070" s="116"/>
      <c r="BP1070" s="116"/>
      <c r="BQ1070" s="116"/>
      <c r="BR1070" s="116"/>
      <c r="BS1070" s="118"/>
      <c r="BT1070" s="107"/>
      <c r="BU1070" s="107"/>
      <c r="BV1070" s="107"/>
      <c r="BW1070" s="107"/>
      <c r="BX1070" s="107"/>
      <c r="BY1070" s="107"/>
      <c r="BZ1070" s="107"/>
      <c r="CA1070" s="107"/>
      <c r="CB1070" s="117"/>
      <c r="CC1070" s="117"/>
      <c r="CD1070" s="117"/>
      <c r="CE1070" s="112"/>
      <c r="CF1070" s="117"/>
      <c r="CG1070" s="112"/>
      <c r="CH1070" s="112"/>
      <c r="CI1070" s="112"/>
      <c r="CJ1070" s="112"/>
      <c r="CK1070" s="112"/>
      <c r="CL1070" s="112"/>
      <c r="CM1070" s="112"/>
      <c r="CN1070" s="112"/>
      <c r="CO1070" s="112"/>
      <c r="CP1070" s="112"/>
      <c r="CQ1070" s="112"/>
      <c r="CR1070" s="112"/>
    </row>
    <row r="1071" spans="1:96" ht="30.75" customHeight="1">
      <c r="A1071" s="107"/>
      <c r="B1071" s="117"/>
      <c r="C1071" s="107"/>
      <c r="D1071" s="107"/>
      <c r="E1071" s="107"/>
      <c r="F1071" s="107"/>
      <c r="G1071" s="107"/>
      <c r="H1071" s="107"/>
      <c r="I1071" s="107"/>
      <c r="J1071" s="107"/>
      <c r="K1071" s="107"/>
      <c r="L1071" s="107"/>
      <c r="M1071" s="107"/>
      <c r="N1071" s="107"/>
      <c r="O1071" s="117"/>
      <c r="P1071" s="118"/>
      <c r="Q1071" s="107"/>
      <c r="R1071" s="107"/>
      <c r="S1071" s="107"/>
      <c r="T1071" s="107"/>
      <c r="U1071" s="107"/>
      <c r="V1071" s="107"/>
      <c r="W1071" s="107"/>
      <c r="X1071" s="107"/>
      <c r="Y1071" s="107"/>
      <c r="Z1071" s="107"/>
      <c r="AA1071" s="107"/>
      <c r="AB1071" s="107"/>
      <c r="AC1071" s="147"/>
      <c r="AD1071" s="111"/>
      <c r="AE1071" s="107"/>
      <c r="AF1071" s="107"/>
      <c r="AG1071" s="107"/>
      <c r="AH1071" s="107"/>
      <c r="AI1071" s="107"/>
      <c r="AJ1071" s="107"/>
      <c r="AK1071" s="107"/>
      <c r="AL1071" s="107"/>
      <c r="AM1071" s="107"/>
      <c r="AN1071" s="107"/>
      <c r="AO1071" s="107"/>
      <c r="AP1071" s="107"/>
      <c r="AQ1071" s="107"/>
      <c r="AR1071" s="107"/>
      <c r="AS1071" s="107"/>
      <c r="AT1071" s="107"/>
      <c r="AU1071" s="107"/>
      <c r="AV1071" s="107"/>
      <c r="AW1071" s="107"/>
      <c r="AX1071" s="107"/>
      <c r="AY1071" s="107"/>
      <c r="AZ1071" s="107"/>
      <c r="BA1071" s="107"/>
      <c r="BB1071" s="107"/>
      <c r="BC1071" s="115"/>
      <c r="BD1071" s="107"/>
      <c r="BE1071" s="107"/>
      <c r="BF1071" s="107"/>
      <c r="BG1071" s="107"/>
      <c r="BH1071" s="107"/>
      <c r="BI1071" s="107"/>
      <c r="BJ1071" s="107"/>
      <c r="BK1071" s="107"/>
      <c r="BL1071" s="116"/>
      <c r="BM1071" s="116"/>
      <c r="BN1071" s="116"/>
      <c r="BO1071" s="116"/>
      <c r="BP1071" s="116"/>
      <c r="BQ1071" s="116"/>
      <c r="BR1071" s="116"/>
      <c r="BS1071" s="118"/>
      <c r="BT1071" s="107"/>
      <c r="BU1071" s="107"/>
      <c r="BV1071" s="107"/>
      <c r="BW1071" s="107"/>
      <c r="BX1071" s="107"/>
      <c r="BY1071" s="107"/>
      <c r="BZ1071" s="107"/>
      <c r="CA1071" s="107"/>
      <c r="CB1071" s="117"/>
      <c r="CC1071" s="117"/>
      <c r="CD1071" s="117"/>
      <c r="CE1071" s="112"/>
      <c r="CF1071" s="117"/>
      <c r="CG1071" s="112"/>
      <c r="CH1071" s="112"/>
      <c r="CI1071" s="112"/>
      <c r="CJ1071" s="112"/>
      <c r="CK1071" s="112"/>
      <c r="CL1071" s="112"/>
      <c r="CM1071" s="112"/>
      <c r="CN1071" s="112"/>
      <c r="CO1071" s="112"/>
      <c r="CP1071" s="112"/>
      <c r="CQ1071" s="112"/>
      <c r="CR1071" s="112"/>
    </row>
    <row r="1072" spans="1:96" ht="30.75" customHeight="1">
      <c r="A1072" s="107"/>
      <c r="B1072" s="117"/>
      <c r="C1072" s="107"/>
      <c r="D1072" s="107"/>
      <c r="E1072" s="107"/>
      <c r="F1072" s="107"/>
      <c r="G1072" s="107"/>
      <c r="H1072" s="107"/>
      <c r="I1072" s="107"/>
      <c r="J1072" s="107"/>
      <c r="K1072" s="107"/>
      <c r="L1072" s="107"/>
      <c r="M1072" s="107"/>
      <c r="N1072" s="107"/>
      <c r="O1072" s="117"/>
      <c r="P1072" s="118"/>
      <c r="Q1072" s="107"/>
      <c r="R1072" s="107"/>
      <c r="S1072" s="107"/>
      <c r="T1072" s="107"/>
      <c r="U1072" s="107"/>
      <c r="V1072" s="107"/>
      <c r="W1072" s="107"/>
      <c r="X1072" s="107"/>
      <c r="Y1072" s="107"/>
      <c r="Z1072" s="107"/>
      <c r="AA1072" s="107"/>
      <c r="AB1072" s="107"/>
      <c r="AC1072" s="147"/>
      <c r="AD1072" s="111"/>
      <c r="AE1072" s="107"/>
      <c r="AF1072" s="107"/>
      <c r="AG1072" s="107"/>
      <c r="AH1072" s="107"/>
      <c r="AI1072" s="107"/>
      <c r="AJ1072" s="107"/>
      <c r="AK1072" s="107"/>
      <c r="AL1072" s="107"/>
      <c r="AM1072" s="107"/>
      <c r="AN1072" s="107"/>
      <c r="AO1072" s="107"/>
      <c r="AP1072" s="107"/>
      <c r="AQ1072" s="107"/>
      <c r="AR1072" s="107"/>
      <c r="AS1072" s="107"/>
      <c r="AT1072" s="107"/>
      <c r="AU1072" s="107"/>
      <c r="AV1072" s="107"/>
      <c r="AW1072" s="107"/>
      <c r="AX1072" s="107"/>
      <c r="AY1072" s="107"/>
      <c r="AZ1072" s="107"/>
      <c r="BA1072" s="107"/>
      <c r="BB1072" s="107"/>
      <c r="BC1072" s="115"/>
      <c r="BD1072" s="107"/>
      <c r="BE1072" s="107"/>
      <c r="BF1072" s="107"/>
      <c r="BG1072" s="107"/>
      <c r="BH1072" s="107"/>
      <c r="BI1072" s="107"/>
      <c r="BJ1072" s="107"/>
      <c r="BK1072" s="107"/>
      <c r="BL1072" s="116"/>
      <c r="BM1072" s="116"/>
      <c r="BN1072" s="116"/>
      <c r="BO1072" s="116"/>
      <c r="BP1072" s="116"/>
      <c r="BQ1072" s="116"/>
      <c r="BR1072" s="116"/>
      <c r="BS1072" s="118"/>
      <c r="BT1072" s="107"/>
      <c r="BU1072" s="107"/>
      <c r="BV1072" s="107"/>
      <c r="BW1072" s="107"/>
      <c r="BX1072" s="107"/>
      <c r="BY1072" s="107"/>
      <c r="BZ1072" s="107"/>
      <c r="CA1072" s="107"/>
      <c r="CB1072" s="117"/>
      <c r="CC1072" s="117"/>
      <c r="CD1072" s="117"/>
      <c r="CE1072" s="112"/>
      <c r="CF1072" s="117"/>
      <c r="CG1072" s="112"/>
      <c r="CH1072" s="112"/>
      <c r="CI1072" s="112"/>
      <c r="CJ1072" s="112"/>
      <c r="CK1072" s="112"/>
      <c r="CL1072" s="112"/>
      <c r="CM1072" s="112"/>
      <c r="CN1072" s="112"/>
      <c r="CO1072" s="112"/>
      <c r="CP1072" s="112"/>
      <c r="CQ1072" s="112"/>
      <c r="CR1072" s="112"/>
    </row>
    <row r="1073" spans="1:96" ht="30.75" customHeight="1">
      <c r="A1073" s="107"/>
      <c r="B1073" s="117"/>
      <c r="C1073" s="107"/>
      <c r="D1073" s="107"/>
      <c r="E1073" s="107"/>
      <c r="F1073" s="107"/>
      <c r="G1073" s="107"/>
      <c r="H1073" s="107"/>
      <c r="I1073" s="107"/>
      <c r="J1073" s="107"/>
      <c r="K1073" s="107"/>
      <c r="L1073" s="107"/>
      <c r="M1073" s="107"/>
      <c r="N1073" s="107"/>
      <c r="O1073" s="117"/>
      <c r="P1073" s="118"/>
      <c r="Q1073" s="107"/>
      <c r="R1073" s="107"/>
      <c r="S1073" s="107"/>
      <c r="T1073" s="107"/>
      <c r="U1073" s="107"/>
      <c r="V1073" s="107"/>
      <c r="W1073" s="107"/>
      <c r="X1073" s="107"/>
      <c r="Y1073" s="107"/>
      <c r="Z1073" s="107"/>
      <c r="AA1073" s="107"/>
      <c r="AB1073" s="107"/>
      <c r="AC1073" s="147"/>
      <c r="AD1073" s="111"/>
      <c r="AE1073" s="107"/>
      <c r="AF1073" s="107"/>
      <c r="AG1073" s="107"/>
      <c r="AH1073" s="107"/>
      <c r="AI1073" s="107"/>
      <c r="AJ1073" s="107"/>
      <c r="AK1073" s="107"/>
      <c r="AL1073" s="107"/>
      <c r="AM1073" s="107"/>
      <c r="AN1073" s="107"/>
      <c r="AO1073" s="107"/>
      <c r="AP1073" s="107"/>
      <c r="AQ1073" s="107"/>
      <c r="AR1073" s="107"/>
      <c r="AS1073" s="107"/>
      <c r="AT1073" s="107"/>
      <c r="AU1073" s="107"/>
      <c r="AV1073" s="107"/>
      <c r="AW1073" s="107"/>
      <c r="AX1073" s="107"/>
      <c r="AY1073" s="107"/>
      <c r="AZ1073" s="107"/>
      <c r="BA1073" s="107"/>
      <c r="BB1073" s="107"/>
      <c r="BC1073" s="115"/>
      <c r="BD1073" s="107"/>
      <c r="BE1073" s="107"/>
      <c r="BF1073" s="107"/>
      <c r="BG1073" s="107"/>
      <c r="BH1073" s="107"/>
      <c r="BI1073" s="107"/>
      <c r="BJ1073" s="107"/>
      <c r="BK1073" s="107"/>
      <c r="BL1073" s="116"/>
      <c r="BM1073" s="116"/>
      <c r="BN1073" s="116"/>
      <c r="BO1073" s="116"/>
      <c r="BP1073" s="116"/>
      <c r="BQ1073" s="116"/>
      <c r="BR1073" s="116"/>
      <c r="BS1073" s="118"/>
      <c r="BT1073" s="107"/>
      <c r="BU1073" s="107"/>
      <c r="BV1073" s="107"/>
      <c r="BW1073" s="107"/>
      <c r="BX1073" s="107"/>
      <c r="BY1073" s="107"/>
      <c r="BZ1073" s="107"/>
      <c r="CA1073" s="107"/>
      <c r="CB1073" s="117"/>
      <c r="CC1073" s="117"/>
      <c r="CD1073" s="117"/>
      <c r="CE1073" s="112"/>
      <c r="CF1073" s="117"/>
      <c r="CG1073" s="112"/>
      <c r="CH1073" s="112"/>
      <c r="CI1073" s="112"/>
      <c r="CJ1073" s="112"/>
      <c r="CK1073" s="112"/>
      <c r="CL1073" s="112"/>
      <c r="CM1073" s="112"/>
      <c r="CN1073" s="112"/>
      <c r="CO1073" s="112"/>
      <c r="CP1073" s="112"/>
      <c r="CQ1073" s="112"/>
      <c r="CR1073" s="112"/>
    </row>
    <row r="1074" spans="1:96" ht="30.75" customHeight="1">
      <c r="A1074" s="107"/>
      <c r="B1074" s="117"/>
      <c r="C1074" s="107"/>
      <c r="D1074" s="107"/>
      <c r="E1074" s="107"/>
      <c r="F1074" s="107"/>
      <c r="G1074" s="107"/>
      <c r="H1074" s="107"/>
      <c r="I1074" s="107"/>
      <c r="J1074" s="107"/>
      <c r="K1074" s="107"/>
      <c r="L1074" s="107"/>
      <c r="M1074" s="107"/>
      <c r="N1074" s="107"/>
      <c r="O1074" s="117"/>
      <c r="P1074" s="118"/>
      <c r="Q1074" s="107"/>
      <c r="R1074" s="107"/>
      <c r="S1074" s="107"/>
      <c r="T1074" s="107"/>
      <c r="U1074" s="107"/>
      <c r="V1074" s="107"/>
      <c r="W1074" s="107"/>
      <c r="X1074" s="107"/>
      <c r="Y1074" s="107"/>
      <c r="Z1074" s="107"/>
      <c r="AA1074" s="107"/>
      <c r="AB1074" s="107"/>
      <c r="AC1074" s="147"/>
      <c r="AD1074" s="111"/>
      <c r="AE1074" s="107"/>
      <c r="AF1074" s="107"/>
      <c r="AG1074" s="107"/>
      <c r="AH1074" s="107"/>
      <c r="AI1074" s="107"/>
      <c r="AJ1074" s="107"/>
      <c r="AK1074" s="107"/>
      <c r="AL1074" s="107"/>
      <c r="AM1074" s="107"/>
      <c r="AN1074" s="107"/>
      <c r="AO1074" s="107"/>
      <c r="AP1074" s="107"/>
      <c r="AQ1074" s="107"/>
      <c r="AR1074" s="107"/>
      <c r="AS1074" s="107"/>
      <c r="AT1074" s="107"/>
      <c r="AU1074" s="107"/>
      <c r="AV1074" s="107"/>
      <c r="AW1074" s="107"/>
      <c r="AX1074" s="107"/>
      <c r="AY1074" s="107"/>
      <c r="AZ1074" s="107"/>
      <c r="BA1074" s="107"/>
      <c r="BB1074" s="107"/>
      <c r="BC1074" s="115"/>
      <c r="BD1074" s="107"/>
      <c r="BE1074" s="107"/>
      <c r="BF1074" s="107"/>
      <c r="BG1074" s="107"/>
      <c r="BH1074" s="107"/>
      <c r="BI1074" s="107"/>
      <c r="BJ1074" s="107"/>
      <c r="BK1074" s="107"/>
      <c r="BL1074" s="116"/>
      <c r="BM1074" s="116"/>
      <c r="BN1074" s="116"/>
      <c r="BO1074" s="116"/>
      <c r="BP1074" s="116"/>
      <c r="BQ1074" s="116"/>
      <c r="BR1074" s="116"/>
      <c r="BS1074" s="118"/>
      <c r="BT1074" s="107"/>
      <c r="BU1074" s="107"/>
      <c r="BV1074" s="107"/>
      <c r="BW1074" s="107"/>
      <c r="BX1074" s="107"/>
      <c r="BY1074" s="107"/>
      <c r="BZ1074" s="107"/>
      <c r="CA1074" s="107"/>
      <c r="CB1074" s="117"/>
      <c r="CC1074" s="117"/>
      <c r="CD1074" s="117"/>
      <c r="CE1074" s="112"/>
      <c r="CF1074" s="117"/>
      <c r="CG1074" s="112"/>
      <c r="CH1074" s="112"/>
      <c r="CI1074" s="112"/>
      <c r="CJ1074" s="112"/>
      <c r="CK1074" s="112"/>
      <c r="CL1074" s="112"/>
      <c r="CM1074" s="112"/>
      <c r="CN1074" s="112"/>
      <c r="CO1074" s="112"/>
      <c r="CP1074" s="112"/>
      <c r="CQ1074" s="112"/>
      <c r="CR1074" s="112"/>
    </row>
    <row r="1075" spans="1:96" ht="30.75" customHeight="1">
      <c r="A1075" s="107"/>
      <c r="B1075" s="117"/>
      <c r="C1075" s="107"/>
      <c r="D1075" s="107"/>
      <c r="E1075" s="107"/>
      <c r="F1075" s="107"/>
      <c r="G1075" s="107"/>
      <c r="H1075" s="107"/>
      <c r="I1075" s="107"/>
      <c r="J1075" s="107"/>
      <c r="K1075" s="107"/>
      <c r="L1075" s="107"/>
      <c r="M1075" s="107"/>
      <c r="N1075" s="107"/>
      <c r="O1075" s="117"/>
      <c r="P1075" s="118"/>
      <c r="Q1075" s="107"/>
      <c r="R1075" s="107"/>
      <c r="S1075" s="107"/>
      <c r="T1075" s="107"/>
      <c r="U1075" s="107"/>
      <c r="V1075" s="107"/>
      <c r="W1075" s="107"/>
      <c r="X1075" s="107"/>
      <c r="Y1075" s="107"/>
      <c r="Z1075" s="107"/>
      <c r="AA1075" s="107"/>
      <c r="AB1075" s="107"/>
      <c r="AC1075" s="147"/>
      <c r="AD1075" s="111"/>
      <c r="AE1075" s="107"/>
      <c r="AF1075" s="107"/>
      <c r="AG1075" s="107"/>
      <c r="AH1075" s="107"/>
      <c r="AI1075" s="107"/>
      <c r="AJ1075" s="107"/>
      <c r="AK1075" s="107"/>
      <c r="AL1075" s="107"/>
      <c r="AM1075" s="107"/>
      <c r="AN1075" s="107"/>
      <c r="AO1075" s="107"/>
      <c r="AP1075" s="107"/>
      <c r="AQ1075" s="107"/>
      <c r="AR1075" s="107"/>
      <c r="AS1075" s="107"/>
      <c r="AT1075" s="107"/>
      <c r="AU1075" s="107"/>
      <c r="AV1075" s="107"/>
      <c r="AW1075" s="107"/>
      <c r="AX1075" s="107"/>
      <c r="AY1075" s="107"/>
      <c r="AZ1075" s="107"/>
      <c r="BA1075" s="107"/>
      <c r="BB1075" s="107"/>
      <c r="BC1075" s="115"/>
      <c r="BD1075" s="107"/>
      <c r="BE1075" s="107"/>
      <c r="BF1075" s="107"/>
      <c r="BG1075" s="107"/>
      <c r="BH1075" s="107"/>
      <c r="BI1075" s="107"/>
      <c r="BJ1075" s="107"/>
      <c r="BK1075" s="107"/>
      <c r="BL1075" s="116"/>
      <c r="BM1075" s="116"/>
      <c r="BN1075" s="116"/>
      <c r="BO1075" s="116"/>
      <c r="BP1075" s="116"/>
      <c r="BQ1075" s="116"/>
      <c r="BR1075" s="116"/>
      <c r="BS1075" s="118"/>
      <c r="BT1075" s="107"/>
      <c r="BU1075" s="107"/>
      <c r="BV1075" s="107"/>
      <c r="BW1075" s="107"/>
      <c r="BX1075" s="107"/>
      <c r="BY1075" s="107"/>
      <c r="BZ1075" s="107"/>
      <c r="CA1075" s="107"/>
      <c r="CB1075" s="117"/>
      <c r="CC1075" s="117"/>
      <c r="CD1075" s="117"/>
      <c r="CE1075" s="112"/>
      <c r="CF1075" s="117"/>
      <c r="CG1075" s="112"/>
      <c r="CH1075" s="112"/>
      <c r="CI1075" s="112"/>
      <c r="CJ1075" s="112"/>
      <c r="CK1075" s="112"/>
      <c r="CL1075" s="112"/>
      <c r="CM1075" s="112"/>
      <c r="CN1075" s="112"/>
      <c r="CO1075" s="112"/>
      <c r="CP1075" s="112"/>
      <c r="CQ1075" s="112"/>
      <c r="CR1075" s="112"/>
    </row>
    <row r="1076" spans="1:96" ht="30.75" customHeight="1">
      <c r="A1076" s="107"/>
      <c r="B1076" s="117"/>
      <c r="C1076" s="107"/>
      <c r="D1076" s="107"/>
      <c r="E1076" s="107"/>
      <c r="F1076" s="107"/>
      <c r="G1076" s="107"/>
      <c r="H1076" s="107"/>
      <c r="I1076" s="107"/>
      <c r="J1076" s="107"/>
      <c r="K1076" s="107"/>
      <c r="L1076" s="107"/>
      <c r="M1076" s="107"/>
      <c r="N1076" s="107"/>
      <c r="O1076" s="117"/>
      <c r="P1076" s="118"/>
      <c r="Q1076" s="107"/>
      <c r="R1076" s="107"/>
      <c r="S1076" s="107"/>
      <c r="T1076" s="107"/>
      <c r="U1076" s="107"/>
      <c r="V1076" s="107"/>
      <c r="W1076" s="107"/>
      <c r="X1076" s="107"/>
      <c r="Y1076" s="107"/>
      <c r="Z1076" s="107"/>
      <c r="AA1076" s="107"/>
      <c r="AB1076" s="107"/>
      <c r="AC1076" s="147"/>
      <c r="AD1076" s="111"/>
      <c r="AE1076" s="107"/>
      <c r="AF1076" s="107"/>
      <c r="AG1076" s="107"/>
      <c r="AH1076" s="107"/>
      <c r="AI1076" s="107"/>
      <c r="AJ1076" s="107"/>
      <c r="AK1076" s="107"/>
      <c r="AL1076" s="107"/>
      <c r="AM1076" s="107"/>
      <c r="AN1076" s="107"/>
      <c r="AO1076" s="107"/>
      <c r="AP1076" s="107"/>
      <c r="AQ1076" s="107"/>
      <c r="AR1076" s="107"/>
      <c r="AS1076" s="107"/>
      <c r="AT1076" s="107"/>
      <c r="AU1076" s="107"/>
      <c r="AV1076" s="107"/>
      <c r="AW1076" s="107"/>
      <c r="AX1076" s="107"/>
      <c r="AY1076" s="107"/>
      <c r="AZ1076" s="107"/>
      <c r="BA1076" s="107"/>
      <c r="BB1076" s="107"/>
      <c r="BC1076" s="115"/>
      <c r="BD1076" s="107"/>
      <c r="BE1076" s="107"/>
      <c r="BF1076" s="107"/>
      <c r="BG1076" s="107"/>
      <c r="BH1076" s="107"/>
      <c r="BI1076" s="107"/>
      <c r="BJ1076" s="107"/>
      <c r="BK1076" s="107"/>
      <c r="BL1076" s="116"/>
      <c r="BM1076" s="116"/>
      <c r="BN1076" s="116"/>
      <c r="BO1076" s="116"/>
      <c r="BP1076" s="116"/>
      <c r="BQ1076" s="116"/>
      <c r="BR1076" s="116"/>
      <c r="BS1076" s="118"/>
      <c r="BT1076" s="107"/>
      <c r="BU1076" s="107"/>
      <c r="BV1076" s="107"/>
      <c r="BW1076" s="107"/>
      <c r="BX1076" s="107"/>
      <c r="BY1076" s="107"/>
      <c r="BZ1076" s="107"/>
      <c r="CA1076" s="107"/>
      <c r="CB1076" s="117"/>
      <c r="CC1076" s="117"/>
      <c r="CD1076" s="117"/>
      <c r="CE1076" s="112"/>
      <c r="CF1076" s="117"/>
      <c r="CG1076" s="112"/>
      <c r="CH1076" s="112"/>
      <c r="CI1076" s="112"/>
      <c r="CJ1076" s="112"/>
      <c r="CK1076" s="112"/>
      <c r="CL1076" s="112"/>
      <c r="CM1076" s="112"/>
      <c r="CN1076" s="112"/>
      <c r="CO1076" s="112"/>
      <c r="CP1076" s="112"/>
      <c r="CQ1076" s="112"/>
      <c r="CR1076" s="112"/>
    </row>
    <row r="1077" spans="1:96" ht="30.75" customHeight="1">
      <c r="A1077" s="107"/>
      <c r="B1077" s="117"/>
      <c r="C1077" s="107"/>
      <c r="D1077" s="107"/>
      <c r="E1077" s="107"/>
      <c r="F1077" s="107"/>
      <c r="G1077" s="107"/>
      <c r="H1077" s="107"/>
      <c r="I1077" s="107"/>
      <c r="J1077" s="107"/>
      <c r="K1077" s="107"/>
      <c r="L1077" s="107"/>
      <c r="M1077" s="107"/>
      <c r="N1077" s="107"/>
      <c r="O1077" s="117"/>
      <c r="P1077" s="118"/>
      <c r="Q1077" s="107"/>
      <c r="R1077" s="107"/>
      <c r="S1077" s="107"/>
      <c r="T1077" s="107"/>
      <c r="U1077" s="107"/>
      <c r="V1077" s="107"/>
      <c r="W1077" s="107"/>
      <c r="X1077" s="107"/>
      <c r="Y1077" s="107"/>
      <c r="Z1077" s="107"/>
      <c r="AA1077" s="107"/>
      <c r="AB1077" s="107"/>
      <c r="AC1077" s="147"/>
      <c r="AD1077" s="111"/>
      <c r="AE1077" s="107"/>
      <c r="AF1077" s="107"/>
      <c r="AG1077" s="107"/>
      <c r="AH1077" s="107"/>
      <c r="AI1077" s="107"/>
      <c r="AJ1077" s="107"/>
      <c r="AK1077" s="107"/>
      <c r="AL1077" s="107"/>
      <c r="AM1077" s="107"/>
      <c r="AN1077" s="107"/>
      <c r="AO1077" s="107"/>
      <c r="AP1077" s="107"/>
      <c r="AQ1077" s="107"/>
      <c r="AR1077" s="107"/>
      <c r="AS1077" s="107"/>
      <c r="AT1077" s="107"/>
      <c r="AU1077" s="107"/>
      <c r="AV1077" s="107"/>
      <c r="AW1077" s="107"/>
      <c r="AX1077" s="107"/>
      <c r="AY1077" s="107"/>
      <c r="AZ1077" s="107"/>
      <c r="BA1077" s="107"/>
      <c r="BB1077" s="107"/>
      <c r="BC1077" s="115"/>
      <c r="BD1077" s="107"/>
      <c r="BE1077" s="107"/>
      <c r="BF1077" s="107"/>
      <c r="BG1077" s="107"/>
      <c r="BH1077" s="107"/>
      <c r="BI1077" s="107"/>
      <c r="BJ1077" s="107"/>
      <c r="BK1077" s="107"/>
      <c r="BL1077" s="116"/>
      <c r="BM1077" s="116"/>
      <c r="BN1077" s="116"/>
      <c r="BO1077" s="116"/>
      <c r="BP1077" s="116"/>
      <c r="BQ1077" s="116"/>
      <c r="BR1077" s="116"/>
      <c r="BS1077" s="118"/>
      <c r="BT1077" s="107"/>
      <c r="BU1077" s="107"/>
      <c r="BV1077" s="107"/>
      <c r="BW1077" s="107"/>
      <c r="BX1077" s="107"/>
      <c r="BY1077" s="107"/>
      <c r="BZ1077" s="107"/>
      <c r="CA1077" s="107"/>
      <c r="CB1077" s="117"/>
      <c r="CC1077" s="117"/>
      <c r="CD1077" s="117"/>
      <c r="CE1077" s="112"/>
      <c r="CF1077" s="117"/>
      <c r="CG1077" s="112"/>
      <c r="CH1077" s="112"/>
      <c r="CI1077" s="112"/>
      <c r="CJ1077" s="112"/>
      <c r="CK1077" s="112"/>
      <c r="CL1077" s="112"/>
      <c r="CM1077" s="112"/>
      <c r="CN1077" s="112"/>
      <c r="CO1077" s="112"/>
      <c r="CP1077" s="112"/>
      <c r="CQ1077" s="112"/>
      <c r="CR1077" s="112"/>
    </row>
    <row r="1078" spans="1:96" ht="30.75" customHeight="1">
      <c r="A1078" s="107"/>
      <c r="B1078" s="117"/>
      <c r="C1078" s="107"/>
      <c r="D1078" s="107"/>
      <c r="E1078" s="107"/>
      <c r="F1078" s="107"/>
      <c r="G1078" s="107"/>
      <c r="H1078" s="107"/>
      <c r="I1078" s="107"/>
      <c r="J1078" s="107"/>
      <c r="K1078" s="107"/>
      <c r="L1078" s="107"/>
      <c r="M1078" s="107"/>
      <c r="N1078" s="107"/>
      <c r="O1078" s="117"/>
      <c r="P1078" s="118"/>
      <c r="Q1078" s="107"/>
      <c r="R1078" s="107"/>
      <c r="S1078" s="107"/>
      <c r="T1078" s="107"/>
      <c r="U1078" s="107"/>
      <c r="V1078" s="107"/>
      <c r="W1078" s="107"/>
      <c r="X1078" s="107"/>
      <c r="Y1078" s="107"/>
      <c r="Z1078" s="107"/>
      <c r="AA1078" s="107"/>
      <c r="AB1078" s="107"/>
      <c r="AC1078" s="147"/>
      <c r="AD1078" s="111"/>
      <c r="AE1078" s="107"/>
      <c r="AF1078" s="107"/>
      <c r="AG1078" s="107"/>
      <c r="AH1078" s="107"/>
      <c r="AI1078" s="107"/>
      <c r="AJ1078" s="107"/>
      <c r="AK1078" s="107"/>
      <c r="AL1078" s="107"/>
      <c r="AM1078" s="107"/>
      <c r="AN1078" s="107"/>
      <c r="AO1078" s="107"/>
      <c r="AP1078" s="107"/>
      <c r="AQ1078" s="107"/>
      <c r="AR1078" s="107"/>
      <c r="AS1078" s="107"/>
      <c r="AT1078" s="107"/>
      <c r="AU1078" s="107"/>
      <c r="AV1078" s="107"/>
      <c r="AW1078" s="107"/>
      <c r="AX1078" s="107"/>
      <c r="AY1078" s="107"/>
      <c r="AZ1078" s="107"/>
      <c r="BA1078" s="107"/>
      <c r="BB1078" s="107"/>
      <c r="BC1078" s="115"/>
      <c r="BD1078" s="107"/>
      <c r="BE1078" s="107"/>
      <c r="BF1078" s="107"/>
      <c r="BG1078" s="107"/>
      <c r="BH1078" s="107"/>
      <c r="BI1078" s="107"/>
      <c r="BJ1078" s="107"/>
      <c r="BK1078" s="107"/>
      <c r="BL1078" s="116"/>
      <c r="BM1078" s="116"/>
      <c r="BN1078" s="116"/>
      <c r="BO1078" s="116"/>
      <c r="BP1078" s="116"/>
      <c r="BQ1078" s="116"/>
      <c r="BR1078" s="116"/>
      <c r="BS1078" s="118"/>
      <c r="BT1078" s="107"/>
      <c r="BU1078" s="107"/>
      <c r="BV1078" s="107"/>
      <c r="BW1078" s="107"/>
      <c r="BX1078" s="107"/>
      <c r="BY1078" s="107"/>
      <c r="BZ1078" s="107"/>
      <c r="CA1078" s="107"/>
      <c r="CB1078" s="117"/>
      <c r="CC1078" s="117"/>
      <c r="CD1078" s="117"/>
      <c r="CE1078" s="112"/>
      <c r="CF1078" s="117"/>
      <c r="CG1078" s="112"/>
      <c r="CH1078" s="112"/>
      <c r="CI1078" s="112"/>
      <c r="CJ1078" s="112"/>
      <c r="CK1078" s="112"/>
      <c r="CL1078" s="112"/>
      <c r="CM1078" s="112"/>
      <c r="CN1078" s="112"/>
      <c r="CO1078" s="112"/>
      <c r="CP1078" s="112"/>
      <c r="CQ1078" s="112"/>
      <c r="CR1078" s="112"/>
    </row>
    <row r="1079" spans="1:96" ht="30.75" customHeight="1">
      <c r="A1079" s="107"/>
      <c r="B1079" s="117"/>
      <c r="C1079" s="107"/>
      <c r="D1079" s="107"/>
      <c r="E1079" s="107"/>
      <c r="F1079" s="107"/>
      <c r="G1079" s="107"/>
      <c r="H1079" s="107"/>
      <c r="I1079" s="107"/>
      <c r="J1079" s="107"/>
      <c r="K1079" s="107"/>
      <c r="L1079" s="107"/>
      <c r="M1079" s="107"/>
      <c r="N1079" s="107"/>
      <c r="O1079" s="117"/>
      <c r="P1079" s="118"/>
      <c r="Q1079" s="107"/>
      <c r="R1079" s="107"/>
      <c r="S1079" s="107"/>
      <c r="T1079" s="107"/>
      <c r="U1079" s="107"/>
      <c r="V1079" s="107"/>
      <c r="W1079" s="107"/>
      <c r="X1079" s="107"/>
      <c r="Y1079" s="107"/>
      <c r="Z1079" s="107"/>
      <c r="AA1079" s="107"/>
      <c r="AB1079" s="107"/>
      <c r="AC1079" s="147"/>
      <c r="AD1079" s="111"/>
      <c r="AE1079" s="107"/>
      <c r="AF1079" s="107"/>
      <c r="AG1079" s="107"/>
      <c r="AH1079" s="107"/>
      <c r="AI1079" s="107"/>
      <c r="AJ1079" s="107"/>
      <c r="AK1079" s="107"/>
      <c r="AL1079" s="107"/>
      <c r="AM1079" s="107"/>
      <c r="AN1079" s="107"/>
      <c r="AO1079" s="107"/>
      <c r="AP1079" s="107"/>
      <c r="AQ1079" s="107"/>
      <c r="AR1079" s="107"/>
      <c r="AS1079" s="107"/>
      <c r="AT1079" s="107"/>
      <c r="AU1079" s="107"/>
      <c r="AV1079" s="107"/>
      <c r="AW1079" s="107"/>
      <c r="AX1079" s="107"/>
      <c r="AY1079" s="107"/>
      <c r="AZ1079" s="107"/>
      <c r="BA1079" s="107"/>
      <c r="BB1079" s="107"/>
      <c r="BC1079" s="115"/>
      <c r="BD1079" s="107"/>
      <c r="BE1079" s="107"/>
      <c r="BF1079" s="107"/>
      <c r="BG1079" s="107"/>
      <c r="BH1079" s="107"/>
      <c r="BI1079" s="107"/>
      <c r="BJ1079" s="107"/>
      <c r="BK1079" s="107"/>
      <c r="BL1079" s="116"/>
      <c r="BM1079" s="116"/>
      <c r="BN1079" s="116"/>
      <c r="BO1079" s="116"/>
      <c r="BP1079" s="116"/>
      <c r="BQ1079" s="116"/>
      <c r="BR1079" s="116"/>
      <c r="BS1079" s="118"/>
      <c r="BT1079" s="107"/>
      <c r="BU1079" s="107"/>
      <c r="BV1079" s="107"/>
      <c r="BW1079" s="107"/>
      <c r="BX1079" s="107"/>
      <c r="BY1079" s="107"/>
      <c r="BZ1079" s="107"/>
      <c r="CA1079" s="107"/>
      <c r="CB1079" s="117"/>
      <c r="CC1079" s="117"/>
      <c r="CD1079" s="117"/>
      <c r="CE1079" s="112"/>
      <c r="CF1079" s="117"/>
      <c r="CG1079" s="112"/>
      <c r="CH1079" s="112"/>
      <c r="CI1079" s="112"/>
      <c r="CJ1079" s="112"/>
      <c r="CK1079" s="112"/>
      <c r="CL1079" s="112"/>
      <c r="CM1079" s="112"/>
      <c r="CN1079" s="112"/>
      <c r="CO1079" s="112"/>
      <c r="CP1079" s="112"/>
      <c r="CQ1079" s="112"/>
      <c r="CR1079" s="112"/>
    </row>
    <row r="1080" spans="1:96" ht="30.75" customHeight="1">
      <c r="A1080" s="107"/>
      <c r="B1080" s="117"/>
      <c r="C1080" s="107"/>
      <c r="D1080" s="107"/>
      <c r="E1080" s="107"/>
      <c r="F1080" s="107"/>
      <c r="G1080" s="107"/>
      <c r="H1080" s="107"/>
      <c r="I1080" s="107"/>
      <c r="J1080" s="107"/>
      <c r="K1080" s="107"/>
      <c r="L1080" s="107"/>
      <c r="M1080" s="107"/>
      <c r="N1080" s="107"/>
      <c r="O1080" s="117"/>
      <c r="P1080" s="118"/>
      <c r="Q1080" s="107"/>
      <c r="R1080" s="107"/>
      <c r="S1080" s="107"/>
      <c r="T1080" s="107"/>
      <c r="U1080" s="107"/>
      <c r="V1080" s="107"/>
      <c r="W1080" s="107"/>
      <c r="X1080" s="107"/>
      <c r="Y1080" s="107"/>
      <c r="Z1080" s="107"/>
      <c r="AA1080" s="107"/>
      <c r="AB1080" s="107"/>
      <c r="AC1080" s="147"/>
      <c r="AD1080" s="111"/>
      <c r="AE1080" s="107"/>
      <c r="AF1080" s="107"/>
      <c r="AG1080" s="107"/>
      <c r="AH1080" s="107"/>
      <c r="AI1080" s="107"/>
      <c r="AJ1080" s="107"/>
      <c r="AK1080" s="107"/>
      <c r="AL1080" s="107"/>
      <c r="AM1080" s="107"/>
      <c r="AN1080" s="107"/>
      <c r="AO1080" s="107"/>
      <c r="AP1080" s="107"/>
      <c r="AQ1080" s="107"/>
      <c r="AR1080" s="107"/>
      <c r="AS1080" s="107"/>
      <c r="AT1080" s="107"/>
      <c r="AU1080" s="107"/>
      <c r="AV1080" s="107"/>
      <c r="AW1080" s="107"/>
      <c r="AX1080" s="107"/>
      <c r="AY1080" s="107"/>
      <c r="AZ1080" s="107"/>
      <c r="BA1080" s="107"/>
      <c r="BB1080" s="107"/>
      <c r="BC1080" s="115"/>
      <c r="BD1080" s="107"/>
      <c r="BE1080" s="107"/>
      <c r="BF1080" s="107"/>
      <c r="BG1080" s="107"/>
      <c r="BH1080" s="107"/>
      <c r="BI1080" s="107"/>
      <c r="BJ1080" s="107"/>
      <c r="BK1080" s="107"/>
      <c r="BL1080" s="116"/>
      <c r="BM1080" s="116"/>
      <c r="BN1080" s="116"/>
      <c r="BO1080" s="116"/>
      <c r="BP1080" s="116"/>
      <c r="BQ1080" s="116"/>
      <c r="BR1080" s="116"/>
      <c r="BS1080" s="118"/>
      <c r="BT1080" s="107"/>
      <c r="BU1080" s="107"/>
      <c r="BV1080" s="107"/>
      <c r="BW1080" s="107"/>
      <c r="BX1080" s="107"/>
      <c r="BY1080" s="107"/>
      <c r="BZ1080" s="107"/>
      <c r="CA1080" s="107"/>
      <c r="CB1080" s="117"/>
      <c r="CC1080" s="117"/>
      <c r="CD1080" s="117"/>
      <c r="CE1080" s="112"/>
      <c r="CF1080" s="117"/>
      <c r="CG1080" s="112"/>
      <c r="CH1080" s="112"/>
      <c r="CI1080" s="112"/>
      <c r="CJ1080" s="112"/>
      <c r="CK1080" s="112"/>
      <c r="CL1080" s="112"/>
      <c r="CM1080" s="112"/>
      <c r="CN1080" s="112"/>
      <c r="CO1080" s="112"/>
      <c r="CP1080" s="112"/>
      <c r="CQ1080" s="112"/>
      <c r="CR1080" s="112"/>
    </row>
    <row r="1081" spans="1:96" ht="30.75" customHeight="1">
      <c r="A1081" s="107"/>
      <c r="B1081" s="117"/>
      <c r="C1081" s="107"/>
      <c r="D1081" s="107"/>
      <c r="E1081" s="107"/>
      <c r="F1081" s="107"/>
      <c r="G1081" s="107"/>
      <c r="H1081" s="107"/>
      <c r="I1081" s="107"/>
      <c r="J1081" s="107"/>
      <c r="K1081" s="107"/>
      <c r="L1081" s="107"/>
      <c r="M1081" s="107"/>
      <c r="N1081" s="107"/>
      <c r="O1081" s="117"/>
      <c r="P1081" s="118"/>
      <c r="Q1081" s="107"/>
      <c r="R1081" s="107"/>
      <c r="S1081" s="107"/>
      <c r="T1081" s="107"/>
      <c r="U1081" s="107"/>
      <c r="V1081" s="107"/>
      <c r="W1081" s="107"/>
      <c r="X1081" s="107"/>
      <c r="Y1081" s="107"/>
      <c r="Z1081" s="107"/>
      <c r="AA1081" s="107"/>
      <c r="AB1081" s="107"/>
      <c r="AC1081" s="147"/>
      <c r="AD1081" s="111"/>
      <c r="AE1081" s="107"/>
      <c r="AF1081" s="107"/>
      <c r="AG1081" s="107"/>
      <c r="AH1081" s="107"/>
      <c r="AI1081" s="107"/>
      <c r="AJ1081" s="107"/>
      <c r="AK1081" s="107"/>
      <c r="AL1081" s="107"/>
      <c r="AM1081" s="107"/>
      <c r="AN1081" s="107"/>
      <c r="AO1081" s="107"/>
      <c r="AP1081" s="107"/>
      <c r="AQ1081" s="107"/>
      <c r="AR1081" s="107"/>
      <c r="AS1081" s="107"/>
      <c r="AT1081" s="107"/>
      <c r="AU1081" s="107"/>
      <c r="AV1081" s="107"/>
      <c r="AW1081" s="107"/>
      <c r="AX1081" s="107"/>
      <c r="AY1081" s="107"/>
      <c r="AZ1081" s="107"/>
      <c r="BA1081" s="107"/>
      <c r="BB1081" s="107"/>
      <c r="BC1081" s="115"/>
      <c r="BD1081" s="107"/>
      <c r="BE1081" s="107"/>
      <c r="BF1081" s="107"/>
      <c r="BG1081" s="107"/>
      <c r="BH1081" s="107"/>
      <c r="BI1081" s="107"/>
      <c r="BJ1081" s="107"/>
      <c r="BK1081" s="107"/>
      <c r="BL1081" s="116"/>
      <c r="BM1081" s="116"/>
      <c r="BN1081" s="116"/>
      <c r="BO1081" s="116"/>
      <c r="BP1081" s="116"/>
      <c r="BQ1081" s="116"/>
      <c r="BR1081" s="116"/>
      <c r="BS1081" s="118"/>
      <c r="BT1081" s="107"/>
      <c r="BU1081" s="107"/>
      <c r="BV1081" s="107"/>
      <c r="BW1081" s="107"/>
      <c r="BX1081" s="107"/>
      <c r="BY1081" s="107"/>
      <c r="BZ1081" s="107"/>
      <c r="CA1081" s="107"/>
      <c r="CB1081" s="117"/>
      <c r="CC1081" s="117"/>
      <c r="CD1081" s="117"/>
      <c r="CE1081" s="112"/>
      <c r="CF1081" s="117"/>
      <c r="CG1081" s="112"/>
      <c r="CH1081" s="112"/>
      <c r="CI1081" s="112"/>
      <c r="CJ1081" s="112"/>
      <c r="CK1081" s="112"/>
      <c r="CL1081" s="112"/>
      <c r="CM1081" s="112"/>
      <c r="CN1081" s="112"/>
      <c r="CO1081" s="112"/>
      <c r="CP1081" s="112"/>
      <c r="CQ1081" s="112"/>
      <c r="CR1081" s="112"/>
    </row>
    <row r="1082" spans="1:96" ht="30.75" customHeight="1">
      <c r="A1082" s="107"/>
      <c r="B1082" s="117"/>
      <c r="C1082" s="107"/>
      <c r="D1082" s="107"/>
      <c r="E1082" s="107"/>
      <c r="F1082" s="107"/>
      <c r="G1082" s="107"/>
      <c r="H1082" s="107"/>
      <c r="I1082" s="107"/>
      <c r="J1082" s="107"/>
      <c r="K1082" s="107"/>
      <c r="L1082" s="107"/>
      <c r="M1082" s="107"/>
      <c r="N1082" s="107"/>
      <c r="O1082" s="117"/>
      <c r="P1082" s="118"/>
      <c r="Q1082" s="107"/>
      <c r="R1082" s="107"/>
      <c r="S1082" s="107"/>
      <c r="T1082" s="107"/>
      <c r="U1082" s="107"/>
      <c r="V1082" s="107"/>
      <c r="W1082" s="107"/>
      <c r="X1082" s="107"/>
      <c r="Y1082" s="107"/>
      <c r="Z1082" s="107"/>
      <c r="AA1082" s="107"/>
      <c r="AB1082" s="107"/>
      <c r="AC1082" s="147"/>
      <c r="AD1082" s="111"/>
      <c r="AE1082" s="107"/>
      <c r="AF1082" s="107"/>
      <c r="AG1082" s="107"/>
      <c r="AH1082" s="107"/>
      <c r="AI1082" s="107"/>
      <c r="AJ1082" s="107"/>
      <c r="AK1082" s="107"/>
      <c r="AL1082" s="107"/>
      <c r="AM1082" s="107"/>
      <c r="AN1082" s="107"/>
      <c r="AO1082" s="107"/>
      <c r="AP1082" s="107"/>
      <c r="AQ1082" s="107"/>
      <c r="AR1082" s="107"/>
      <c r="AS1082" s="107"/>
      <c r="AT1082" s="107"/>
      <c r="AU1082" s="107"/>
      <c r="AV1082" s="107"/>
      <c r="AW1082" s="107"/>
      <c r="AX1082" s="107"/>
      <c r="AY1082" s="107"/>
      <c r="AZ1082" s="107"/>
      <c r="BA1082" s="107"/>
      <c r="BB1082" s="107"/>
      <c r="BC1082" s="115"/>
      <c r="BD1082" s="107"/>
      <c r="BE1082" s="107"/>
      <c r="BF1082" s="107"/>
      <c r="BG1082" s="107"/>
      <c r="BH1082" s="107"/>
      <c r="BI1082" s="107"/>
      <c r="BJ1082" s="107"/>
      <c r="BK1082" s="107"/>
      <c r="BL1082" s="116"/>
      <c r="BM1082" s="116"/>
      <c r="BN1082" s="116"/>
      <c r="BO1082" s="116"/>
      <c r="BP1082" s="116"/>
      <c r="BQ1082" s="116"/>
      <c r="BR1082" s="116"/>
      <c r="BS1082" s="118"/>
      <c r="BT1082" s="107"/>
      <c r="BU1082" s="107"/>
      <c r="BV1082" s="107"/>
      <c r="BW1082" s="107"/>
      <c r="BX1082" s="107"/>
      <c r="BY1082" s="107"/>
      <c r="BZ1082" s="107"/>
      <c r="CA1082" s="107"/>
      <c r="CB1082" s="117"/>
      <c r="CC1082" s="117"/>
      <c r="CD1082" s="117"/>
      <c r="CE1082" s="112"/>
      <c r="CF1082" s="117"/>
      <c r="CG1082" s="112"/>
      <c r="CH1082" s="112"/>
      <c r="CI1082" s="112"/>
      <c r="CJ1082" s="112"/>
      <c r="CK1082" s="112"/>
      <c r="CL1082" s="112"/>
      <c r="CM1082" s="112"/>
      <c r="CN1082" s="112"/>
      <c r="CO1082" s="112"/>
      <c r="CP1082" s="112"/>
      <c r="CQ1082" s="112"/>
      <c r="CR1082" s="112"/>
    </row>
    <row r="1083" spans="1:96" ht="30.75" customHeight="1">
      <c r="A1083" s="107"/>
      <c r="B1083" s="117"/>
      <c r="C1083" s="107"/>
      <c r="D1083" s="107"/>
      <c r="E1083" s="107"/>
      <c r="F1083" s="107"/>
      <c r="G1083" s="107"/>
      <c r="H1083" s="107"/>
      <c r="I1083" s="107"/>
      <c r="J1083" s="107"/>
      <c r="K1083" s="107"/>
      <c r="L1083" s="107"/>
      <c r="M1083" s="107"/>
      <c r="N1083" s="107"/>
      <c r="O1083" s="117"/>
      <c r="P1083" s="118"/>
      <c r="Q1083" s="107"/>
      <c r="R1083" s="107"/>
      <c r="S1083" s="107"/>
      <c r="T1083" s="107"/>
      <c r="U1083" s="107"/>
      <c r="V1083" s="107"/>
      <c r="W1083" s="107"/>
      <c r="X1083" s="107"/>
      <c r="Y1083" s="107"/>
      <c r="Z1083" s="107"/>
      <c r="AA1083" s="107"/>
      <c r="AB1083" s="107"/>
      <c r="AC1083" s="147"/>
      <c r="AD1083" s="111"/>
      <c r="AE1083" s="107"/>
      <c r="AF1083" s="107"/>
      <c r="AG1083" s="107"/>
      <c r="AH1083" s="107"/>
      <c r="AI1083" s="107"/>
      <c r="AJ1083" s="107"/>
      <c r="AK1083" s="107"/>
      <c r="AL1083" s="107"/>
      <c r="AM1083" s="107"/>
      <c r="AN1083" s="107"/>
      <c r="AO1083" s="107"/>
      <c r="AP1083" s="107"/>
      <c r="AQ1083" s="107"/>
      <c r="AR1083" s="107"/>
      <c r="AS1083" s="107"/>
      <c r="AT1083" s="107"/>
      <c r="AU1083" s="107"/>
      <c r="AV1083" s="107"/>
      <c r="AW1083" s="107"/>
      <c r="AX1083" s="107"/>
      <c r="AY1083" s="107"/>
      <c r="AZ1083" s="107"/>
      <c r="BA1083" s="107"/>
      <c r="BB1083" s="107"/>
      <c r="BC1083" s="115"/>
      <c r="BD1083" s="107"/>
      <c r="BE1083" s="107"/>
      <c r="BF1083" s="107"/>
      <c r="BG1083" s="107"/>
      <c r="BH1083" s="107"/>
      <c r="BI1083" s="107"/>
      <c r="BJ1083" s="107"/>
      <c r="BK1083" s="107"/>
      <c r="BL1083" s="116"/>
      <c r="BM1083" s="116"/>
      <c r="BN1083" s="116"/>
      <c r="BO1083" s="116"/>
      <c r="BP1083" s="116"/>
      <c r="BQ1083" s="116"/>
      <c r="BR1083" s="116"/>
      <c r="BS1083" s="118"/>
      <c r="BT1083" s="107"/>
      <c r="BU1083" s="107"/>
      <c r="BV1083" s="107"/>
      <c r="BW1083" s="107"/>
      <c r="BX1083" s="107"/>
      <c r="BY1083" s="107"/>
      <c r="BZ1083" s="107"/>
      <c r="CA1083" s="107"/>
      <c r="CB1083" s="117"/>
      <c r="CC1083" s="117"/>
      <c r="CD1083" s="117"/>
      <c r="CE1083" s="112"/>
      <c r="CF1083" s="117"/>
      <c r="CG1083" s="112"/>
      <c r="CH1083" s="112"/>
      <c r="CI1083" s="112"/>
      <c r="CJ1083" s="112"/>
      <c r="CK1083" s="112"/>
      <c r="CL1083" s="112"/>
      <c r="CM1083" s="112"/>
      <c r="CN1083" s="112"/>
      <c r="CO1083" s="112"/>
      <c r="CP1083" s="112"/>
      <c r="CQ1083" s="112"/>
      <c r="CR1083" s="112"/>
    </row>
    <row r="1084" spans="1:96" ht="30.75" customHeight="1">
      <c r="A1084" s="107"/>
      <c r="B1084" s="117"/>
      <c r="C1084" s="107"/>
      <c r="D1084" s="107"/>
      <c r="E1084" s="107"/>
      <c r="F1084" s="107"/>
      <c r="G1084" s="107"/>
      <c r="H1084" s="107"/>
      <c r="I1084" s="107"/>
      <c r="J1084" s="107"/>
      <c r="K1084" s="107"/>
      <c r="L1084" s="107"/>
      <c r="M1084" s="107"/>
      <c r="N1084" s="107"/>
      <c r="O1084" s="117"/>
      <c r="P1084" s="118"/>
      <c r="Q1084" s="107"/>
      <c r="R1084" s="107"/>
      <c r="S1084" s="107"/>
      <c r="T1084" s="107"/>
      <c r="U1084" s="107"/>
      <c r="V1084" s="107"/>
      <c r="W1084" s="107"/>
      <c r="X1084" s="107"/>
      <c r="Y1084" s="107"/>
      <c r="Z1084" s="107"/>
      <c r="AA1084" s="107"/>
      <c r="AB1084" s="107"/>
      <c r="AC1084" s="147"/>
      <c r="AD1084" s="111"/>
      <c r="AE1084" s="107"/>
      <c r="AF1084" s="107"/>
      <c r="AG1084" s="107"/>
      <c r="AH1084" s="107"/>
      <c r="AI1084" s="107"/>
      <c r="AJ1084" s="107"/>
      <c r="AK1084" s="107"/>
      <c r="AL1084" s="107"/>
      <c r="AM1084" s="107"/>
      <c r="AN1084" s="107"/>
      <c r="AO1084" s="107"/>
      <c r="AP1084" s="107"/>
      <c r="AQ1084" s="107"/>
      <c r="AR1084" s="107"/>
      <c r="AS1084" s="107"/>
      <c r="AT1084" s="107"/>
      <c r="AU1084" s="107"/>
      <c r="AV1084" s="107"/>
      <c r="AW1084" s="107"/>
      <c r="AX1084" s="107"/>
      <c r="AY1084" s="107"/>
      <c r="AZ1084" s="107"/>
      <c r="BA1084" s="107"/>
      <c r="BB1084" s="107"/>
      <c r="BC1084" s="115"/>
      <c r="BD1084" s="107"/>
      <c r="BE1084" s="107"/>
      <c r="BF1084" s="107"/>
      <c r="BG1084" s="107"/>
      <c r="BH1084" s="107"/>
      <c r="BI1084" s="107"/>
      <c r="BJ1084" s="107"/>
      <c r="BK1084" s="107"/>
      <c r="BL1084" s="116"/>
      <c r="BM1084" s="116"/>
      <c r="BN1084" s="116"/>
      <c r="BO1084" s="116"/>
      <c r="BP1084" s="116"/>
      <c r="BQ1084" s="116"/>
      <c r="BR1084" s="116"/>
      <c r="BS1084" s="118"/>
      <c r="BT1084" s="107"/>
      <c r="BU1084" s="107"/>
      <c r="BV1084" s="107"/>
      <c r="BW1084" s="107"/>
      <c r="BX1084" s="107"/>
      <c r="BY1084" s="107"/>
      <c r="BZ1084" s="107"/>
      <c r="CA1084" s="107"/>
      <c r="CB1084" s="117"/>
      <c r="CC1084" s="117"/>
      <c r="CD1084" s="117"/>
      <c r="CE1084" s="112"/>
      <c r="CF1084" s="117"/>
      <c r="CG1084" s="112"/>
      <c r="CH1084" s="112"/>
      <c r="CI1084" s="112"/>
      <c r="CJ1084" s="112"/>
      <c r="CK1084" s="112"/>
      <c r="CL1084" s="112"/>
      <c r="CM1084" s="112"/>
      <c r="CN1084" s="112"/>
      <c r="CO1084" s="112"/>
      <c r="CP1084" s="112"/>
      <c r="CQ1084" s="112"/>
      <c r="CR1084" s="112"/>
    </row>
    <row r="1085" spans="1:96" ht="30.75" customHeight="1">
      <c r="A1085" s="107"/>
      <c r="B1085" s="117"/>
      <c r="C1085" s="107"/>
      <c r="D1085" s="107"/>
      <c r="E1085" s="107"/>
      <c r="F1085" s="107"/>
      <c r="G1085" s="107"/>
      <c r="H1085" s="107"/>
      <c r="I1085" s="107"/>
      <c r="J1085" s="107"/>
      <c r="K1085" s="107"/>
      <c r="L1085" s="107"/>
      <c r="M1085" s="107"/>
      <c r="N1085" s="107"/>
      <c r="O1085" s="117"/>
      <c r="P1085" s="118"/>
      <c r="Q1085" s="107"/>
      <c r="R1085" s="107"/>
      <c r="S1085" s="107"/>
      <c r="T1085" s="107"/>
      <c r="U1085" s="107"/>
      <c r="V1085" s="107"/>
      <c r="W1085" s="107"/>
      <c r="X1085" s="107"/>
      <c r="Y1085" s="107"/>
      <c r="Z1085" s="107"/>
      <c r="AA1085" s="107"/>
      <c r="AB1085" s="107"/>
      <c r="AC1085" s="147"/>
      <c r="AD1085" s="111"/>
      <c r="AE1085" s="107"/>
      <c r="AF1085" s="107"/>
      <c r="AG1085" s="107"/>
      <c r="AH1085" s="107"/>
      <c r="AI1085" s="107"/>
      <c r="AJ1085" s="107"/>
      <c r="AK1085" s="107"/>
      <c r="AL1085" s="107"/>
      <c r="AM1085" s="107"/>
      <c r="AN1085" s="107"/>
      <c r="AO1085" s="107"/>
      <c r="AP1085" s="107"/>
      <c r="AQ1085" s="107"/>
      <c r="AR1085" s="107"/>
      <c r="AS1085" s="107"/>
      <c r="AT1085" s="107"/>
      <c r="AU1085" s="107"/>
      <c r="AV1085" s="107"/>
      <c r="AW1085" s="107"/>
      <c r="AX1085" s="107"/>
      <c r="AY1085" s="107"/>
      <c r="AZ1085" s="107"/>
      <c r="BA1085" s="107"/>
      <c r="BB1085" s="107"/>
      <c r="BC1085" s="115"/>
      <c r="BD1085" s="107"/>
      <c r="BE1085" s="107"/>
      <c r="BF1085" s="107"/>
      <c r="BG1085" s="107"/>
      <c r="BH1085" s="107"/>
      <c r="BI1085" s="107"/>
      <c r="BJ1085" s="107"/>
      <c r="BK1085" s="107"/>
      <c r="BL1085" s="116"/>
      <c r="BM1085" s="116"/>
      <c r="BN1085" s="116"/>
      <c r="BO1085" s="116"/>
      <c r="BP1085" s="116"/>
      <c r="BQ1085" s="116"/>
      <c r="BR1085" s="116"/>
      <c r="BS1085" s="118"/>
      <c r="BT1085" s="107"/>
      <c r="BU1085" s="107"/>
      <c r="BV1085" s="107"/>
      <c r="BW1085" s="107"/>
      <c r="BX1085" s="107"/>
      <c r="BY1085" s="107"/>
      <c r="BZ1085" s="107"/>
      <c r="CA1085" s="107"/>
      <c r="CB1085" s="117"/>
      <c r="CC1085" s="117"/>
      <c r="CD1085" s="117"/>
      <c r="CE1085" s="112"/>
      <c r="CF1085" s="117"/>
      <c r="CG1085" s="112"/>
      <c r="CH1085" s="112"/>
      <c r="CI1085" s="112"/>
      <c r="CJ1085" s="112"/>
      <c r="CK1085" s="112"/>
      <c r="CL1085" s="112"/>
      <c r="CM1085" s="112"/>
      <c r="CN1085" s="112"/>
      <c r="CO1085" s="112"/>
      <c r="CP1085" s="112"/>
      <c r="CQ1085" s="112"/>
      <c r="CR1085" s="112"/>
    </row>
    <row r="1086" spans="1:96" ht="30.75" customHeight="1">
      <c r="A1086" s="107"/>
      <c r="B1086" s="117"/>
      <c r="C1086" s="107"/>
      <c r="D1086" s="107"/>
      <c r="E1086" s="107"/>
      <c r="F1086" s="107"/>
      <c r="G1086" s="107"/>
      <c r="H1086" s="107"/>
      <c r="I1086" s="107"/>
      <c r="J1086" s="107"/>
      <c r="K1086" s="107"/>
      <c r="L1086" s="107"/>
      <c r="M1086" s="107"/>
      <c r="N1086" s="107"/>
      <c r="O1086" s="117"/>
      <c r="P1086" s="118"/>
      <c r="Q1086" s="107"/>
      <c r="R1086" s="107"/>
      <c r="S1086" s="107"/>
      <c r="T1086" s="107"/>
      <c r="U1086" s="107"/>
      <c r="V1086" s="107"/>
      <c r="W1086" s="107"/>
      <c r="X1086" s="107"/>
      <c r="Y1086" s="107"/>
      <c r="Z1086" s="107"/>
      <c r="AA1086" s="107"/>
      <c r="AB1086" s="107"/>
      <c r="AC1086" s="147"/>
      <c r="AD1086" s="111"/>
      <c r="AE1086" s="107"/>
      <c r="AF1086" s="107"/>
      <c r="AG1086" s="107"/>
      <c r="AH1086" s="107"/>
      <c r="AI1086" s="107"/>
      <c r="AJ1086" s="107"/>
      <c r="AK1086" s="107"/>
      <c r="AL1086" s="107"/>
      <c r="AM1086" s="107"/>
      <c r="AN1086" s="107"/>
      <c r="AO1086" s="107"/>
      <c r="AP1086" s="107"/>
      <c r="AQ1086" s="107"/>
      <c r="AR1086" s="107"/>
      <c r="AS1086" s="107"/>
      <c r="AT1086" s="107"/>
      <c r="AU1086" s="107"/>
      <c r="AV1086" s="107"/>
      <c r="AW1086" s="107"/>
      <c r="AX1086" s="107"/>
      <c r="AY1086" s="107"/>
      <c r="AZ1086" s="107"/>
      <c r="BA1086" s="107"/>
      <c r="BB1086" s="107"/>
      <c r="BC1086" s="115"/>
      <c r="BD1086" s="107"/>
      <c r="BE1086" s="107"/>
      <c r="BF1086" s="107"/>
      <c r="BG1086" s="107"/>
      <c r="BH1086" s="107"/>
      <c r="BI1086" s="107"/>
      <c r="BJ1086" s="107"/>
      <c r="BK1086" s="107"/>
      <c r="BL1086" s="116"/>
      <c r="BM1086" s="116"/>
      <c r="BN1086" s="116"/>
      <c r="BO1086" s="116"/>
      <c r="BP1086" s="116"/>
      <c r="BQ1086" s="116"/>
      <c r="BR1086" s="116"/>
      <c r="BS1086" s="118"/>
      <c r="BT1086" s="107"/>
      <c r="BU1086" s="107"/>
      <c r="BV1086" s="107"/>
      <c r="BW1086" s="107"/>
      <c r="BX1086" s="107"/>
      <c r="BY1086" s="107"/>
      <c r="BZ1086" s="107"/>
      <c r="CA1086" s="107"/>
      <c r="CB1086" s="117"/>
      <c r="CC1086" s="117"/>
      <c r="CD1086" s="117"/>
      <c r="CE1086" s="112"/>
      <c r="CF1086" s="117"/>
      <c r="CG1086" s="112"/>
      <c r="CH1086" s="112"/>
      <c r="CI1086" s="112"/>
      <c r="CJ1086" s="112"/>
      <c r="CK1086" s="112"/>
      <c r="CL1086" s="112"/>
      <c r="CM1086" s="112"/>
      <c r="CN1086" s="112"/>
      <c r="CO1086" s="112"/>
      <c r="CP1086" s="112"/>
      <c r="CQ1086" s="112"/>
      <c r="CR1086" s="112"/>
    </row>
    <row r="1087" spans="1:96" ht="30.75" customHeight="1">
      <c r="A1087" s="107"/>
      <c r="B1087" s="117"/>
      <c r="C1087" s="107"/>
      <c r="D1087" s="107"/>
      <c r="E1087" s="107"/>
      <c r="F1087" s="107"/>
      <c r="G1087" s="107"/>
      <c r="H1087" s="107"/>
      <c r="I1087" s="107"/>
      <c r="J1087" s="107"/>
      <c r="K1087" s="107"/>
      <c r="L1087" s="107"/>
      <c r="M1087" s="107"/>
      <c r="N1087" s="107"/>
      <c r="O1087" s="117"/>
      <c r="P1087" s="118"/>
      <c r="Q1087" s="107"/>
      <c r="R1087" s="107"/>
      <c r="S1087" s="107"/>
      <c r="T1087" s="107"/>
      <c r="U1087" s="107"/>
      <c r="V1087" s="107"/>
      <c r="W1087" s="107"/>
      <c r="X1087" s="107"/>
      <c r="Y1087" s="107"/>
      <c r="Z1087" s="107"/>
      <c r="AA1087" s="107"/>
      <c r="AB1087" s="107"/>
      <c r="AC1087" s="147"/>
      <c r="AD1087" s="111"/>
      <c r="AE1087" s="107"/>
      <c r="AF1087" s="107"/>
      <c r="AG1087" s="107"/>
      <c r="AH1087" s="107"/>
      <c r="AI1087" s="107"/>
      <c r="AJ1087" s="107"/>
      <c r="AK1087" s="107"/>
      <c r="AL1087" s="107"/>
      <c r="AM1087" s="107"/>
      <c r="AN1087" s="107"/>
      <c r="AO1087" s="107"/>
      <c r="AP1087" s="107"/>
      <c r="AQ1087" s="107"/>
      <c r="AR1087" s="107"/>
      <c r="AS1087" s="107"/>
      <c r="AT1087" s="107"/>
      <c r="AU1087" s="107"/>
      <c r="AV1087" s="107"/>
      <c r="AW1087" s="107"/>
      <c r="AX1087" s="107"/>
      <c r="AY1087" s="107"/>
      <c r="AZ1087" s="107"/>
      <c r="BA1087" s="107"/>
      <c r="BB1087" s="107"/>
      <c r="BC1087" s="115"/>
      <c r="BD1087" s="107"/>
      <c r="BE1087" s="107"/>
      <c r="BF1087" s="107"/>
      <c r="BG1087" s="107"/>
      <c r="BH1087" s="107"/>
      <c r="BI1087" s="107"/>
      <c r="BJ1087" s="107"/>
      <c r="BK1087" s="107"/>
      <c r="BL1087" s="116"/>
      <c r="BM1087" s="116"/>
      <c r="BN1087" s="116"/>
      <c r="BO1087" s="116"/>
      <c r="BP1087" s="116"/>
      <c r="BQ1087" s="116"/>
      <c r="BR1087" s="116"/>
      <c r="BS1087" s="118"/>
      <c r="BT1087" s="107"/>
      <c r="BU1087" s="107"/>
      <c r="BV1087" s="107"/>
      <c r="BW1087" s="107"/>
      <c r="BX1087" s="107"/>
      <c r="BY1087" s="107"/>
      <c r="BZ1087" s="107"/>
      <c r="CA1087" s="107"/>
      <c r="CB1087" s="117"/>
      <c r="CC1087" s="117"/>
      <c r="CD1087" s="117"/>
      <c r="CE1087" s="112"/>
      <c r="CF1087" s="117"/>
      <c r="CG1087" s="112"/>
      <c r="CH1087" s="112"/>
      <c r="CI1087" s="112"/>
      <c r="CJ1087" s="112"/>
      <c r="CK1087" s="112"/>
      <c r="CL1087" s="112"/>
      <c r="CM1087" s="112"/>
      <c r="CN1087" s="112"/>
      <c r="CO1087" s="112"/>
      <c r="CP1087" s="112"/>
      <c r="CQ1087" s="112"/>
      <c r="CR1087" s="112"/>
    </row>
    <row r="1088" spans="1:96" ht="30.75" customHeight="1">
      <c r="A1088" s="107"/>
      <c r="B1088" s="117"/>
      <c r="C1088" s="107"/>
      <c r="D1088" s="107"/>
      <c r="E1088" s="107"/>
      <c r="F1088" s="107"/>
      <c r="G1088" s="107"/>
      <c r="H1088" s="107"/>
      <c r="I1088" s="107"/>
      <c r="J1088" s="107"/>
      <c r="K1088" s="107"/>
      <c r="L1088" s="107"/>
      <c r="M1088" s="107"/>
      <c r="N1088" s="107"/>
      <c r="O1088" s="117"/>
      <c r="P1088" s="118"/>
      <c r="Q1088" s="107"/>
      <c r="R1088" s="107"/>
      <c r="S1088" s="107"/>
      <c r="T1088" s="107"/>
      <c r="U1088" s="107"/>
      <c r="V1088" s="107"/>
      <c r="W1088" s="107"/>
      <c r="X1088" s="107"/>
      <c r="Y1088" s="107"/>
      <c r="Z1088" s="107"/>
      <c r="AA1088" s="107"/>
      <c r="AB1088" s="107"/>
      <c r="AC1088" s="147"/>
      <c r="AD1088" s="111"/>
      <c r="AE1088" s="107"/>
      <c r="AF1088" s="107"/>
      <c r="AG1088" s="107"/>
      <c r="AH1088" s="107"/>
      <c r="AI1088" s="107"/>
      <c r="AJ1088" s="107"/>
      <c r="AK1088" s="107"/>
      <c r="AL1088" s="107"/>
      <c r="AM1088" s="107"/>
      <c r="AN1088" s="107"/>
      <c r="AO1088" s="107"/>
      <c r="AP1088" s="107"/>
      <c r="AQ1088" s="107"/>
      <c r="AR1088" s="107"/>
      <c r="AS1088" s="107"/>
      <c r="AT1088" s="107"/>
      <c r="AU1088" s="107"/>
      <c r="AV1088" s="107"/>
      <c r="AW1088" s="107"/>
      <c r="AX1088" s="107"/>
      <c r="AY1088" s="107"/>
      <c r="AZ1088" s="107"/>
      <c r="BA1088" s="107"/>
      <c r="BB1088" s="107"/>
      <c r="BC1088" s="115"/>
      <c r="BD1088" s="107"/>
      <c r="BE1088" s="107"/>
      <c r="BF1088" s="107"/>
      <c r="BG1088" s="107"/>
      <c r="BH1088" s="107"/>
      <c r="BI1088" s="107"/>
      <c r="BJ1088" s="107"/>
      <c r="BK1088" s="107"/>
      <c r="BL1088" s="116"/>
      <c r="BM1088" s="116"/>
      <c r="BN1088" s="116"/>
      <c r="BO1088" s="116"/>
      <c r="BP1088" s="116"/>
      <c r="BQ1088" s="116"/>
      <c r="BR1088" s="116"/>
      <c r="BS1088" s="118"/>
      <c r="BT1088" s="107"/>
      <c r="BU1088" s="107"/>
      <c r="BV1088" s="107"/>
      <c r="BW1088" s="107"/>
      <c r="BX1088" s="107"/>
      <c r="BY1088" s="107"/>
      <c r="BZ1088" s="107"/>
      <c r="CA1088" s="107"/>
      <c r="CB1088" s="117"/>
      <c r="CC1088" s="117"/>
      <c r="CD1088" s="117"/>
      <c r="CE1088" s="112"/>
      <c r="CF1088" s="117"/>
      <c r="CG1088" s="112"/>
      <c r="CH1088" s="112"/>
      <c r="CI1088" s="112"/>
      <c r="CJ1088" s="112"/>
      <c r="CK1088" s="112"/>
      <c r="CL1088" s="112"/>
      <c r="CM1088" s="112"/>
      <c r="CN1088" s="112"/>
      <c r="CO1088" s="112"/>
      <c r="CP1088" s="112"/>
      <c r="CQ1088" s="112"/>
      <c r="CR1088" s="112"/>
    </row>
    <row r="1089" spans="1:96" ht="30.75" customHeight="1">
      <c r="A1089" s="107"/>
      <c r="B1089" s="117"/>
      <c r="C1089" s="107"/>
      <c r="D1089" s="107"/>
      <c r="E1089" s="107"/>
      <c r="F1089" s="107"/>
      <c r="G1089" s="107"/>
      <c r="H1089" s="107"/>
      <c r="I1089" s="107"/>
      <c r="J1089" s="107"/>
      <c r="K1089" s="107"/>
      <c r="L1089" s="107"/>
      <c r="M1089" s="107"/>
      <c r="N1089" s="107"/>
      <c r="O1089" s="117"/>
      <c r="P1089" s="118"/>
      <c r="Q1089" s="107"/>
      <c r="R1089" s="107"/>
      <c r="S1089" s="107"/>
      <c r="T1089" s="107"/>
      <c r="U1089" s="107"/>
      <c r="V1089" s="107"/>
      <c r="W1089" s="107"/>
      <c r="X1089" s="107"/>
      <c r="Y1089" s="107"/>
      <c r="Z1089" s="107"/>
      <c r="AA1089" s="107"/>
      <c r="AB1089" s="107"/>
      <c r="AC1089" s="147"/>
      <c r="AD1089" s="111"/>
      <c r="AE1089" s="107"/>
      <c r="AF1089" s="107"/>
      <c r="AG1089" s="107"/>
      <c r="AH1089" s="107"/>
      <c r="AI1089" s="107"/>
      <c r="AJ1089" s="107"/>
      <c r="AK1089" s="107"/>
      <c r="AL1089" s="107"/>
      <c r="AM1089" s="107"/>
      <c r="AN1089" s="107"/>
      <c r="AO1089" s="107"/>
      <c r="AP1089" s="107"/>
      <c r="AQ1089" s="107"/>
      <c r="AR1089" s="107"/>
      <c r="AS1089" s="107"/>
      <c r="AT1089" s="107"/>
      <c r="AU1089" s="107"/>
      <c r="AV1089" s="107"/>
      <c r="AW1089" s="107"/>
      <c r="AX1089" s="107"/>
      <c r="AY1089" s="107"/>
      <c r="AZ1089" s="107"/>
      <c r="BA1089" s="107"/>
      <c r="BB1089" s="107"/>
      <c r="BC1089" s="115"/>
      <c r="BD1089" s="107"/>
      <c r="BE1089" s="107"/>
      <c r="BF1089" s="107"/>
      <c r="BG1089" s="107"/>
      <c r="BH1089" s="107"/>
      <c r="BI1089" s="107"/>
      <c r="BJ1089" s="107"/>
      <c r="BK1089" s="107"/>
      <c r="BL1089" s="116"/>
      <c r="BM1089" s="116"/>
      <c r="BN1089" s="116"/>
      <c r="BO1089" s="116"/>
      <c r="BP1089" s="116"/>
      <c r="BQ1089" s="116"/>
      <c r="BR1089" s="116"/>
      <c r="BS1089" s="118"/>
      <c r="BT1089" s="107"/>
      <c r="BU1089" s="107"/>
      <c r="BV1089" s="107"/>
      <c r="BW1089" s="107"/>
      <c r="BX1089" s="107"/>
      <c r="BY1089" s="107"/>
      <c r="BZ1089" s="107"/>
      <c r="CA1089" s="107"/>
      <c r="CB1089" s="117"/>
      <c r="CC1089" s="117"/>
      <c r="CD1089" s="117"/>
      <c r="CE1089" s="112"/>
      <c r="CF1089" s="117"/>
      <c r="CG1089" s="112"/>
      <c r="CH1089" s="112"/>
      <c r="CI1089" s="112"/>
      <c r="CJ1089" s="112"/>
      <c r="CK1089" s="112"/>
      <c r="CL1089" s="112"/>
      <c r="CM1089" s="112"/>
      <c r="CN1089" s="112"/>
      <c r="CO1089" s="112"/>
      <c r="CP1089" s="112"/>
      <c r="CQ1089" s="112"/>
      <c r="CR1089" s="112"/>
    </row>
    <row r="1090" spans="1:96" ht="30.75" customHeight="1">
      <c r="A1090" s="107"/>
      <c r="B1090" s="117"/>
      <c r="C1090" s="107"/>
      <c r="D1090" s="107"/>
      <c r="E1090" s="107"/>
      <c r="F1090" s="107"/>
      <c r="G1090" s="107"/>
      <c r="H1090" s="107"/>
      <c r="I1090" s="107"/>
      <c r="J1090" s="107"/>
      <c r="K1090" s="107"/>
      <c r="L1090" s="107"/>
      <c r="M1090" s="107"/>
      <c r="N1090" s="107"/>
      <c r="O1090" s="117"/>
      <c r="P1090" s="118"/>
      <c r="Q1090" s="107"/>
      <c r="R1090" s="107"/>
      <c r="S1090" s="107"/>
      <c r="T1090" s="107"/>
      <c r="U1090" s="107"/>
      <c r="V1090" s="107"/>
      <c r="W1090" s="107"/>
      <c r="X1090" s="107"/>
      <c r="Y1090" s="107"/>
      <c r="Z1090" s="107"/>
      <c r="AA1090" s="107"/>
      <c r="AB1090" s="107"/>
      <c r="AC1090" s="147"/>
      <c r="AD1090" s="111"/>
      <c r="AE1090" s="107"/>
      <c r="AF1090" s="107"/>
      <c r="AG1090" s="107"/>
      <c r="AH1090" s="107"/>
      <c r="AI1090" s="107"/>
      <c r="AJ1090" s="107"/>
      <c r="AK1090" s="107"/>
      <c r="AL1090" s="107"/>
      <c r="AM1090" s="107"/>
      <c r="AN1090" s="107"/>
      <c r="AO1090" s="107"/>
      <c r="AP1090" s="107"/>
      <c r="AQ1090" s="107"/>
      <c r="AR1090" s="107"/>
      <c r="AS1090" s="107"/>
      <c r="AT1090" s="107"/>
      <c r="AU1090" s="107"/>
      <c r="AV1090" s="107"/>
      <c r="AW1090" s="107"/>
      <c r="AX1090" s="107"/>
      <c r="AY1090" s="107"/>
      <c r="AZ1090" s="107"/>
      <c r="BA1090" s="107"/>
      <c r="BB1090" s="107"/>
      <c r="BC1090" s="115"/>
      <c r="BD1090" s="107"/>
      <c r="BE1090" s="107"/>
      <c r="BF1090" s="107"/>
      <c r="BG1090" s="107"/>
      <c r="BH1090" s="107"/>
      <c r="BI1090" s="107"/>
      <c r="BJ1090" s="107"/>
      <c r="BK1090" s="107"/>
      <c r="BL1090" s="116"/>
      <c r="BM1090" s="116"/>
      <c r="BN1090" s="116"/>
      <c r="BO1090" s="116"/>
      <c r="BP1090" s="116"/>
      <c r="BQ1090" s="116"/>
      <c r="BR1090" s="116"/>
      <c r="BS1090" s="118"/>
      <c r="BT1090" s="107"/>
      <c r="BU1090" s="107"/>
      <c r="BV1090" s="107"/>
      <c r="BW1090" s="107"/>
      <c r="BX1090" s="107"/>
      <c r="BY1090" s="107"/>
      <c r="BZ1090" s="107"/>
      <c r="CA1090" s="107"/>
      <c r="CB1090" s="117"/>
      <c r="CC1090" s="117"/>
      <c r="CD1090" s="117"/>
      <c r="CE1090" s="112"/>
      <c r="CF1090" s="117"/>
      <c r="CG1090" s="112"/>
      <c r="CH1090" s="112"/>
      <c r="CI1090" s="112"/>
      <c r="CJ1090" s="112"/>
      <c r="CK1090" s="112"/>
      <c r="CL1090" s="112"/>
      <c r="CM1090" s="112"/>
      <c r="CN1090" s="112"/>
      <c r="CO1090" s="112"/>
      <c r="CP1090" s="112"/>
      <c r="CQ1090" s="112"/>
      <c r="CR1090" s="112"/>
    </row>
    <row r="1091" spans="1:96" ht="30.75" customHeight="1">
      <c r="A1091" s="107"/>
      <c r="B1091" s="117"/>
      <c r="C1091" s="107"/>
      <c r="D1091" s="107"/>
      <c r="E1091" s="107"/>
      <c r="F1091" s="107"/>
      <c r="G1091" s="107"/>
      <c r="H1091" s="107"/>
      <c r="I1091" s="107"/>
      <c r="J1091" s="107"/>
      <c r="K1091" s="107"/>
      <c r="L1091" s="107"/>
      <c r="M1091" s="107"/>
      <c r="N1091" s="107"/>
      <c r="O1091" s="117"/>
      <c r="P1091" s="118"/>
      <c r="Q1091" s="107"/>
      <c r="R1091" s="107"/>
      <c r="S1091" s="107"/>
      <c r="T1091" s="107"/>
      <c r="U1091" s="107"/>
      <c r="V1091" s="107"/>
      <c r="W1091" s="107"/>
      <c r="X1091" s="107"/>
      <c r="Y1091" s="107"/>
      <c r="Z1091" s="107"/>
      <c r="AA1091" s="107"/>
      <c r="AB1091" s="107"/>
      <c r="AC1091" s="147"/>
      <c r="AD1091" s="111"/>
      <c r="AE1091" s="107"/>
      <c r="AF1091" s="107"/>
      <c r="AG1091" s="107"/>
      <c r="AH1091" s="107"/>
      <c r="AI1091" s="107"/>
      <c r="AJ1091" s="107"/>
      <c r="AK1091" s="107"/>
      <c r="AL1091" s="107"/>
      <c r="AM1091" s="107"/>
      <c r="AN1091" s="107"/>
      <c r="AO1091" s="107"/>
      <c r="AP1091" s="107"/>
      <c r="AQ1091" s="107"/>
      <c r="AR1091" s="107"/>
      <c r="AS1091" s="107"/>
      <c r="AT1091" s="107"/>
      <c r="AU1091" s="107"/>
      <c r="AV1091" s="107"/>
      <c r="AW1091" s="107"/>
      <c r="AX1091" s="107"/>
      <c r="AY1091" s="107"/>
      <c r="AZ1091" s="107"/>
      <c r="BA1091" s="107"/>
      <c r="BB1091" s="107"/>
      <c r="BC1091" s="115"/>
      <c r="BD1091" s="107"/>
      <c r="BE1091" s="107"/>
      <c r="BF1091" s="107"/>
      <c r="BG1091" s="107"/>
      <c r="BH1091" s="107"/>
      <c r="BI1091" s="107"/>
      <c r="BJ1091" s="107"/>
      <c r="BK1091" s="107"/>
      <c r="BL1091" s="116"/>
      <c r="BM1091" s="116"/>
      <c r="BN1091" s="116"/>
      <c r="BO1091" s="116"/>
      <c r="BP1091" s="116"/>
      <c r="BQ1091" s="116"/>
      <c r="BR1091" s="116"/>
      <c r="BS1091" s="118"/>
      <c r="BT1091" s="107"/>
      <c r="BU1091" s="107"/>
      <c r="BV1091" s="107"/>
      <c r="BW1091" s="107"/>
      <c r="BX1091" s="107"/>
      <c r="BY1091" s="107"/>
      <c r="BZ1091" s="107"/>
      <c r="CA1091" s="107"/>
      <c r="CB1091" s="117"/>
      <c r="CC1091" s="117"/>
      <c r="CD1091" s="117"/>
      <c r="CE1091" s="112"/>
      <c r="CF1091" s="117"/>
      <c r="CG1091" s="112"/>
      <c r="CH1091" s="112"/>
      <c r="CI1091" s="112"/>
      <c r="CJ1091" s="112"/>
      <c r="CK1091" s="112"/>
      <c r="CL1091" s="112"/>
      <c r="CM1091" s="112"/>
      <c r="CN1091" s="112"/>
      <c r="CO1091" s="112"/>
      <c r="CP1091" s="112"/>
      <c r="CQ1091" s="112"/>
      <c r="CR1091" s="112"/>
    </row>
    <row r="1092" spans="1:96" ht="30.75" customHeight="1">
      <c r="A1092" s="107"/>
      <c r="B1092" s="117"/>
      <c r="C1092" s="107"/>
      <c r="D1092" s="107"/>
      <c r="E1092" s="107"/>
      <c r="F1092" s="107"/>
      <c r="G1092" s="107"/>
      <c r="H1092" s="107"/>
      <c r="I1092" s="107"/>
      <c r="J1092" s="107"/>
      <c r="K1092" s="107"/>
      <c r="L1092" s="107"/>
      <c r="M1092" s="107"/>
      <c r="N1092" s="107"/>
      <c r="O1092" s="117"/>
      <c r="P1092" s="118"/>
      <c r="Q1092" s="107"/>
      <c r="R1092" s="107"/>
      <c r="S1092" s="107"/>
      <c r="T1092" s="107"/>
      <c r="U1092" s="107"/>
      <c r="V1092" s="107"/>
      <c r="W1092" s="107"/>
      <c r="X1092" s="107"/>
      <c r="Y1092" s="107"/>
      <c r="Z1092" s="107"/>
      <c r="AA1092" s="107"/>
      <c r="AB1092" s="107"/>
      <c r="AC1092" s="147"/>
      <c r="AD1092" s="111"/>
      <c r="AE1092" s="107"/>
      <c r="AF1092" s="107"/>
      <c r="AG1092" s="107"/>
      <c r="AH1092" s="107"/>
      <c r="AI1092" s="107"/>
      <c r="AJ1092" s="107"/>
      <c r="AK1092" s="107"/>
      <c r="AL1092" s="107"/>
      <c r="AM1092" s="107"/>
      <c r="AN1092" s="107"/>
      <c r="AO1092" s="107"/>
      <c r="AP1092" s="107"/>
      <c r="AQ1092" s="107"/>
      <c r="AR1092" s="107"/>
      <c r="AS1092" s="107"/>
      <c r="AT1092" s="107"/>
      <c r="AU1092" s="107"/>
      <c r="AV1092" s="107"/>
      <c r="AW1092" s="107"/>
      <c r="AX1092" s="107"/>
      <c r="AY1092" s="107"/>
      <c r="AZ1092" s="107"/>
      <c r="BA1092" s="107"/>
      <c r="BB1092" s="107"/>
      <c r="BC1092" s="115"/>
      <c r="BD1092" s="107"/>
      <c r="BE1092" s="107"/>
      <c r="BF1092" s="107"/>
      <c r="BG1092" s="107"/>
      <c r="BH1092" s="107"/>
      <c r="BI1092" s="107"/>
      <c r="BJ1092" s="107"/>
      <c r="BK1092" s="107"/>
      <c r="BL1092" s="116"/>
      <c r="BM1092" s="116"/>
      <c r="BN1092" s="116"/>
      <c r="BO1092" s="116"/>
      <c r="BP1092" s="116"/>
      <c r="BQ1092" s="116"/>
      <c r="BR1092" s="116"/>
      <c r="BS1092" s="118"/>
      <c r="BT1092" s="107"/>
      <c r="BU1092" s="107"/>
      <c r="BV1092" s="107"/>
      <c r="BW1092" s="107"/>
      <c r="BX1092" s="107"/>
      <c r="BY1092" s="107"/>
      <c r="BZ1092" s="107"/>
      <c r="CA1092" s="107"/>
      <c r="CB1092" s="117"/>
      <c r="CC1092" s="117"/>
      <c r="CD1092" s="117"/>
      <c r="CE1092" s="112"/>
      <c r="CF1092" s="117"/>
      <c r="CG1092" s="112"/>
      <c r="CH1092" s="112"/>
      <c r="CI1092" s="112"/>
      <c r="CJ1092" s="112"/>
      <c r="CK1092" s="112"/>
      <c r="CL1092" s="112"/>
      <c r="CM1092" s="112"/>
      <c r="CN1092" s="112"/>
      <c r="CO1092" s="112"/>
      <c r="CP1092" s="112"/>
      <c r="CQ1092" s="112"/>
      <c r="CR1092" s="112"/>
    </row>
    <row r="1093" spans="1:96" ht="30.75" customHeight="1">
      <c r="A1093" s="107"/>
      <c r="B1093" s="117"/>
      <c r="C1093" s="107"/>
      <c r="D1093" s="107"/>
      <c r="E1093" s="107"/>
      <c r="F1093" s="107"/>
      <c r="G1093" s="107"/>
      <c r="H1093" s="107"/>
      <c r="I1093" s="107"/>
      <c r="J1093" s="107"/>
      <c r="K1093" s="107"/>
      <c r="L1093" s="107"/>
      <c r="M1093" s="107"/>
      <c r="N1093" s="107"/>
      <c r="O1093" s="117"/>
      <c r="P1093" s="118"/>
      <c r="Q1093" s="107"/>
      <c r="R1093" s="107"/>
      <c r="S1093" s="107"/>
      <c r="T1093" s="107"/>
      <c r="U1093" s="107"/>
      <c r="V1093" s="107"/>
      <c r="W1093" s="107"/>
      <c r="X1093" s="107"/>
      <c r="Y1093" s="107"/>
      <c r="Z1093" s="107"/>
      <c r="AA1093" s="107"/>
      <c r="AB1093" s="107"/>
      <c r="AC1093" s="147"/>
      <c r="AD1093" s="111"/>
      <c r="AE1093" s="107"/>
      <c r="AF1093" s="107"/>
      <c r="AG1093" s="107"/>
      <c r="AH1093" s="107"/>
      <c r="AI1093" s="107"/>
      <c r="AJ1093" s="107"/>
      <c r="AK1093" s="107"/>
      <c r="AL1093" s="107"/>
      <c r="AM1093" s="107"/>
      <c r="AN1093" s="107"/>
      <c r="AO1093" s="107"/>
      <c r="AP1093" s="107"/>
      <c r="AQ1093" s="107"/>
      <c r="AR1093" s="107"/>
      <c r="AS1093" s="107"/>
      <c r="AT1093" s="107"/>
      <c r="AU1093" s="107"/>
      <c r="AV1093" s="107"/>
      <c r="AW1093" s="107"/>
      <c r="AX1093" s="107"/>
      <c r="AY1093" s="107"/>
      <c r="AZ1093" s="107"/>
      <c r="BA1093" s="107"/>
      <c r="BB1093" s="107"/>
      <c r="BC1093" s="115"/>
      <c r="BD1093" s="107"/>
      <c r="BE1093" s="107"/>
      <c r="BF1093" s="107"/>
      <c r="BG1093" s="107"/>
      <c r="BH1093" s="107"/>
      <c r="BI1093" s="107"/>
      <c r="BJ1093" s="107"/>
      <c r="BK1093" s="107"/>
      <c r="BL1093" s="116"/>
      <c r="BM1093" s="116"/>
      <c r="BN1093" s="116"/>
      <c r="BO1093" s="116"/>
      <c r="BP1093" s="116"/>
      <c r="BQ1093" s="116"/>
      <c r="BR1093" s="116"/>
      <c r="BS1093" s="118"/>
      <c r="BT1093" s="107"/>
      <c r="BU1093" s="107"/>
      <c r="BV1093" s="107"/>
      <c r="BW1093" s="107"/>
      <c r="BX1093" s="107"/>
      <c r="BY1093" s="107"/>
      <c r="BZ1093" s="107"/>
      <c r="CA1093" s="107"/>
      <c r="CB1093" s="117"/>
      <c r="CC1093" s="117"/>
      <c r="CD1093" s="117"/>
      <c r="CE1093" s="112"/>
      <c r="CF1093" s="117"/>
      <c r="CG1093" s="112"/>
      <c r="CH1093" s="112"/>
      <c r="CI1093" s="112"/>
      <c r="CJ1093" s="112"/>
      <c r="CK1093" s="112"/>
      <c r="CL1093" s="112"/>
      <c r="CM1093" s="112"/>
      <c r="CN1093" s="112"/>
      <c r="CO1093" s="112"/>
      <c r="CP1093" s="112"/>
      <c r="CQ1093" s="112"/>
      <c r="CR1093" s="112"/>
    </row>
    <row r="1094" spans="1:96" ht="30.75" customHeight="1">
      <c r="A1094" s="107"/>
      <c r="B1094" s="117"/>
      <c r="C1094" s="107"/>
      <c r="D1094" s="107"/>
      <c r="E1094" s="107"/>
      <c r="F1094" s="107"/>
      <c r="G1094" s="107"/>
      <c r="H1094" s="107"/>
      <c r="I1094" s="107"/>
      <c r="J1094" s="107"/>
      <c r="K1094" s="107"/>
      <c r="L1094" s="107"/>
      <c r="M1094" s="107"/>
      <c r="N1094" s="107"/>
      <c r="O1094" s="117"/>
      <c r="P1094" s="118"/>
      <c r="Q1094" s="107"/>
      <c r="R1094" s="107"/>
      <c r="S1094" s="107"/>
      <c r="T1094" s="107"/>
      <c r="U1094" s="107"/>
      <c r="V1094" s="107"/>
      <c r="W1094" s="107"/>
      <c r="X1094" s="107"/>
      <c r="Y1094" s="107"/>
      <c r="Z1094" s="107"/>
      <c r="AA1094" s="107"/>
      <c r="AB1094" s="107"/>
      <c r="AC1094" s="147"/>
      <c r="AD1094" s="111"/>
      <c r="AE1094" s="107"/>
      <c r="AF1094" s="107"/>
      <c r="AG1094" s="107"/>
      <c r="AH1094" s="107"/>
      <c r="AI1094" s="107"/>
      <c r="AJ1094" s="107"/>
      <c r="AK1094" s="107"/>
      <c r="AL1094" s="107"/>
      <c r="AM1094" s="107"/>
      <c r="AN1094" s="107"/>
      <c r="AO1094" s="107"/>
      <c r="AP1094" s="107"/>
      <c r="AQ1094" s="107"/>
      <c r="AR1094" s="107"/>
      <c r="AS1094" s="107"/>
      <c r="AT1094" s="107"/>
      <c r="AU1094" s="107"/>
      <c r="AV1094" s="107"/>
      <c r="AW1094" s="107"/>
      <c r="AX1094" s="107"/>
      <c r="AY1094" s="107"/>
      <c r="AZ1094" s="107"/>
      <c r="BA1094" s="107"/>
      <c r="BB1094" s="107"/>
      <c r="BC1094" s="115"/>
      <c r="BD1094" s="107"/>
      <c r="BE1094" s="107"/>
      <c r="BF1094" s="107"/>
      <c r="BG1094" s="107"/>
      <c r="BH1094" s="107"/>
      <c r="BI1094" s="107"/>
      <c r="BJ1094" s="107"/>
      <c r="BK1094" s="107"/>
      <c r="BL1094" s="116"/>
      <c r="BM1094" s="116"/>
      <c r="BN1094" s="116"/>
      <c r="BO1094" s="116"/>
      <c r="BP1094" s="116"/>
      <c r="BQ1094" s="116"/>
      <c r="BR1094" s="116"/>
      <c r="BS1094" s="118"/>
      <c r="BT1094" s="107"/>
      <c r="BU1094" s="107"/>
      <c r="BV1094" s="107"/>
      <c r="BW1094" s="107"/>
      <c r="BX1094" s="107"/>
      <c r="BY1094" s="107"/>
      <c r="BZ1094" s="107"/>
      <c r="CA1094" s="107"/>
      <c r="CB1094" s="117"/>
      <c r="CC1094" s="117"/>
      <c r="CD1094" s="117"/>
      <c r="CE1094" s="112"/>
      <c r="CF1094" s="117"/>
      <c r="CG1094" s="112"/>
      <c r="CH1094" s="112"/>
      <c r="CI1094" s="112"/>
      <c r="CJ1094" s="112"/>
      <c r="CK1094" s="112"/>
      <c r="CL1094" s="112"/>
      <c r="CM1094" s="112"/>
      <c r="CN1094" s="112"/>
      <c r="CO1094" s="112"/>
      <c r="CP1094" s="112"/>
      <c r="CQ1094" s="112"/>
      <c r="CR1094" s="112"/>
    </row>
    <row r="1095" spans="1:96" ht="30.75" customHeight="1">
      <c r="A1095" s="107"/>
      <c r="B1095" s="117"/>
      <c r="C1095" s="107"/>
      <c r="D1095" s="107"/>
      <c r="E1095" s="107"/>
      <c r="F1095" s="107"/>
      <c r="G1095" s="107"/>
      <c r="H1095" s="107"/>
      <c r="I1095" s="107"/>
      <c r="J1095" s="107"/>
      <c r="K1095" s="107"/>
      <c r="L1095" s="107"/>
      <c r="M1095" s="107"/>
      <c r="N1095" s="107"/>
      <c r="O1095" s="117"/>
      <c r="P1095" s="118"/>
      <c r="Q1095" s="107"/>
      <c r="R1095" s="107"/>
      <c r="S1095" s="107"/>
      <c r="T1095" s="107"/>
      <c r="U1095" s="107"/>
      <c r="V1095" s="107"/>
      <c r="W1095" s="107"/>
      <c r="X1095" s="107"/>
      <c r="Y1095" s="107"/>
      <c r="Z1095" s="107"/>
      <c r="AA1095" s="107"/>
      <c r="AB1095" s="107"/>
      <c r="AC1095" s="147"/>
      <c r="AD1095" s="111"/>
      <c r="AE1095" s="107"/>
      <c r="AF1095" s="107"/>
      <c r="AG1095" s="107"/>
      <c r="AH1095" s="107"/>
      <c r="AI1095" s="107"/>
      <c r="AJ1095" s="107"/>
      <c r="AK1095" s="107"/>
      <c r="AL1095" s="107"/>
      <c r="AM1095" s="107"/>
      <c r="AN1095" s="107"/>
      <c r="AO1095" s="107"/>
      <c r="AP1095" s="107"/>
      <c r="AQ1095" s="107"/>
      <c r="AR1095" s="107"/>
      <c r="AS1095" s="107"/>
      <c r="AT1095" s="107"/>
      <c r="AU1095" s="107"/>
      <c r="AV1095" s="107"/>
      <c r="AW1095" s="107"/>
      <c r="AX1095" s="107"/>
      <c r="AY1095" s="107"/>
      <c r="AZ1095" s="107"/>
      <c r="BA1095" s="107"/>
      <c r="BB1095" s="107"/>
      <c r="BC1095" s="115"/>
      <c r="BD1095" s="107"/>
      <c r="BE1095" s="107"/>
      <c r="BF1095" s="107"/>
      <c r="BG1095" s="107"/>
      <c r="BH1095" s="107"/>
      <c r="BI1095" s="107"/>
      <c r="BJ1095" s="107"/>
      <c r="BK1095" s="107"/>
      <c r="BL1095" s="116"/>
      <c r="BM1095" s="116"/>
      <c r="BN1095" s="116"/>
      <c r="BO1095" s="116"/>
      <c r="BP1095" s="116"/>
      <c r="BQ1095" s="116"/>
      <c r="BR1095" s="116"/>
      <c r="BS1095" s="118"/>
      <c r="BT1095" s="107"/>
      <c r="BU1095" s="107"/>
      <c r="BV1095" s="107"/>
      <c r="BW1095" s="107"/>
      <c r="BX1095" s="107"/>
      <c r="BY1095" s="107"/>
      <c r="BZ1095" s="107"/>
      <c r="CA1095" s="107"/>
      <c r="CB1095" s="117"/>
      <c r="CC1095" s="117"/>
      <c r="CD1095" s="117"/>
      <c r="CE1095" s="112"/>
      <c r="CF1095" s="117"/>
      <c r="CG1095" s="112"/>
      <c r="CH1095" s="112"/>
      <c r="CI1095" s="112"/>
      <c r="CJ1095" s="112"/>
      <c r="CK1095" s="112"/>
      <c r="CL1095" s="112"/>
      <c r="CM1095" s="112"/>
      <c r="CN1095" s="112"/>
      <c r="CO1095" s="112"/>
      <c r="CP1095" s="112"/>
      <c r="CQ1095" s="112"/>
      <c r="CR1095" s="112"/>
    </row>
    <row r="1096" spans="1:96" ht="30.75" customHeight="1">
      <c r="A1096" s="107"/>
      <c r="B1096" s="117"/>
      <c r="C1096" s="107"/>
      <c r="D1096" s="107"/>
      <c r="E1096" s="107"/>
      <c r="F1096" s="107"/>
      <c r="G1096" s="107"/>
      <c r="H1096" s="107"/>
      <c r="I1096" s="107"/>
      <c r="J1096" s="107"/>
      <c r="K1096" s="107"/>
      <c r="L1096" s="107"/>
      <c r="M1096" s="107"/>
      <c r="N1096" s="107"/>
      <c r="O1096" s="117"/>
      <c r="P1096" s="118"/>
      <c r="Q1096" s="107"/>
      <c r="R1096" s="107"/>
      <c r="S1096" s="107"/>
      <c r="T1096" s="107"/>
      <c r="U1096" s="107"/>
      <c r="V1096" s="107"/>
      <c r="W1096" s="107"/>
      <c r="X1096" s="107"/>
      <c r="Y1096" s="107"/>
      <c r="Z1096" s="107"/>
      <c r="AA1096" s="107"/>
      <c r="AB1096" s="107"/>
      <c r="AC1096" s="147"/>
      <c r="AD1096" s="111"/>
      <c r="AE1096" s="107"/>
      <c r="AF1096" s="107"/>
      <c r="AG1096" s="107"/>
      <c r="AH1096" s="107"/>
      <c r="AI1096" s="107"/>
      <c r="AJ1096" s="107"/>
      <c r="AK1096" s="107"/>
      <c r="AL1096" s="107"/>
      <c r="AM1096" s="107"/>
      <c r="AN1096" s="107"/>
      <c r="AO1096" s="107"/>
      <c r="AP1096" s="107"/>
      <c r="AQ1096" s="107"/>
      <c r="AR1096" s="107"/>
      <c r="AS1096" s="107"/>
      <c r="AT1096" s="107"/>
      <c r="AU1096" s="107"/>
      <c r="AV1096" s="107"/>
      <c r="AW1096" s="107"/>
      <c r="AX1096" s="107"/>
      <c r="AY1096" s="107"/>
      <c r="AZ1096" s="107"/>
      <c r="BA1096" s="107"/>
      <c r="BB1096" s="107"/>
      <c r="BC1096" s="115"/>
      <c r="BD1096" s="107"/>
      <c r="BE1096" s="107"/>
      <c r="BF1096" s="107"/>
      <c r="BG1096" s="107"/>
      <c r="BH1096" s="107"/>
      <c r="BI1096" s="107"/>
      <c r="BJ1096" s="107"/>
      <c r="BK1096" s="107"/>
      <c r="BL1096" s="116"/>
      <c r="BM1096" s="116"/>
      <c r="BN1096" s="116"/>
      <c r="BO1096" s="116"/>
      <c r="BP1096" s="116"/>
      <c r="BQ1096" s="116"/>
      <c r="BR1096" s="116"/>
      <c r="BS1096" s="118"/>
      <c r="BT1096" s="107"/>
      <c r="BU1096" s="107"/>
      <c r="BV1096" s="107"/>
      <c r="BW1096" s="107"/>
      <c r="BX1096" s="107"/>
      <c r="BY1096" s="107"/>
      <c r="BZ1096" s="107"/>
      <c r="CA1096" s="107"/>
      <c r="CB1096" s="117"/>
      <c r="CC1096" s="117"/>
      <c r="CD1096" s="117"/>
      <c r="CE1096" s="112"/>
      <c r="CF1096" s="117"/>
      <c r="CG1096" s="112"/>
      <c r="CH1096" s="112"/>
      <c r="CI1096" s="112"/>
      <c r="CJ1096" s="112"/>
      <c r="CK1096" s="112"/>
      <c r="CL1096" s="112"/>
      <c r="CM1096" s="112"/>
      <c r="CN1096" s="112"/>
      <c r="CO1096" s="112"/>
      <c r="CP1096" s="112"/>
      <c r="CQ1096" s="112"/>
      <c r="CR1096" s="112"/>
    </row>
    <row r="1097" spans="1:96" ht="30.75" customHeight="1">
      <c r="A1097" s="107"/>
      <c r="B1097" s="117"/>
      <c r="C1097" s="107"/>
      <c r="D1097" s="107"/>
      <c r="E1097" s="107"/>
      <c r="F1097" s="107"/>
      <c r="G1097" s="107"/>
      <c r="H1097" s="107"/>
      <c r="I1097" s="107"/>
      <c r="J1097" s="107"/>
      <c r="K1097" s="107"/>
      <c r="L1097" s="107"/>
      <c r="M1097" s="107"/>
      <c r="N1097" s="107"/>
      <c r="O1097" s="117"/>
      <c r="P1097" s="118"/>
      <c r="Q1097" s="107"/>
      <c r="R1097" s="107"/>
      <c r="S1097" s="107"/>
      <c r="T1097" s="107"/>
      <c r="U1097" s="107"/>
      <c r="V1097" s="107"/>
      <c r="W1097" s="107"/>
      <c r="X1097" s="107"/>
      <c r="Y1097" s="107"/>
      <c r="Z1097" s="107"/>
      <c r="AA1097" s="107"/>
      <c r="AB1097" s="107"/>
      <c r="AC1097" s="147"/>
      <c r="AD1097" s="111"/>
      <c r="AE1097" s="107"/>
      <c r="AF1097" s="107"/>
      <c r="AG1097" s="107"/>
      <c r="AH1097" s="107"/>
      <c r="AI1097" s="107"/>
      <c r="AJ1097" s="107"/>
      <c r="AK1097" s="107"/>
      <c r="AL1097" s="107"/>
      <c r="AM1097" s="107"/>
      <c r="AN1097" s="107"/>
      <c r="AO1097" s="107"/>
      <c r="AP1097" s="107"/>
      <c r="AQ1097" s="107"/>
      <c r="AR1097" s="107"/>
      <c r="AS1097" s="107"/>
      <c r="AT1097" s="107"/>
      <c r="AU1097" s="107"/>
      <c r="AV1097" s="107"/>
      <c r="AW1097" s="107"/>
      <c r="AX1097" s="107"/>
      <c r="AY1097" s="107"/>
      <c r="AZ1097" s="107"/>
      <c r="BA1097" s="107"/>
      <c r="BB1097" s="107"/>
      <c r="BC1097" s="115"/>
      <c r="BD1097" s="107"/>
      <c r="BE1097" s="107"/>
      <c r="BF1097" s="107"/>
      <c r="BG1097" s="107"/>
      <c r="BH1097" s="107"/>
      <c r="BI1097" s="107"/>
      <c r="BJ1097" s="107"/>
      <c r="BK1097" s="107"/>
      <c r="BL1097" s="116"/>
      <c r="BM1097" s="116"/>
      <c r="BN1097" s="116"/>
      <c r="BO1097" s="116"/>
      <c r="BP1097" s="116"/>
      <c r="BQ1097" s="116"/>
      <c r="BR1097" s="116"/>
      <c r="BS1097" s="118"/>
      <c r="BT1097" s="107"/>
      <c r="BU1097" s="107"/>
      <c r="BV1097" s="107"/>
      <c r="BW1097" s="107"/>
      <c r="BX1097" s="107"/>
      <c r="BY1097" s="107"/>
      <c r="BZ1097" s="107"/>
      <c r="CA1097" s="107"/>
      <c r="CB1097" s="117"/>
      <c r="CC1097" s="117"/>
      <c r="CD1097" s="117"/>
      <c r="CE1097" s="112"/>
      <c r="CF1097" s="117"/>
      <c r="CG1097" s="112"/>
      <c r="CH1097" s="112"/>
      <c r="CI1097" s="112"/>
      <c r="CJ1097" s="112"/>
      <c r="CK1097" s="112"/>
      <c r="CL1097" s="112"/>
      <c r="CM1097" s="112"/>
      <c r="CN1097" s="112"/>
      <c r="CO1097" s="112"/>
      <c r="CP1097" s="112"/>
      <c r="CQ1097" s="112"/>
      <c r="CR1097" s="112"/>
    </row>
    <row r="1098" spans="1:96" ht="30.75" customHeight="1">
      <c r="A1098" s="107"/>
      <c r="B1098" s="117"/>
      <c r="C1098" s="107"/>
      <c r="D1098" s="107"/>
      <c r="E1098" s="107"/>
      <c r="F1098" s="107"/>
      <c r="G1098" s="107"/>
      <c r="H1098" s="107"/>
      <c r="I1098" s="107"/>
      <c r="J1098" s="107"/>
      <c r="K1098" s="107"/>
      <c r="L1098" s="107"/>
      <c r="M1098" s="107"/>
      <c r="N1098" s="107"/>
      <c r="O1098" s="117"/>
      <c r="P1098" s="118"/>
      <c r="Q1098" s="107"/>
      <c r="R1098" s="107"/>
      <c r="S1098" s="107"/>
      <c r="T1098" s="107"/>
      <c r="U1098" s="107"/>
      <c r="V1098" s="107"/>
      <c r="W1098" s="107"/>
      <c r="X1098" s="107"/>
      <c r="Y1098" s="107"/>
      <c r="Z1098" s="107"/>
      <c r="AA1098" s="107"/>
      <c r="AB1098" s="107"/>
      <c r="AC1098" s="147"/>
      <c r="AD1098" s="111"/>
      <c r="AE1098" s="107"/>
      <c r="AF1098" s="107"/>
      <c r="AG1098" s="107"/>
      <c r="AH1098" s="107"/>
      <c r="AI1098" s="107"/>
      <c r="AJ1098" s="107"/>
      <c r="AK1098" s="107"/>
      <c r="AL1098" s="107"/>
      <c r="AM1098" s="107"/>
      <c r="AN1098" s="107"/>
      <c r="AO1098" s="107"/>
      <c r="AP1098" s="107"/>
      <c r="AQ1098" s="107"/>
      <c r="AR1098" s="107"/>
      <c r="AS1098" s="107"/>
      <c r="AT1098" s="107"/>
      <c r="AU1098" s="107"/>
      <c r="AV1098" s="107"/>
      <c r="AW1098" s="107"/>
      <c r="AX1098" s="107"/>
      <c r="AY1098" s="107"/>
      <c r="AZ1098" s="107"/>
      <c r="BA1098" s="107"/>
      <c r="BB1098" s="107"/>
      <c r="BC1098" s="115"/>
      <c r="BD1098" s="107"/>
      <c r="BE1098" s="107"/>
      <c r="BF1098" s="107"/>
      <c r="BG1098" s="107"/>
      <c r="BH1098" s="107"/>
      <c r="BI1098" s="107"/>
      <c r="BJ1098" s="107"/>
      <c r="BK1098" s="107"/>
      <c r="BL1098" s="116"/>
      <c r="BM1098" s="116"/>
      <c r="BN1098" s="116"/>
      <c r="BO1098" s="116"/>
      <c r="BP1098" s="116"/>
      <c r="BQ1098" s="116"/>
      <c r="BR1098" s="116"/>
      <c r="BS1098" s="118"/>
      <c r="BT1098" s="107"/>
      <c r="BU1098" s="107"/>
      <c r="BV1098" s="107"/>
      <c r="BW1098" s="107"/>
      <c r="BX1098" s="107"/>
      <c r="BY1098" s="107"/>
      <c r="BZ1098" s="107"/>
      <c r="CA1098" s="107"/>
      <c r="CB1098" s="117"/>
      <c r="CC1098" s="117"/>
      <c r="CD1098" s="117"/>
      <c r="CE1098" s="112"/>
      <c r="CF1098" s="117"/>
      <c r="CG1098" s="112"/>
      <c r="CH1098" s="112"/>
      <c r="CI1098" s="112"/>
      <c r="CJ1098" s="112"/>
      <c r="CK1098" s="112"/>
      <c r="CL1098" s="112"/>
      <c r="CM1098" s="112"/>
      <c r="CN1098" s="112"/>
      <c r="CO1098" s="112"/>
      <c r="CP1098" s="112"/>
      <c r="CQ1098" s="112"/>
      <c r="CR1098" s="112"/>
    </row>
    <row r="1099" spans="1:96" ht="30.75" customHeight="1">
      <c r="A1099" s="107"/>
      <c r="B1099" s="117"/>
      <c r="C1099" s="107"/>
      <c r="D1099" s="107"/>
      <c r="E1099" s="107"/>
      <c r="F1099" s="107"/>
      <c r="G1099" s="107"/>
      <c r="H1099" s="107"/>
      <c r="I1099" s="107"/>
      <c r="J1099" s="107"/>
      <c r="K1099" s="107"/>
      <c r="L1099" s="107"/>
      <c r="M1099" s="107"/>
      <c r="N1099" s="107"/>
      <c r="O1099" s="117"/>
      <c r="P1099" s="118"/>
      <c r="Q1099" s="107"/>
      <c r="R1099" s="107"/>
      <c r="S1099" s="107"/>
      <c r="T1099" s="107"/>
      <c r="U1099" s="107"/>
      <c r="V1099" s="107"/>
      <c r="W1099" s="107"/>
      <c r="X1099" s="107"/>
      <c r="Y1099" s="107"/>
      <c r="Z1099" s="107"/>
      <c r="AA1099" s="107"/>
      <c r="AB1099" s="107"/>
      <c r="AC1099" s="147"/>
      <c r="AD1099" s="111"/>
      <c r="AE1099" s="107"/>
      <c r="AF1099" s="107"/>
      <c r="AG1099" s="107"/>
      <c r="AH1099" s="107"/>
      <c r="AI1099" s="107"/>
      <c r="AJ1099" s="107"/>
      <c r="AK1099" s="107"/>
      <c r="AL1099" s="107"/>
      <c r="AM1099" s="107"/>
      <c r="AN1099" s="107"/>
      <c r="AO1099" s="107"/>
      <c r="AP1099" s="107"/>
      <c r="AQ1099" s="107"/>
      <c r="AR1099" s="107"/>
      <c r="AS1099" s="107"/>
      <c r="AT1099" s="107"/>
      <c r="AU1099" s="107"/>
      <c r="AV1099" s="107"/>
      <c r="AW1099" s="107"/>
      <c r="AX1099" s="107"/>
      <c r="AY1099" s="107"/>
      <c r="AZ1099" s="107"/>
      <c r="BA1099" s="107"/>
      <c r="BB1099" s="107"/>
      <c r="BC1099" s="115"/>
      <c r="BD1099" s="107"/>
      <c r="BE1099" s="107"/>
      <c r="BF1099" s="107"/>
      <c r="BG1099" s="107"/>
      <c r="BH1099" s="107"/>
      <c r="BI1099" s="107"/>
      <c r="BJ1099" s="107"/>
      <c r="BK1099" s="107"/>
      <c r="BL1099" s="116"/>
      <c r="BM1099" s="116"/>
      <c r="BN1099" s="116"/>
      <c r="BO1099" s="116"/>
      <c r="BP1099" s="116"/>
      <c r="BQ1099" s="116"/>
      <c r="BR1099" s="116"/>
      <c r="BS1099" s="118"/>
      <c r="BT1099" s="107"/>
      <c r="BU1099" s="107"/>
      <c r="BV1099" s="107"/>
      <c r="BW1099" s="107"/>
      <c r="BX1099" s="107"/>
      <c r="BY1099" s="107"/>
      <c r="BZ1099" s="107"/>
      <c r="CA1099" s="107"/>
      <c r="CB1099" s="117"/>
      <c r="CC1099" s="117"/>
      <c r="CD1099" s="117"/>
      <c r="CE1099" s="112"/>
      <c r="CF1099" s="117"/>
      <c r="CG1099" s="112"/>
      <c r="CH1099" s="112"/>
      <c r="CI1099" s="112"/>
      <c r="CJ1099" s="112"/>
      <c r="CK1099" s="112"/>
      <c r="CL1099" s="112"/>
      <c r="CM1099" s="112"/>
      <c r="CN1099" s="112"/>
      <c r="CO1099" s="112"/>
      <c r="CP1099" s="112"/>
      <c r="CQ1099" s="112"/>
      <c r="CR1099" s="112"/>
    </row>
    <row r="1100" spans="1:96" ht="30.75" customHeight="1">
      <c r="A1100" s="107"/>
      <c r="B1100" s="117"/>
      <c r="C1100" s="107"/>
      <c r="D1100" s="107"/>
      <c r="E1100" s="107"/>
      <c r="F1100" s="107"/>
      <c r="G1100" s="107"/>
      <c r="H1100" s="107"/>
      <c r="I1100" s="107"/>
      <c r="J1100" s="107"/>
      <c r="K1100" s="107"/>
      <c r="L1100" s="107"/>
      <c r="M1100" s="107"/>
      <c r="N1100" s="107"/>
      <c r="O1100" s="117"/>
      <c r="P1100" s="118"/>
      <c r="Q1100" s="107"/>
      <c r="R1100" s="107"/>
      <c r="S1100" s="107"/>
      <c r="T1100" s="107"/>
      <c r="U1100" s="107"/>
      <c r="V1100" s="107"/>
      <c r="W1100" s="107"/>
      <c r="X1100" s="107"/>
      <c r="Y1100" s="107"/>
      <c r="Z1100" s="107"/>
      <c r="AA1100" s="107"/>
      <c r="AB1100" s="107"/>
      <c r="AC1100" s="147"/>
      <c r="AD1100" s="111"/>
      <c r="AE1100" s="107"/>
      <c r="AF1100" s="107"/>
      <c r="AG1100" s="107"/>
      <c r="AH1100" s="107"/>
      <c r="AI1100" s="107"/>
      <c r="AJ1100" s="107"/>
      <c r="AK1100" s="107"/>
      <c r="AL1100" s="107"/>
      <c r="AM1100" s="107"/>
      <c r="AN1100" s="107"/>
      <c r="AO1100" s="107"/>
      <c r="AP1100" s="107"/>
      <c r="AQ1100" s="107"/>
      <c r="AR1100" s="107"/>
      <c r="AS1100" s="107"/>
      <c r="AT1100" s="107"/>
      <c r="AU1100" s="107"/>
      <c r="AV1100" s="107"/>
      <c r="AW1100" s="107"/>
      <c r="AX1100" s="107"/>
      <c r="AY1100" s="107"/>
      <c r="AZ1100" s="107"/>
      <c r="BA1100" s="107"/>
      <c r="BB1100" s="107"/>
      <c r="BC1100" s="115"/>
      <c r="BD1100" s="107"/>
      <c r="BE1100" s="107"/>
      <c r="BF1100" s="107"/>
      <c r="BG1100" s="107"/>
      <c r="BH1100" s="107"/>
      <c r="BI1100" s="107"/>
      <c r="BJ1100" s="107"/>
      <c r="BK1100" s="107"/>
      <c r="BL1100" s="116"/>
      <c r="BM1100" s="116"/>
      <c r="BN1100" s="116"/>
      <c r="BO1100" s="116"/>
      <c r="BP1100" s="116"/>
      <c r="BQ1100" s="116"/>
      <c r="BR1100" s="116"/>
      <c r="BS1100" s="118"/>
      <c r="BT1100" s="107"/>
      <c r="BU1100" s="107"/>
      <c r="BV1100" s="107"/>
      <c r="BW1100" s="107"/>
      <c r="BX1100" s="107"/>
      <c r="BY1100" s="107"/>
      <c r="BZ1100" s="107"/>
      <c r="CA1100" s="107"/>
      <c r="CB1100" s="117"/>
      <c r="CC1100" s="117"/>
      <c r="CD1100" s="117"/>
      <c r="CE1100" s="112"/>
      <c r="CF1100" s="117"/>
      <c r="CG1100" s="112"/>
      <c r="CH1100" s="112"/>
      <c r="CI1100" s="112"/>
      <c r="CJ1100" s="112"/>
      <c r="CK1100" s="112"/>
      <c r="CL1100" s="112"/>
      <c r="CM1100" s="112"/>
      <c r="CN1100" s="112"/>
      <c r="CO1100" s="112"/>
      <c r="CP1100" s="112"/>
      <c r="CQ1100" s="112"/>
      <c r="CR1100" s="112"/>
    </row>
    <row r="1101" spans="1:96" ht="30.75" customHeight="1">
      <c r="A1101" s="107"/>
      <c r="B1101" s="117"/>
      <c r="C1101" s="107"/>
      <c r="D1101" s="107"/>
      <c r="E1101" s="107"/>
      <c r="F1101" s="107"/>
      <c r="G1101" s="107"/>
      <c r="H1101" s="107"/>
      <c r="I1101" s="107"/>
      <c r="J1101" s="107"/>
      <c r="K1101" s="107"/>
      <c r="L1101" s="107"/>
      <c r="M1101" s="107"/>
      <c r="N1101" s="107"/>
      <c r="O1101" s="117"/>
      <c r="P1101" s="118"/>
      <c r="Q1101" s="107"/>
      <c r="R1101" s="107"/>
      <c r="S1101" s="107"/>
      <c r="T1101" s="107"/>
      <c r="U1101" s="107"/>
      <c r="V1101" s="107"/>
      <c r="W1101" s="107"/>
      <c r="X1101" s="107"/>
      <c r="Y1101" s="107"/>
      <c r="Z1101" s="107"/>
      <c r="AA1101" s="107"/>
      <c r="AB1101" s="107"/>
      <c r="AC1101" s="147"/>
      <c r="AD1101" s="111"/>
      <c r="AE1101" s="107"/>
      <c r="AF1101" s="107"/>
      <c r="AG1101" s="107"/>
      <c r="AH1101" s="107"/>
      <c r="AI1101" s="107"/>
      <c r="AJ1101" s="107"/>
      <c r="AK1101" s="107"/>
      <c r="AL1101" s="107"/>
      <c r="AM1101" s="107"/>
      <c r="AN1101" s="107"/>
      <c r="AO1101" s="107"/>
      <c r="AP1101" s="107"/>
      <c r="AQ1101" s="107"/>
      <c r="AR1101" s="107"/>
      <c r="AS1101" s="107"/>
      <c r="AT1101" s="107"/>
      <c r="AU1101" s="107"/>
      <c r="AV1101" s="107"/>
      <c r="AW1101" s="107"/>
      <c r="AX1101" s="107"/>
      <c r="AY1101" s="107"/>
      <c r="AZ1101" s="107"/>
      <c r="BA1101" s="107"/>
      <c r="BB1101" s="107"/>
      <c r="BC1101" s="115"/>
      <c r="BD1101" s="107"/>
      <c r="BE1101" s="107"/>
      <c r="BF1101" s="107"/>
      <c r="BG1101" s="107"/>
      <c r="BH1101" s="107"/>
      <c r="BI1101" s="107"/>
      <c r="BJ1101" s="107"/>
      <c r="BK1101" s="107"/>
      <c r="BL1101" s="116"/>
      <c r="BM1101" s="116"/>
      <c r="BN1101" s="116"/>
      <c r="BO1101" s="116"/>
      <c r="BP1101" s="116"/>
      <c r="BQ1101" s="116"/>
      <c r="BR1101" s="116"/>
      <c r="BS1101" s="118"/>
      <c r="BT1101" s="107"/>
      <c r="BU1101" s="107"/>
      <c r="BV1101" s="107"/>
      <c r="BW1101" s="107"/>
      <c r="BX1101" s="107"/>
      <c r="BY1101" s="107"/>
      <c r="BZ1101" s="107"/>
      <c r="CA1101" s="107"/>
      <c r="CB1101" s="117"/>
      <c r="CC1101" s="117"/>
      <c r="CD1101" s="117"/>
      <c r="CE1101" s="112"/>
      <c r="CF1101" s="117"/>
      <c r="CG1101" s="112"/>
      <c r="CH1101" s="112"/>
      <c r="CI1101" s="112"/>
      <c r="CJ1101" s="112"/>
      <c r="CK1101" s="112"/>
      <c r="CL1101" s="112"/>
      <c r="CM1101" s="112"/>
      <c r="CN1101" s="112"/>
      <c r="CO1101" s="112"/>
      <c r="CP1101" s="112"/>
      <c r="CQ1101" s="112"/>
      <c r="CR1101" s="112"/>
    </row>
    <row r="1102" spans="1:96" ht="30.75" customHeight="1">
      <c r="A1102" s="107"/>
      <c r="B1102" s="117"/>
      <c r="C1102" s="107"/>
      <c r="D1102" s="107"/>
      <c r="E1102" s="107"/>
      <c r="F1102" s="107"/>
      <c r="G1102" s="107"/>
      <c r="H1102" s="107"/>
      <c r="I1102" s="107"/>
      <c r="J1102" s="107"/>
      <c r="K1102" s="107"/>
      <c r="L1102" s="107"/>
      <c r="M1102" s="107"/>
      <c r="N1102" s="107"/>
      <c r="O1102" s="117"/>
      <c r="P1102" s="118"/>
      <c r="Q1102" s="107"/>
      <c r="R1102" s="107"/>
      <c r="S1102" s="107"/>
      <c r="T1102" s="107"/>
      <c r="U1102" s="107"/>
      <c r="V1102" s="107"/>
      <c r="W1102" s="107"/>
      <c r="X1102" s="107"/>
      <c r="Y1102" s="107"/>
      <c r="Z1102" s="107"/>
      <c r="AA1102" s="107"/>
      <c r="AB1102" s="107"/>
      <c r="AC1102" s="147"/>
      <c r="AD1102" s="111"/>
      <c r="AE1102" s="107"/>
      <c r="AF1102" s="107"/>
      <c r="AG1102" s="107"/>
      <c r="AH1102" s="107"/>
      <c r="AI1102" s="107"/>
      <c r="AJ1102" s="107"/>
      <c r="AK1102" s="107"/>
      <c r="AL1102" s="107"/>
      <c r="AM1102" s="107"/>
      <c r="AN1102" s="107"/>
      <c r="AO1102" s="107"/>
      <c r="AP1102" s="107"/>
      <c r="AQ1102" s="107"/>
      <c r="AR1102" s="107"/>
      <c r="AS1102" s="107"/>
      <c r="AT1102" s="107"/>
      <c r="AU1102" s="107"/>
      <c r="AV1102" s="107"/>
      <c r="AW1102" s="107"/>
      <c r="AX1102" s="107"/>
      <c r="AY1102" s="107"/>
      <c r="AZ1102" s="107"/>
      <c r="BA1102" s="107"/>
      <c r="BB1102" s="107"/>
      <c r="BC1102" s="115"/>
      <c r="BD1102" s="107"/>
      <c r="BE1102" s="107"/>
      <c r="BF1102" s="107"/>
      <c r="BG1102" s="107"/>
      <c r="BH1102" s="107"/>
      <c r="BI1102" s="107"/>
      <c r="BJ1102" s="107"/>
      <c r="BK1102" s="107"/>
      <c r="BL1102" s="116"/>
      <c r="BM1102" s="116"/>
      <c r="BN1102" s="116"/>
      <c r="BO1102" s="116"/>
      <c r="BP1102" s="116"/>
      <c r="BQ1102" s="116"/>
      <c r="BR1102" s="116"/>
      <c r="BS1102" s="118"/>
      <c r="BT1102" s="107"/>
      <c r="BU1102" s="107"/>
      <c r="BV1102" s="107"/>
      <c r="BW1102" s="107"/>
      <c r="BX1102" s="107"/>
      <c r="BY1102" s="107"/>
      <c r="BZ1102" s="107"/>
      <c r="CA1102" s="107"/>
      <c r="CB1102" s="117"/>
      <c r="CC1102" s="117"/>
      <c r="CD1102" s="117"/>
      <c r="CE1102" s="112"/>
      <c r="CF1102" s="117"/>
      <c r="CG1102" s="112"/>
      <c r="CH1102" s="112"/>
      <c r="CI1102" s="112"/>
      <c r="CJ1102" s="112"/>
      <c r="CK1102" s="112"/>
      <c r="CL1102" s="112"/>
      <c r="CM1102" s="112"/>
      <c r="CN1102" s="112"/>
      <c r="CO1102" s="112"/>
      <c r="CP1102" s="112"/>
      <c r="CQ1102" s="112"/>
      <c r="CR1102" s="112"/>
    </row>
    <row r="1103" spans="1:96" ht="30.75" customHeight="1">
      <c r="A1103" s="107"/>
      <c r="B1103" s="117"/>
      <c r="C1103" s="107"/>
      <c r="D1103" s="107"/>
      <c r="E1103" s="107"/>
      <c r="F1103" s="107"/>
      <c r="G1103" s="107"/>
      <c r="H1103" s="107"/>
      <c r="I1103" s="107"/>
      <c r="J1103" s="107"/>
      <c r="K1103" s="107"/>
      <c r="L1103" s="107"/>
      <c r="M1103" s="107"/>
      <c r="N1103" s="107"/>
      <c r="O1103" s="117"/>
      <c r="P1103" s="118"/>
      <c r="Q1103" s="107"/>
      <c r="R1103" s="107"/>
      <c r="S1103" s="107"/>
      <c r="T1103" s="107"/>
      <c r="U1103" s="107"/>
      <c r="V1103" s="107"/>
      <c r="W1103" s="107"/>
      <c r="X1103" s="107"/>
      <c r="Y1103" s="107"/>
      <c r="Z1103" s="107"/>
      <c r="AA1103" s="107"/>
      <c r="AB1103" s="107"/>
      <c r="AC1103" s="147"/>
      <c r="AD1103" s="111"/>
      <c r="AE1103" s="107"/>
      <c r="AF1103" s="107"/>
      <c r="AG1103" s="107"/>
      <c r="AH1103" s="107"/>
      <c r="AI1103" s="107"/>
      <c r="AJ1103" s="107"/>
      <c r="AK1103" s="107"/>
      <c r="AL1103" s="107"/>
      <c r="AM1103" s="107"/>
      <c r="AN1103" s="107"/>
      <c r="AO1103" s="107"/>
      <c r="AP1103" s="107"/>
      <c r="AQ1103" s="107"/>
      <c r="AR1103" s="107"/>
      <c r="AS1103" s="107"/>
      <c r="AT1103" s="107"/>
      <c r="AU1103" s="107"/>
      <c r="AV1103" s="107"/>
      <c r="AW1103" s="107"/>
      <c r="AX1103" s="107"/>
      <c r="AY1103" s="107"/>
      <c r="AZ1103" s="107"/>
      <c r="BA1103" s="107"/>
      <c r="BB1103" s="107"/>
      <c r="BC1103" s="115"/>
      <c r="BD1103" s="107"/>
      <c r="BE1103" s="107"/>
      <c r="BF1103" s="107"/>
      <c r="BG1103" s="107"/>
      <c r="BH1103" s="107"/>
      <c r="BI1103" s="107"/>
      <c r="BJ1103" s="107"/>
      <c r="BK1103" s="107"/>
      <c r="BL1103" s="116"/>
      <c r="BM1103" s="116"/>
      <c r="BN1103" s="116"/>
      <c r="BO1103" s="116"/>
      <c r="BP1103" s="116"/>
      <c r="BQ1103" s="116"/>
      <c r="BR1103" s="116"/>
      <c r="BS1103" s="118"/>
      <c r="BT1103" s="107"/>
      <c r="BU1103" s="107"/>
      <c r="BV1103" s="107"/>
      <c r="BW1103" s="107"/>
      <c r="BX1103" s="107"/>
      <c r="BY1103" s="107"/>
      <c r="BZ1103" s="107"/>
      <c r="CA1103" s="107"/>
      <c r="CB1103" s="117"/>
      <c r="CC1103" s="117"/>
      <c r="CD1103" s="117"/>
      <c r="CE1103" s="112"/>
      <c r="CF1103" s="117"/>
      <c r="CG1103" s="112"/>
      <c r="CH1103" s="112"/>
      <c r="CI1103" s="112"/>
      <c r="CJ1103" s="112"/>
      <c r="CK1103" s="112"/>
      <c r="CL1103" s="112"/>
      <c r="CM1103" s="112"/>
      <c r="CN1103" s="112"/>
      <c r="CO1103" s="112"/>
      <c r="CP1103" s="112"/>
      <c r="CQ1103" s="112"/>
      <c r="CR1103" s="112"/>
    </row>
    <row r="1104" spans="1:96" ht="30.75" customHeight="1">
      <c r="A1104" s="107"/>
      <c r="B1104" s="117"/>
      <c r="C1104" s="107"/>
      <c r="D1104" s="107"/>
      <c r="E1104" s="107"/>
      <c r="F1104" s="107"/>
      <c r="G1104" s="107"/>
      <c r="H1104" s="107"/>
      <c r="I1104" s="107"/>
      <c r="J1104" s="107"/>
      <c r="K1104" s="107"/>
      <c r="L1104" s="107"/>
      <c r="M1104" s="107"/>
      <c r="N1104" s="107"/>
      <c r="O1104" s="117"/>
      <c r="P1104" s="118"/>
      <c r="Q1104" s="107"/>
      <c r="R1104" s="107"/>
      <c r="S1104" s="107"/>
      <c r="T1104" s="107"/>
      <c r="U1104" s="107"/>
      <c r="V1104" s="107"/>
      <c r="W1104" s="107"/>
      <c r="X1104" s="107"/>
      <c r="Y1104" s="107"/>
      <c r="Z1104" s="107"/>
      <c r="AA1104" s="107"/>
      <c r="AB1104" s="107"/>
      <c r="AC1104" s="147"/>
      <c r="AD1104" s="111"/>
      <c r="AE1104" s="107"/>
      <c r="AF1104" s="107"/>
      <c r="AG1104" s="107"/>
      <c r="AH1104" s="107"/>
      <c r="AI1104" s="107"/>
      <c r="AJ1104" s="107"/>
      <c r="AK1104" s="107"/>
      <c r="AL1104" s="107"/>
      <c r="AM1104" s="107"/>
      <c r="AN1104" s="107"/>
      <c r="AO1104" s="107"/>
      <c r="AP1104" s="107"/>
      <c r="AQ1104" s="107"/>
      <c r="AR1104" s="107"/>
      <c r="AS1104" s="107"/>
      <c r="AT1104" s="107"/>
      <c r="AU1104" s="107"/>
      <c r="AV1104" s="107"/>
      <c r="AW1104" s="107"/>
      <c r="AX1104" s="107"/>
      <c r="AY1104" s="107"/>
      <c r="AZ1104" s="107"/>
      <c r="BA1104" s="107"/>
      <c r="BB1104" s="107"/>
      <c r="BC1104" s="115"/>
      <c r="BD1104" s="107"/>
      <c r="BE1104" s="107"/>
      <c r="BF1104" s="107"/>
      <c r="BG1104" s="107"/>
      <c r="BH1104" s="107"/>
      <c r="BI1104" s="107"/>
      <c r="BJ1104" s="107"/>
      <c r="BK1104" s="107"/>
      <c r="BL1104" s="116"/>
      <c r="BM1104" s="116"/>
      <c r="BN1104" s="116"/>
      <c r="BO1104" s="116"/>
      <c r="BP1104" s="116"/>
      <c r="BQ1104" s="116"/>
      <c r="BR1104" s="116"/>
      <c r="BS1104" s="118"/>
      <c r="BT1104" s="107"/>
      <c r="BU1104" s="107"/>
      <c r="BV1104" s="107"/>
      <c r="BW1104" s="107"/>
      <c r="BX1104" s="107"/>
      <c r="BY1104" s="107"/>
      <c r="BZ1104" s="107"/>
      <c r="CA1104" s="107"/>
      <c r="CB1104" s="117"/>
      <c r="CC1104" s="117"/>
      <c r="CD1104" s="117"/>
      <c r="CE1104" s="112"/>
      <c r="CF1104" s="117"/>
      <c r="CG1104" s="112"/>
      <c r="CH1104" s="112"/>
      <c r="CI1104" s="112"/>
      <c r="CJ1104" s="112"/>
      <c r="CK1104" s="112"/>
      <c r="CL1104" s="112"/>
      <c r="CM1104" s="112"/>
      <c r="CN1104" s="112"/>
      <c r="CO1104" s="112"/>
      <c r="CP1104" s="112"/>
      <c r="CQ1104" s="112"/>
      <c r="CR1104" s="112"/>
    </row>
    <row r="1105" spans="1:96" ht="30.75" customHeight="1">
      <c r="A1105" s="107"/>
      <c r="B1105" s="117"/>
      <c r="C1105" s="107"/>
      <c r="D1105" s="107"/>
      <c r="E1105" s="107"/>
      <c r="F1105" s="107"/>
      <c r="G1105" s="107"/>
      <c r="H1105" s="107"/>
      <c r="I1105" s="107"/>
      <c r="J1105" s="107"/>
      <c r="K1105" s="107"/>
      <c r="L1105" s="107"/>
      <c r="M1105" s="107"/>
      <c r="N1105" s="107"/>
      <c r="O1105" s="117"/>
      <c r="P1105" s="118"/>
      <c r="Q1105" s="107"/>
      <c r="R1105" s="107"/>
      <c r="S1105" s="107"/>
      <c r="T1105" s="107"/>
      <c r="U1105" s="107"/>
      <c r="V1105" s="107"/>
      <c r="W1105" s="107"/>
      <c r="X1105" s="107"/>
      <c r="Y1105" s="107"/>
      <c r="Z1105" s="107"/>
      <c r="AA1105" s="107"/>
      <c r="AB1105" s="107"/>
      <c r="AC1105" s="147"/>
      <c r="AD1105" s="111"/>
      <c r="AE1105" s="107"/>
      <c r="AF1105" s="107"/>
      <c r="AG1105" s="107"/>
      <c r="AH1105" s="107"/>
      <c r="AI1105" s="107"/>
      <c r="AJ1105" s="107"/>
      <c r="AK1105" s="107"/>
      <c r="AL1105" s="107"/>
      <c r="AM1105" s="107"/>
      <c r="AN1105" s="107"/>
      <c r="AO1105" s="107"/>
      <c r="AP1105" s="107"/>
      <c r="AQ1105" s="107"/>
      <c r="AR1105" s="107"/>
      <c r="AS1105" s="107"/>
      <c r="AT1105" s="107"/>
      <c r="AU1105" s="107"/>
      <c r="AV1105" s="107"/>
      <c r="AW1105" s="107"/>
      <c r="AX1105" s="107"/>
      <c r="AY1105" s="107"/>
      <c r="AZ1105" s="107"/>
      <c r="BA1105" s="107"/>
      <c r="BB1105" s="107"/>
      <c r="BC1105" s="115"/>
      <c r="BD1105" s="107"/>
      <c r="BE1105" s="107"/>
      <c r="BF1105" s="107"/>
      <c r="BG1105" s="107"/>
      <c r="BH1105" s="107"/>
      <c r="BI1105" s="107"/>
      <c r="BJ1105" s="107"/>
      <c r="BK1105" s="107"/>
      <c r="BL1105" s="116"/>
      <c r="BM1105" s="116"/>
      <c r="BN1105" s="116"/>
      <c r="BO1105" s="116"/>
      <c r="BP1105" s="116"/>
      <c r="BQ1105" s="116"/>
      <c r="BR1105" s="116"/>
      <c r="BS1105" s="118"/>
      <c r="BT1105" s="107"/>
      <c r="BU1105" s="107"/>
      <c r="BV1105" s="107"/>
      <c r="BW1105" s="107"/>
      <c r="BX1105" s="107"/>
      <c r="BY1105" s="107"/>
      <c r="BZ1105" s="107"/>
      <c r="CA1105" s="107"/>
      <c r="CB1105" s="117"/>
      <c r="CC1105" s="117"/>
      <c r="CD1105" s="117"/>
      <c r="CE1105" s="112"/>
      <c r="CF1105" s="117"/>
      <c r="CG1105" s="112"/>
      <c r="CH1105" s="112"/>
      <c r="CI1105" s="112"/>
      <c r="CJ1105" s="112"/>
      <c r="CK1105" s="112"/>
      <c r="CL1105" s="112"/>
      <c r="CM1105" s="112"/>
      <c r="CN1105" s="112"/>
      <c r="CO1105" s="112"/>
      <c r="CP1105" s="112"/>
      <c r="CQ1105" s="112"/>
      <c r="CR1105" s="112"/>
    </row>
    <row r="1106" spans="1:96" ht="30.75" customHeight="1">
      <c r="A1106" s="107"/>
      <c r="B1106" s="117"/>
      <c r="C1106" s="107"/>
      <c r="D1106" s="107"/>
      <c r="E1106" s="107"/>
      <c r="F1106" s="107"/>
      <c r="G1106" s="107"/>
      <c r="H1106" s="107"/>
      <c r="I1106" s="107"/>
      <c r="J1106" s="107"/>
      <c r="K1106" s="107"/>
      <c r="L1106" s="107"/>
      <c r="M1106" s="107"/>
      <c r="N1106" s="107"/>
      <c r="O1106" s="117"/>
      <c r="P1106" s="118"/>
      <c r="Q1106" s="107"/>
      <c r="R1106" s="107"/>
      <c r="S1106" s="107"/>
      <c r="T1106" s="107"/>
      <c r="U1106" s="107"/>
      <c r="V1106" s="107"/>
      <c r="W1106" s="107"/>
      <c r="X1106" s="107"/>
      <c r="Y1106" s="107"/>
      <c r="Z1106" s="107"/>
      <c r="AA1106" s="107"/>
      <c r="AB1106" s="107"/>
      <c r="AC1106" s="147"/>
      <c r="AD1106" s="111"/>
      <c r="AE1106" s="107"/>
      <c r="AF1106" s="107"/>
      <c r="AG1106" s="107"/>
      <c r="AH1106" s="107"/>
      <c r="AI1106" s="107"/>
      <c r="AJ1106" s="107"/>
      <c r="AK1106" s="107"/>
      <c r="AL1106" s="107"/>
      <c r="AM1106" s="107"/>
      <c r="AN1106" s="107"/>
      <c r="AO1106" s="107"/>
      <c r="AP1106" s="107"/>
      <c r="AQ1106" s="107"/>
      <c r="AR1106" s="107"/>
      <c r="AS1106" s="107"/>
      <c r="AT1106" s="107"/>
      <c r="AU1106" s="107"/>
      <c r="AV1106" s="107"/>
      <c r="AW1106" s="107"/>
      <c r="AX1106" s="107"/>
      <c r="AY1106" s="107"/>
      <c r="AZ1106" s="107"/>
      <c r="BA1106" s="107"/>
      <c r="BB1106" s="107"/>
      <c r="BC1106" s="115"/>
      <c r="BD1106" s="107"/>
      <c r="BE1106" s="107"/>
      <c r="BF1106" s="107"/>
      <c r="BG1106" s="107"/>
      <c r="BH1106" s="107"/>
      <c r="BI1106" s="107"/>
      <c r="BJ1106" s="107"/>
      <c r="BK1106" s="107"/>
      <c r="BL1106" s="116"/>
      <c r="BM1106" s="116"/>
      <c r="BN1106" s="116"/>
      <c r="BO1106" s="116"/>
      <c r="BP1106" s="116"/>
      <c r="BQ1106" s="116"/>
      <c r="BR1106" s="116"/>
      <c r="BS1106" s="118"/>
      <c r="BT1106" s="107"/>
      <c r="BU1106" s="107"/>
      <c r="BV1106" s="107"/>
      <c r="BW1106" s="107"/>
      <c r="BX1106" s="107"/>
      <c r="BY1106" s="107"/>
      <c r="BZ1106" s="107"/>
      <c r="CA1106" s="107"/>
      <c r="CB1106" s="117"/>
      <c r="CC1106" s="117"/>
      <c r="CD1106" s="117"/>
      <c r="CE1106" s="112"/>
      <c r="CF1106" s="117"/>
      <c r="CG1106" s="112"/>
      <c r="CH1106" s="112"/>
      <c r="CI1106" s="112"/>
      <c r="CJ1106" s="112"/>
      <c r="CK1106" s="112"/>
      <c r="CL1106" s="112"/>
      <c r="CM1106" s="112"/>
      <c r="CN1106" s="112"/>
      <c r="CO1106" s="112"/>
      <c r="CP1106" s="112"/>
      <c r="CQ1106" s="112"/>
      <c r="CR1106" s="112"/>
    </row>
    <row r="1107" spans="1:96" ht="30.75" customHeight="1">
      <c r="A1107" s="107"/>
      <c r="B1107" s="117"/>
      <c r="C1107" s="107"/>
      <c r="D1107" s="107"/>
      <c r="E1107" s="107"/>
      <c r="F1107" s="107"/>
      <c r="G1107" s="107"/>
      <c r="H1107" s="107"/>
      <c r="I1107" s="107"/>
      <c r="J1107" s="107"/>
      <c r="K1107" s="107"/>
      <c r="L1107" s="107"/>
      <c r="M1107" s="107"/>
      <c r="N1107" s="107"/>
      <c r="O1107" s="117"/>
      <c r="P1107" s="118"/>
      <c r="Q1107" s="107"/>
      <c r="R1107" s="107"/>
      <c r="S1107" s="107"/>
      <c r="T1107" s="107"/>
      <c r="U1107" s="107"/>
      <c r="V1107" s="107"/>
      <c r="W1107" s="107"/>
      <c r="X1107" s="107"/>
      <c r="Y1107" s="107"/>
      <c r="Z1107" s="107"/>
      <c r="AA1107" s="107"/>
      <c r="AB1107" s="107"/>
      <c r="AC1107" s="147"/>
      <c r="AD1107" s="111"/>
      <c r="AE1107" s="107"/>
      <c r="AF1107" s="107"/>
      <c r="AG1107" s="107"/>
      <c r="AH1107" s="107"/>
      <c r="AI1107" s="107"/>
      <c r="AJ1107" s="107"/>
      <c r="AK1107" s="107"/>
      <c r="AL1107" s="107"/>
      <c r="AM1107" s="107"/>
      <c r="AN1107" s="107"/>
      <c r="AO1107" s="107"/>
      <c r="AP1107" s="107"/>
      <c r="AQ1107" s="107"/>
      <c r="AR1107" s="107"/>
      <c r="AS1107" s="107"/>
      <c r="AT1107" s="107"/>
      <c r="AU1107" s="107"/>
      <c r="AV1107" s="107"/>
      <c r="AW1107" s="107"/>
      <c r="AX1107" s="107"/>
      <c r="AY1107" s="107"/>
      <c r="AZ1107" s="107"/>
      <c r="BA1107" s="107"/>
      <c r="BB1107" s="107"/>
      <c r="BC1107" s="115"/>
      <c r="BD1107" s="107"/>
      <c r="BE1107" s="107"/>
      <c r="BF1107" s="107"/>
      <c r="BG1107" s="107"/>
      <c r="BH1107" s="107"/>
      <c r="BI1107" s="107"/>
      <c r="BJ1107" s="107"/>
      <c r="BK1107" s="107"/>
      <c r="BL1107" s="116"/>
      <c r="BM1107" s="116"/>
      <c r="BN1107" s="116"/>
      <c r="BO1107" s="116"/>
      <c r="BP1107" s="116"/>
      <c r="BQ1107" s="116"/>
      <c r="BR1107" s="116"/>
      <c r="BS1107" s="118"/>
      <c r="BT1107" s="107"/>
      <c r="BU1107" s="107"/>
      <c r="BV1107" s="107"/>
      <c r="BW1107" s="107"/>
      <c r="BX1107" s="107"/>
      <c r="BY1107" s="107"/>
      <c r="BZ1107" s="107"/>
      <c r="CA1107" s="107"/>
      <c r="CB1107" s="117"/>
      <c r="CC1107" s="117"/>
      <c r="CD1107" s="117"/>
      <c r="CE1107" s="112"/>
      <c r="CF1107" s="117"/>
      <c r="CG1107" s="112"/>
      <c r="CH1107" s="112"/>
      <c r="CI1107" s="112"/>
      <c r="CJ1107" s="112"/>
      <c r="CK1107" s="112"/>
      <c r="CL1107" s="112"/>
      <c r="CM1107" s="112"/>
      <c r="CN1107" s="112"/>
      <c r="CO1107" s="112"/>
      <c r="CP1107" s="112"/>
      <c r="CQ1107" s="112"/>
      <c r="CR1107" s="112"/>
    </row>
    <row r="1108" spans="1:96" ht="30.75" customHeight="1">
      <c r="A1108" s="107"/>
      <c r="B1108" s="117"/>
      <c r="C1108" s="107"/>
      <c r="D1108" s="107"/>
      <c r="E1108" s="107"/>
      <c r="F1108" s="107"/>
      <c r="G1108" s="107"/>
      <c r="H1108" s="107"/>
      <c r="I1108" s="107"/>
      <c r="J1108" s="107"/>
      <c r="K1108" s="107"/>
      <c r="L1108" s="107"/>
      <c r="M1108" s="107"/>
      <c r="N1108" s="107"/>
      <c r="O1108" s="117"/>
      <c r="P1108" s="118"/>
      <c r="Q1108" s="107"/>
      <c r="R1108" s="107"/>
      <c r="S1108" s="107"/>
      <c r="T1108" s="107"/>
      <c r="U1108" s="107"/>
      <c r="V1108" s="107"/>
      <c r="W1108" s="107"/>
      <c r="X1108" s="107"/>
      <c r="Y1108" s="107"/>
      <c r="Z1108" s="107"/>
      <c r="AA1108" s="107"/>
      <c r="AB1108" s="107"/>
      <c r="AC1108" s="147"/>
      <c r="AD1108" s="111"/>
      <c r="AE1108" s="107"/>
      <c r="AF1108" s="107"/>
      <c r="AG1108" s="107"/>
      <c r="AH1108" s="107"/>
      <c r="AI1108" s="107"/>
      <c r="AJ1108" s="107"/>
      <c r="AK1108" s="107"/>
      <c r="AL1108" s="107"/>
      <c r="AM1108" s="107"/>
      <c r="AN1108" s="107"/>
      <c r="AO1108" s="107"/>
      <c r="AP1108" s="107"/>
      <c r="AQ1108" s="107"/>
      <c r="AR1108" s="107"/>
      <c r="AS1108" s="107"/>
      <c r="AT1108" s="107"/>
      <c r="AU1108" s="107"/>
      <c r="AV1108" s="107"/>
      <c r="AW1108" s="107"/>
      <c r="AX1108" s="107"/>
      <c r="AY1108" s="107"/>
      <c r="AZ1108" s="107"/>
      <c r="BA1108" s="107"/>
      <c r="BB1108" s="107"/>
      <c r="BC1108" s="115"/>
      <c r="BD1108" s="107"/>
      <c r="BE1108" s="107"/>
      <c r="BF1108" s="107"/>
      <c r="BG1108" s="107"/>
      <c r="BH1108" s="107"/>
      <c r="BI1108" s="107"/>
      <c r="BJ1108" s="107"/>
      <c r="BK1108" s="107"/>
      <c r="BL1108" s="116"/>
      <c r="BM1108" s="116"/>
      <c r="BN1108" s="116"/>
      <c r="BO1108" s="116"/>
      <c r="BP1108" s="116"/>
      <c r="BQ1108" s="116"/>
      <c r="BR1108" s="116"/>
      <c r="BS1108" s="118"/>
      <c r="BT1108" s="107"/>
      <c r="BU1108" s="107"/>
      <c r="BV1108" s="107"/>
      <c r="BW1108" s="107"/>
      <c r="BX1108" s="107"/>
      <c r="BY1108" s="107"/>
      <c r="BZ1108" s="107"/>
      <c r="CA1108" s="107"/>
      <c r="CB1108" s="117"/>
      <c r="CC1108" s="117"/>
      <c r="CD1108" s="117"/>
      <c r="CE1108" s="112"/>
      <c r="CF1108" s="117"/>
      <c r="CG1108" s="112"/>
      <c r="CH1108" s="112"/>
      <c r="CI1108" s="112"/>
      <c r="CJ1108" s="112"/>
      <c r="CK1108" s="112"/>
      <c r="CL1108" s="112"/>
      <c r="CM1108" s="112"/>
      <c r="CN1108" s="112"/>
      <c r="CO1108" s="112"/>
      <c r="CP1108" s="112"/>
      <c r="CQ1108" s="112"/>
      <c r="CR1108" s="112"/>
    </row>
    <row r="1109" spans="1:96" ht="30.75" customHeight="1">
      <c r="A1109" s="107"/>
      <c r="B1109" s="117"/>
      <c r="C1109" s="107"/>
      <c r="D1109" s="107"/>
      <c r="E1109" s="107"/>
      <c r="F1109" s="107"/>
      <c r="G1109" s="107"/>
      <c r="H1109" s="107"/>
      <c r="I1109" s="107"/>
      <c r="J1109" s="107"/>
      <c r="K1109" s="107"/>
      <c r="L1109" s="107"/>
      <c r="M1109" s="107"/>
      <c r="N1109" s="107"/>
      <c r="O1109" s="117"/>
      <c r="P1109" s="118"/>
      <c r="Q1109" s="107"/>
      <c r="R1109" s="107"/>
      <c r="S1109" s="107"/>
      <c r="T1109" s="107"/>
      <c r="U1109" s="107"/>
      <c r="V1109" s="107"/>
      <c r="W1109" s="107"/>
      <c r="X1109" s="107"/>
      <c r="Y1109" s="107"/>
      <c r="Z1109" s="107"/>
      <c r="AA1109" s="107"/>
      <c r="AB1109" s="107"/>
      <c r="AC1109" s="147"/>
      <c r="AD1109" s="111"/>
      <c r="AE1109" s="107"/>
      <c r="AF1109" s="107"/>
      <c r="AG1109" s="107"/>
      <c r="AH1109" s="107"/>
      <c r="AI1109" s="107"/>
      <c r="AJ1109" s="107"/>
      <c r="AK1109" s="107"/>
      <c r="AL1109" s="107"/>
      <c r="AM1109" s="107"/>
      <c r="AN1109" s="107"/>
      <c r="AO1109" s="107"/>
      <c r="AP1109" s="107"/>
      <c r="AQ1109" s="107"/>
      <c r="AR1109" s="107"/>
      <c r="AS1109" s="107"/>
      <c r="AT1109" s="107"/>
      <c r="AU1109" s="107"/>
      <c r="AV1109" s="107"/>
      <c r="AW1109" s="107"/>
      <c r="AX1109" s="107"/>
      <c r="AY1109" s="107"/>
      <c r="AZ1109" s="107"/>
      <c r="BA1109" s="107"/>
      <c r="BB1109" s="107"/>
      <c r="BC1109" s="115"/>
      <c r="BD1109" s="107"/>
      <c r="BE1109" s="107"/>
      <c r="BF1109" s="107"/>
      <c r="BG1109" s="107"/>
      <c r="BH1109" s="107"/>
      <c r="BI1109" s="107"/>
      <c r="BJ1109" s="107"/>
      <c r="BK1109" s="107"/>
      <c r="BL1109" s="116"/>
      <c r="BM1109" s="116"/>
      <c r="BN1109" s="116"/>
      <c r="BO1109" s="116"/>
      <c r="BP1109" s="116"/>
      <c r="BQ1109" s="116"/>
      <c r="BR1109" s="116"/>
      <c r="BS1109" s="118"/>
      <c r="BT1109" s="107"/>
      <c r="BU1109" s="107"/>
      <c r="BV1109" s="107"/>
      <c r="BW1109" s="107"/>
      <c r="BX1109" s="107"/>
      <c r="BY1109" s="107"/>
      <c r="BZ1109" s="107"/>
      <c r="CA1109" s="107"/>
      <c r="CB1109" s="117"/>
      <c r="CC1109" s="117"/>
      <c r="CD1109" s="117"/>
      <c r="CE1109" s="112"/>
      <c r="CF1109" s="117"/>
      <c r="CG1109" s="112"/>
      <c r="CH1109" s="112"/>
      <c r="CI1109" s="112"/>
      <c r="CJ1109" s="112"/>
      <c r="CK1109" s="112"/>
      <c r="CL1109" s="112"/>
      <c r="CM1109" s="112"/>
      <c r="CN1109" s="112"/>
      <c r="CO1109" s="112"/>
      <c r="CP1109" s="112"/>
      <c r="CQ1109" s="112"/>
      <c r="CR1109" s="112"/>
    </row>
    <row r="1110" spans="1:96" ht="30.75" customHeight="1">
      <c r="A1110" s="107"/>
      <c r="B1110" s="117"/>
      <c r="C1110" s="107"/>
      <c r="D1110" s="107"/>
      <c r="E1110" s="107"/>
      <c r="F1110" s="107"/>
      <c r="G1110" s="107"/>
      <c r="H1110" s="107"/>
      <c r="I1110" s="107"/>
      <c r="J1110" s="107"/>
      <c r="K1110" s="107"/>
      <c r="L1110" s="107"/>
      <c r="M1110" s="107"/>
      <c r="N1110" s="107"/>
      <c r="O1110" s="117"/>
      <c r="P1110" s="118"/>
      <c r="Q1110" s="107"/>
      <c r="R1110" s="107"/>
      <c r="S1110" s="107"/>
      <c r="T1110" s="107"/>
      <c r="U1110" s="107"/>
      <c r="V1110" s="107"/>
      <c r="W1110" s="107"/>
      <c r="X1110" s="107"/>
      <c r="Y1110" s="107"/>
      <c r="Z1110" s="107"/>
      <c r="AA1110" s="107"/>
      <c r="AB1110" s="107"/>
      <c r="AC1110" s="147"/>
      <c r="AD1110" s="111"/>
      <c r="AE1110" s="107"/>
      <c r="AF1110" s="107"/>
      <c r="AG1110" s="107"/>
      <c r="AH1110" s="107"/>
      <c r="AI1110" s="107"/>
      <c r="AJ1110" s="107"/>
      <c r="AK1110" s="107"/>
      <c r="AL1110" s="107"/>
      <c r="AM1110" s="107"/>
      <c r="AN1110" s="107"/>
      <c r="AO1110" s="107"/>
      <c r="AP1110" s="107"/>
      <c r="AQ1110" s="107"/>
      <c r="AR1110" s="107"/>
      <c r="AS1110" s="107"/>
      <c r="AT1110" s="107"/>
      <c r="AU1110" s="107"/>
      <c r="AV1110" s="107"/>
      <c r="AW1110" s="107"/>
      <c r="AX1110" s="107"/>
      <c r="AY1110" s="107"/>
      <c r="AZ1110" s="107"/>
      <c r="BA1110" s="107"/>
      <c r="BB1110" s="107"/>
      <c r="BC1110" s="115"/>
      <c r="BD1110" s="107"/>
      <c r="BE1110" s="107"/>
      <c r="BF1110" s="107"/>
      <c r="BG1110" s="107"/>
      <c r="BH1110" s="107"/>
      <c r="BI1110" s="107"/>
      <c r="BJ1110" s="107"/>
      <c r="BK1110" s="107"/>
      <c r="BL1110" s="116"/>
      <c r="BM1110" s="116"/>
      <c r="BN1110" s="116"/>
      <c r="BO1110" s="116"/>
      <c r="BP1110" s="116"/>
      <c r="BQ1110" s="116"/>
      <c r="BR1110" s="116"/>
      <c r="BS1110" s="118"/>
      <c r="BT1110" s="107"/>
      <c r="BU1110" s="107"/>
      <c r="BV1110" s="107"/>
      <c r="BW1110" s="107"/>
      <c r="BX1110" s="107"/>
      <c r="BY1110" s="107"/>
      <c r="BZ1110" s="107"/>
      <c r="CA1110" s="107"/>
      <c r="CB1110" s="117"/>
      <c r="CC1110" s="117"/>
      <c r="CD1110" s="117"/>
      <c r="CE1110" s="112"/>
      <c r="CF1110" s="117"/>
      <c r="CG1110" s="112"/>
      <c r="CH1110" s="112"/>
      <c r="CI1110" s="112"/>
      <c r="CJ1110" s="112"/>
      <c r="CK1110" s="112"/>
      <c r="CL1110" s="112"/>
      <c r="CM1110" s="112"/>
      <c r="CN1110" s="112"/>
      <c r="CO1110" s="112"/>
      <c r="CP1110" s="112"/>
      <c r="CQ1110" s="112"/>
      <c r="CR1110" s="112"/>
    </row>
    <row r="1111" spans="1:96" ht="30.75" customHeight="1">
      <c r="A1111" s="107"/>
      <c r="B1111" s="117"/>
      <c r="C1111" s="107"/>
      <c r="D1111" s="107"/>
      <c r="E1111" s="107"/>
      <c r="F1111" s="107"/>
      <c r="G1111" s="107"/>
      <c r="H1111" s="107"/>
      <c r="I1111" s="107"/>
      <c r="J1111" s="107"/>
      <c r="K1111" s="107"/>
      <c r="L1111" s="107"/>
      <c r="M1111" s="107"/>
      <c r="N1111" s="107"/>
      <c r="O1111" s="117"/>
      <c r="P1111" s="118"/>
      <c r="Q1111" s="107"/>
      <c r="R1111" s="107"/>
      <c r="S1111" s="107"/>
      <c r="T1111" s="107"/>
      <c r="U1111" s="107"/>
      <c r="V1111" s="107"/>
      <c r="W1111" s="107"/>
      <c r="X1111" s="107"/>
      <c r="Y1111" s="107"/>
      <c r="Z1111" s="107"/>
      <c r="AA1111" s="107"/>
      <c r="AB1111" s="107"/>
      <c r="AC1111" s="147"/>
      <c r="AD1111" s="111"/>
      <c r="AE1111" s="107"/>
      <c r="AF1111" s="107"/>
      <c r="AG1111" s="107"/>
      <c r="AH1111" s="107"/>
      <c r="AI1111" s="107"/>
      <c r="AJ1111" s="107"/>
      <c r="AK1111" s="107"/>
      <c r="AL1111" s="107"/>
      <c r="AM1111" s="107"/>
      <c r="AN1111" s="107"/>
      <c r="AO1111" s="107"/>
      <c r="AP1111" s="107"/>
      <c r="AQ1111" s="107"/>
      <c r="AR1111" s="107"/>
      <c r="AS1111" s="107"/>
      <c r="AT1111" s="107"/>
      <c r="AU1111" s="107"/>
      <c r="AV1111" s="107"/>
      <c r="AW1111" s="107"/>
      <c r="AX1111" s="107"/>
      <c r="AY1111" s="107"/>
      <c r="AZ1111" s="107"/>
      <c r="BA1111" s="107"/>
      <c r="BB1111" s="107"/>
      <c r="BC1111" s="115"/>
      <c r="BD1111" s="107"/>
      <c r="BE1111" s="107"/>
      <c r="BF1111" s="107"/>
      <c r="BG1111" s="107"/>
      <c r="BH1111" s="107"/>
      <c r="BI1111" s="107"/>
      <c r="BJ1111" s="107"/>
      <c r="BK1111" s="107"/>
      <c r="BL1111" s="116"/>
      <c r="BM1111" s="116"/>
      <c r="BN1111" s="116"/>
      <c r="BO1111" s="116"/>
      <c r="BP1111" s="116"/>
      <c r="BQ1111" s="116"/>
      <c r="BR1111" s="116"/>
      <c r="BS1111" s="118"/>
      <c r="BT1111" s="107"/>
      <c r="BU1111" s="107"/>
      <c r="BV1111" s="107"/>
      <c r="BW1111" s="107"/>
      <c r="BX1111" s="107"/>
      <c r="BY1111" s="107"/>
      <c r="BZ1111" s="107"/>
      <c r="CA1111" s="107"/>
      <c r="CB1111" s="117"/>
      <c r="CC1111" s="117"/>
      <c r="CD1111" s="117"/>
      <c r="CE1111" s="112"/>
      <c r="CF1111" s="117"/>
      <c r="CG1111" s="112"/>
      <c r="CH1111" s="112"/>
      <c r="CI1111" s="112"/>
      <c r="CJ1111" s="112"/>
      <c r="CK1111" s="112"/>
      <c r="CL1111" s="112"/>
      <c r="CM1111" s="112"/>
      <c r="CN1111" s="112"/>
      <c r="CO1111" s="112"/>
      <c r="CP1111" s="112"/>
      <c r="CQ1111" s="112"/>
      <c r="CR1111" s="112"/>
    </row>
    <row r="1112" spans="1:96" ht="30.75" customHeight="1">
      <c r="A1112" s="107"/>
      <c r="B1112" s="117"/>
      <c r="C1112" s="107"/>
      <c r="D1112" s="107"/>
      <c r="E1112" s="107"/>
      <c r="F1112" s="107"/>
      <c r="G1112" s="107"/>
      <c r="H1112" s="107"/>
      <c r="I1112" s="107"/>
      <c r="J1112" s="107"/>
      <c r="K1112" s="107"/>
      <c r="L1112" s="107"/>
      <c r="M1112" s="107"/>
      <c r="N1112" s="107"/>
      <c r="O1112" s="117"/>
      <c r="P1112" s="118"/>
      <c r="Q1112" s="107"/>
      <c r="R1112" s="107"/>
      <c r="S1112" s="107"/>
      <c r="T1112" s="107"/>
      <c r="U1112" s="107"/>
      <c r="V1112" s="107"/>
      <c r="W1112" s="107"/>
      <c r="X1112" s="107"/>
      <c r="Y1112" s="107"/>
      <c r="Z1112" s="107"/>
      <c r="AA1112" s="107"/>
      <c r="AB1112" s="107"/>
      <c r="AC1112" s="147"/>
      <c r="AD1112" s="111"/>
      <c r="AE1112" s="107"/>
      <c r="AF1112" s="107"/>
      <c r="AG1112" s="107"/>
      <c r="AH1112" s="107"/>
      <c r="AI1112" s="107"/>
      <c r="AJ1112" s="107"/>
      <c r="AK1112" s="107"/>
      <c r="AL1112" s="107"/>
      <c r="AM1112" s="107"/>
      <c r="AN1112" s="107"/>
      <c r="AO1112" s="107"/>
      <c r="AP1112" s="107"/>
      <c r="AQ1112" s="107"/>
      <c r="AR1112" s="107"/>
      <c r="AS1112" s="107"/>
      <c r="AT1112" s="107"/>
      <c r="AU1112" s="107"/>
      <c r="AV1112" s="107"/>
      <c r="AW1112" s="107"/>
      <c r="AX1112" s="107"/>
      <c r="AY1112" s="107"/>
      <c r="AZ1112" s="107"/>
      <c r="BA1112" s="107"/>
      <c r="BB1112" s="107"/>
      <c r="BC1112" s="115"/>
      <c r="BD1112" s="107"/>
      <c r="BE1112" s="107"/>
      <c r="BF1112" s="107"/>
      <c r="BG1112" s="107"/>
      <c r="BH1112" s="107"/>
      <c r="BI1112" s="107"/>
      <c r="BJ1112" s="107"/>
      <c r="BK1112" s="107"/>
      <c r="BL1112" s="116"/>
      <c r="BM1112" s="116"/>
      <c r="BN1112" s="116"/>
      <c r="BO1112" s="116"/>
      <c r="BP1112" s="116"/>
      <c r="BQ1112" s="116"/>
      <c r="BR1112" s="116"/>
      <c r="BS1112" s="118"/>
      <c r="BT1112" s="107"/>
      <c r="BU1112" s="107"/>
      <c r="BV1112" s="107"/>
      <c r="BW1112" s="107"/>
      <c r="BX1112" s="107"/>
      <c r="BY1112" s="107"/>
      <c r="BZ1112" s="107"/>
      <c r="CA1112" s="107"/>
      <c r="CB1112" s="117"/>
      <c r="CC1112" s="117"/>
      <c r="CD1112" s="117"/>
      <c r="CE1112" s="112"/>
      <c r="CF1112" s="117"/>
      <c r="CG1112" s="112"/>
      <c r="CH1112" s="112"/>
      <c r="CI1112" s="112"/>
      <c r="CJ1112" s="112"/>
      <c r="CK1112" s="112"/>
      <c r="CL1112" s="112"/>
      <c r="CM1112" s="112"/>
      <c r="CN1112" s="112"/>
      <c r="CO1112" s="112"/>
      <c r="CP1112" s="112"/>
      <c r="CQ1112" s="112"/>
      <c r="CR1112" s="112"/>
    </row>
    <row r="1113" spans="1:96" ht="30.75" customHeight="1">
      <c r="A1113" s="107"/>
      <c r="B1113" s="117"/>
      <c r="C1113" s="107"/>
      <c r="D1113" s="107"/>
      <c r="E1113" s="107"/>
      <c r="F1113" s="107"/>
      <c r="G1113" s="107"/>
      <c r="H1113" s="107"/>
      <c r="I1113" s="107"/>
      <c r="J1113" s="107"/>
      <c r="K1113" s="107"/>
      <c r="L1113" s="107"/>
      <c r="M1113" s="107"/>
      <c r="N1113" s="107"/>
      <c r="O1113" s="117"/>
      <c r="P1113" s="118"/>
      <c r="Q1113" s="107"/>
      <c r="R1113" s="107"/>
      <c r="S1113" s="107"/>
      <c r="T1113" s="107"/>
      <c r="U1113" s="107"/>
      <c r="V1113" s="107"/>
      <c r="W1113" s="107"/>
      <c r="X1113" s="107"/>
      <c r="Y1113" s="107"/>
      <c r="Z1113" s="107"/>
      <c r="AA1113" s="107"/>
      <c r="AB1113" s="107"/>
      <c r="AC1113" s="147"/>
      <c r="AD1113" s="111"/>
      <c r="AE1113" s="107"/>
      <c r="AF1113" s="107"/>
      <c r="AG1113" s="107"/>
      <c r="AH1113" s="107"/>
      <c r="AI1113" s="107"/>
      <c r="AJ1113" s="107"/>
      <c r="AK1113" s="107"/>
      <c r="AL1113" s="107"/>
      <c r="AM1113" s="107"/>
      <c r="AN1113" s="107"/>
      <c r="AO1113" s="107"/>
      <c r="AP1113" s="107"/>
      <c r="AQ1113" s="107"/>
      <c r="AR1113" s="107"/>
      <c r="AS1113" s="107"/>
      <c r="AT1113" s="107"/>
      <c r="AU1113" s="107"/>
      <c r="AV1113" s="107"/>
      <c r="AW1113" s="107"/>
      <c r="AX1113" s="107"/>
      <c r="AY1113" s="107"/>
      <c r="AZ1113" s="107"/>
      <c r="BA1113" s="107"/>
      <c r="BB1113" s="107"/>
      <c r="BC1113" s="115"/>
      <c r="BD1113" s="107"/>
      <c r="BE1113" s="107"/>
      <c r="BF1113" s="107"/>
      <c r="BG1113" s="107"/>
      <c r="BH1113" s="107"/>
      <c r="BI1113" s="107"/>
      <c r="BJ1113" s="107"/>
      <c r="BK1113" s="107"/>
      <c r="BL1113" s="116"/>
      <c r="BM1113" s="116"/>
      <c r="BN1113" s="116"/>
      <c r="BO1113" s="116"/>
      <c r="BP1113" s="116"/>
      <c r="BQ1113" s="116"/>
      <c r="BR1113" s="116"/>
      <c r="BS1113" s="118"/>
      <c r="BT1113" s="107"/>
      <c r="BU1113" s="107"/>
      <c r="BV1113" s="107"/>
      <c r="BW1113" s="107"/>
      <c r="BX1113" s="107"/>
      <c r="BY1113" s="107"/>
      <c r="BZ1113" s="107"/>
      <c r="CA1113" s="107"/>
      <c r="CB1113" s="117"/>
      <c r="CC1113" s="117"/>
      <c r="CD1113" s="117"/>
      <c r="CE1113" s="112"/>
      <c r="CF1113" s="117"/>
      <c r="CG1113" s="112"/>
      <c r="CH1113" s="112"/>
      <c r="CI1113" s="112"/>
      <c r="CJ1113" s="112"/>
      <c r="CK1113" s="112"/>
      <c r="CL1113" s="112"/>
      <c r="CM1113" s="112"/>
      <c r="CN1113" s="112"/>
      <c r="CO1113" s="112"/>
      <c r="CP1113" s="112"/>
      <c r="CQ1113" s="112"/>
      <c r="CR1113" s="112"/>
    </row>
    <row r="1114" spans="1:96" ht="30.75" customHeight="1">
      <c r="A1114" s="107"/>
      <c r="B1114" s="117"/>
      <c r="C1114" s="107"/>
      <c r="D1114" s="107"/>
      <c r="E1114" s="107"/>
      <c r="F1114" s="107"/>
      <c r="G1114" s="107"/>
      <c r="H1114" s="107"/>
      <c r="I1114" s="107"/>
      <c r="J1114" s="107"/>
      <c r="K1114" s="107"/>
      <c r="L1114" s="107"/>
      <c r="M1114" s="107"/>
      <c r="N1114" s="107"/>
      <c r="O1114" s="117"/>
      <c r="P1114" s="118"/>
      <c r="Q1114" s="107"/>
      <c r="R1114" s="107"/>
      <c r="S1114" s="107"/>
      <c r="T1114" s="107"/>
      <c r="U1114" s="107"/>
      <c r="V1114" s="107"/>
      <c r="W1114" s="107"/>
      <c r="X1114" s="107"/>
      <c r="Y1114" s="107"/>
      <c r="Z1114" s="107"/>
      <c r="AA1114" s="107"/>
      <c r="AB1114" s="107"/>
      <c r="AC1114" s="147"/>
      <c r="AD1114" s="111"/>
      <c r="AE1114" s="107"/>
      <c r="AF1114" s="107"/>
      <c r="AG1114" s="107"/>
      <c r="AH1114" s="107"/>
      <c r="AI1114" s="107"/>
      <c r="AJ1114" s="107"/>
      <c r="AK1114" s="107"/>
      <c r="AL1114" s="107"/>
      <c r="AM1114" s="107"/>
      <c r="AN1114" s="107"/>
      <c r="AO1114" s="107"/>
      <c r="AP1114" s="107"/>
      <c r="AQ1114" s="107"/>
      <c r="AR1114" s="107"/>
      <c r="AS1114" s="107"/>
      <c r="AT1114" s="107"/>
      <c r="AU1114" s="107"/>
      <c r="AV1114" s="107"/>
      <c r="AW1114" s="107"/>
      <c r="AX1114" s="107"/>
      <c r="AY1114" s="107"/>
      <c r="AZ1114" s="107"/>
      <c r="BA1114" s="107"/>
      <c r="BB1114" s="107"/>
      <c r="BC1114" s="115"/>
      <c r="BD1114" s="107"/>
      <c r="BE1114" s="107"/>
      <c r="BF1114" s="107"/>
      <c r="BG1114" s="107"/>
      <c r="BH1114" s="107"/>
      <c r="BI1114" s="107"/>
      <c r="BJ1114" s="107"/>
      <c r="BK1114" s="107"/>
      <c r="BL1114" s="116"/>
      <c r="BM1114" s="116"/>
      <c r="BN1114" s="116"/>
      <c r="BO1114" s="116"/>
      <c r="BP1114" s="116"/>
      <c r="BQ1114" s="116"/>
      <c r="BR1114" s="116"/>
      <c r="BS1114" s="118"/>
      <c r="BT1114" s="107"/>
      <c r="BU1114" s="107"/>
      <c r="BV1114" s="107"/>
      <c r="BW1114" s="107"/>
      <c r="BX1114" s="107"/>
      <c r="BY1114" s="107"/>
      <c r="BZ1114" s="107"/>
      <c r="CA1114" s="107"/>
      <c r="CB1114" s="117"/>
      <c r="CC1114" s="117"/>
      <c r="CD1114" s="117"/>
      <c r="CE1114" s="112"/>
      <c r="CF1114" s="117"/>
      <c r="CG1114" s="112"/>
      <c r="CH1114" s="112"/>
      <c r="CI1114" s="112"/>
      <c r="CJ1114" s="112"/>
      <c r="CK1114" s="112"/>
      <c r="CL1114" s="112"/>
      <c r="CM1114" s="112"/>
      <c r="CN1114" s="112"/>
      <c r="CO1114" s="112"/>
      <c r="CP1114" s="112"/>
      <c r="CQ1114" s="112"/>
      <c r="CR1114" s="112"/>
    </row>
    <row r="1115" spans="1:96" ht="30.75" customHeight="1">
      <c r="A1115" s="107"/>
      <c r="B1115" s="117"/>
      <c r="C1115" s="107"/>
      <c r="D1115" s="107"/>
      <c r="E1115" s="107"/>
      <c r="F1115" s="107"/>
      <c r="G1115" s="107"/>
      <c r="H1115" s="107"/>
      <c r="I1115" s="107"/>
      <c r="J1115" s="107"/>
      <c r="K1115" s="107"/>
      <c r="L1115" s="107"/>
      <c r="M1115" s="107"/>
      <c r="N1115" s="107"/>
      <c r="O1115" s="117"/>
      <c r="P1115" s="118"/>
      <c r="Q1115" s="107"/>
      <c r="R1115" s="107"/>
      <c r="S1115" s="107"/>
      <c r="T1115" s="107"/>
      <c r="U1115" s="107"/>
      <c r="V1115" s="107"/>
      <c r="W1115" s="107"/>
      <c r="X1115" s="107"/>
      <c r="Y1115" s="107"/>
      <c r="Z1115" s="107"/>
      <c r="AA1115" s="107"/>
      <c r="AB1115" s="107"/>
      <c r="AC1115" s="147"/>
      <c r="AD1115" s="111"/>
      <c r="AE1115" s="107"/>
      <c r="AF1115" s="107"/>
      <c r="AG1115" s="107"/>
      <c r="AH1115" s="107"/>
      <c r="AI1115" s="107"/>
      <c r="AJ1115" s="107"/>
      <c r="AK1115" s="107"/>
      <c r="AL1115" s="107"/>
      <c r="AM1115" s="107"/>
      <c r="AN1115" s="107"/>
      <c r="AO1115" s="107"/>
      <c r="AP1115" s="107"/>
      <c r="AQ1115" s="107"/>
      <c r="AR1115" s="107"/>
      <c r="AS1115" s="107"/>
      <c r="AT1115" s="107"/>
      <c r="AU1115" s="107"/>
      <c r="AV1115" s="107"/>
      <c r="AW1115" s="107"/>
      <c r="AX1115" s="107"/>
      <c r="AY1115" s="107"/>
      <c r="AZ1115" s="107"/>
      <c r="BA1115" s="107"/>
      <c r="BB1115" s="107"/>
      <c r="BC1115" s="115"/>
      <c r="BD1115" s="107"/>
      <c r="BE1115" s="107"/>
      <c r="BF1115" s="107"/>
      <c r="BG1115" s="107"/>
      <c r="BH1115" s="107"/>
      <c r="BI1115" s="107"/>
      <c r="BJ1115" s="107"/>
      <c r="BK1115" s="107"/>
      <c r="BL1115" s="116"/>
      <c r="BM1115" s="116"/>
      <c r="BN1115" s="116"/>
      <c r="BO1115" s="116"/>
      <c r="BP1115" s="116"/>
      <c r="BQ1115" s="116"/>
      <c r="BR1115" s="116"/>
      <c r="BS1115" s="118"/>
      <c r="BT1115" s="107"/>
      <c r="BU1115" s="107"/>
      <c r="BV1115" s="107"/>
      <c r="BW1115" s="107"/>
      <c r="BX1115" s="107"/>
      <c r="BY1115" s="107"/>
      <c r="BZ1115" s="107"/>
      <c r="CA1115" s="107"/>
      <c r="CB1115" s="117"/>
      <c r="CC1115" s="117"/>
      <c r="CD1115" s="117"/>
      <c r="CE1115" s="112"/>
      <c r="CF1115" s="117"/>
      <c r="CG1115" s="112"/>
      <c r="CH1115" s="112"/>
      <c r="CI1115" s="112"/>
      <c r="CJ1115" s="112"/>
      <c r="CK1115" s="112"/>
      <c r="CL1115" s="112"/>
      <c r="CM1115" s="112"/>
      <c r="CN1115" s="112"/>
      <c r="CO1115" s="112"/>
      <c r="CP1115" s="112"/>
      <c r="CQ1115" s="112"/>
      <c r="CR1115" s="112"/>
    </row>
    <row r="1116" spans="1:96" ht="30.75" customHeight="1">
      <c r="A1116" s="107"/>
      <c r="B1116" s="117"/>
      <c r="C1116" s="107"/>
      <c r="D1116" s="107"/>
      <c r="E1116" s="107"/>
      <c r="F1116" s="107"/>
      <c r="G1116" s="107"/>
      <c r="H1116" s="107"/>
      <c r="I1116" s="107"/>
      <c r="J1116" s="107"/>
      <c r="K1116" s="107"/>
      <c r="L1116" s="107"/>
      <c r="M1116" s="107"/>
      <c r="N1116" s="107"/>
      <c r="O1116" s="117"/>
      <c r="P1116" s="118"/>
      <c r="Q1116" s="107"/>
      <c r="R1116" s="107"/>
      <c r="S1116" s="107"/>
      <c r="T1116" s="107"/>
      <c r="U1116" s="107"/>
      <c r="V1116" s="107"/>
      <c r="W1116" s="107"/>
      <c r="X1116" s="107"/>
      <c r="Y1116" s="107"/>
      <c r="Z1116" s="107"/>
      <c r="AA1116" s="107"/>
      <c r="AB1116" s="107"/>
      <c r="AC1116" s="147"/>
      <c r="AD1116" s="111"/>
      <c r="AE1116" s="107"/>
      <c r="AF1116" s="107"/>
      <c r="AG1116" s="107"/>
      <c r="AH1116" s="107"/>
      <c r="AI1116" s="107"/>
      <c r="AJ1116" s="107"/>
      <c r="AK1116" s="107"/>
      <c r="AL1116" s="107"/>
      <c r="AM1116" s="107"/>
      <c r="AN1116" s="107"/>
      <c r="AO1116" s="107"/>
      <c r="AP1116" s="107"/>
      <c r="AQ1116" s="107"/>
      <c r="AR1116" s="107"/>
      <c r="AS1116" s="107"/>
      <c r="AT1116" s="107"/>
      <c r="AU1116" s="107"/>
      <c r="AV1116" s="107"/>
      <c r="AW1116" s="107"/>
      <c r="AX1116" s="107"/>
      <c r="AY1116" s="107"/>
      <c r="AZ1116" s="107"/>
      <c r="BA1116" s="107"/>
      <c r="BB1116" s="107"/>
      <c r="BC1116" s="115"/>
      <c r="BD1116" s="107"/>
      <c r="BE1116" s="107"/>
      <c r="BF1116" s="107"/>
      <c r="BG1116" s="107"/>
      <c r="BH1116" s="107"/>
      <c r="BI1116" s="107"/>
      <c r="BJ1116" s="107"/>
      <c r="BK1116" s="107"/>
      <c r="BL1116" s="116"/>
      <c r="BM1116" s="116"/>
      <c r="BN1116" s="116"/>
      <c r="BO1116" s="116"/>
      <c r="BP1116" s="116"/>
      <c r="BQ1116" s="116"/>
      <c r="BR1116" s="116"/>
      <c r="BS1116" s="118"/>
      <c r="BT1116" s="107"/>
      <c r="BU1116" s="107"/>
      <c r="BV1116" s="107"/>
      <c r="BW1116" s="107"/>
      <c r="BX1116" s="107"/>
      <c r="BY1116" s="107"/>
      <c r="BZ1116" s="107"/>
      <c r="CA1116" s="107"/>
      <c r="CB1116" s="117"/>
      <c r="CC1116" s="117"/>
      <c r="CD1116" s="117"/>
      <c r="CE1116" s="112"/>
      <c r="CF1116" s="117"/>
      <c r="CG1116" s="112"/>
      <c r="CH1116" s="112"/>
      <c r="CI1116" s="112"/>
      <c r="CJ1116" s="112"/>
      <c r="CK1116" s="112"/>
      <c r="CL1116" s="112"/>
      <c r="CM1116" s="112"/>
      <c r="CN1116" s="112"/>
      <c r="CO1116" s="112"/>
      <c r="CP1116" s="112"/>
      <c r="CQ1116" s="112"/>
      <c r="CR1116" s="112"/>
    </row>
    <row r="1117" spans="1:96" ht="30.75" customHeight="1">
      <c r="A1117" s="107"/>
      <c r="B1117" s="117"/>
      <c r="C1117" s="107"/>
      <c r="D1117" s="107"/>
      <c r="E1117" s="107"/>
      <c r="F1117" s="107"/>
      <c r="G1117" s="107"/>
      <c r="H1117" s="107"/>
      <c r="I1117" s="107"/>
      <c r="J1117" s="107"/>
      <c r="K1117" s="107"/>
      <c r="L1117" s="107"/>
      <c r="M1117" s="107"/>
      <c r="N1117" s="107"/>
      <c r="O1117" s="117"/>
      <c r="P1117" s="118"/>
      <c r="Q1117" s="107"/>
      <c r="R1117" s="107"/>
      <c r="S1117" s="107"/>
      <c r="T1117" s="107"/>
      <c r="U1117" s="107"/>
      <c r="V1117" s="107"/>
      <c r="W1117" s="107"/>
      <c r="X1117" s="107"/>
      <c r="Y1117" s="107"/>
      <c r="Z1117" s="107"/>
      <c r="AA1117" s="107"/>
      <c r="AB1117" s="107"/>
      <c r="AC1117" s="147"/>
      <c r="AD1117" s="111"/>
      <c r="AE1117" s="107"/>
      <c r="AF1117" s="107"/>
      <c r="AG1117" s="107"/>
      <c r="AH1117" s="107"/>
      <c r="AI1117" s="107"/>
      <c r="AJ1117" s="107"/>
      <c r="AK1117" s="107"/>
      <c r="AL1117" s="107"/>
      <c r="AM1117" s="107"/>
      <c r="AN1117" s="107"/>
      <c r="AO1117" s="107"/>
      <c r="AP1117" s="107"/>
      <c r="AQ1117" s="107"/>
      <c r="AR1117" s="107"/>
      <c r="AS1117" s="107"/>
      <c r="AT1117" s="107"/>
      <c r="AU1117" s="107"/>
      <c r="AV1117" s="107"/>
      <c r="AW1117" s="107"/>
      <c r="AX1117" s="107"/>
      <c r="AY1117" s="107"/>
      <c r="AZ1117" s="107"/>
      <c r="BA1117" s="107"/>
      <c r="BB1117" s="107"/>
      <c r="BC1117" s="115"/>
      <c r="BD1117" s="107"/>
      <c r="BE1117" s="107"/>
      <c r="BF1117" s="107"/>
      <c r="BG1117" s="107"/>
      <c r="BH1117" s="107"/>
      <c r="BI1117" s="107"/>
      <c r="BJ1117" s="107"/>
      <c r="BK1117" s="107"/>
      <c r="BL1117" s="116"/>
      <c r="BM1117" s="116"/>
      <c r="BN1117" s="116"/>
      <c r="BO1117" s="116"/>
      <c r="BP1117" s="116"/>
      <c r="BQ1117" s="116"/>
      <c r="BR1117" s="116"/>
      <c r="BS1117" s="118"/>
      <c r="BT1117" s="107"/>
      <c r="BU1117" s="107"/>
      <c r="BV1117" s="107"/>
      <c r="BW1117" s="107"/>
      <c r="BX1117" s="107"/>
      <c r="BY1117" s="107"/>
      <c r="BZ1117" s="107"/>
      <c r="CA1117" s="107"/>
      <c r="CB1117" s="117"/>
      <c r="CC1117" s="117"/>
      <c r="CD1117" s="117"/>
      <c r="CE1117" s="112"/>
      <c r="CF1117" s="117"/>
      <c r="CG1117" s="112"/>
      <c r="CH1117" s="112"/>
      <c r="CI1117" s="112"/>
      <c r="CJ1117" s="112"/>
      <c r="CK1117" s="112"/>
      <c r="CL1117" s="112"/>
      <c r="CM1117" s="112"/>
      <c r="CN1117" s="112"/>
      <c r="CO1117" s="112"/>
      <c r="CP1117" s="112"/>
      <c r="CQ1117" s="112"/>
      <c r="CR1117" s="112"/>
    </row>
    <row r="1118" spans="1:96" ht="30.75" customHeight="1">
      <c r="A1118" s="107"/>
      <c r="B1118" s="117"/>
      <c r="C1118" s="107"/>
      <c r="D1118" s="107"/>
      <c r="E1118" s="107"/>
      <c r="F1118" s="107"/>
      <c r="G1118" s="107"/>
      <c r="H1118" s="107"/>
      <c r="I1118" s="107"/>
      <c r="J1118" s="107"/>
      <c r="K1118" s="107"/>
      <c r="L1118" s="107"/>
      <c r="M1118" s="107"/>
      <c r="N1118" s="107"/>
      <c r="O1118" s="117"/>
      <c r="P1118" s="118"/>
      <c r="Q1118" s="107"/>
      <c r="R1118" s="107"/>
      <c r="S1118" s="107"/>
      <c r="T1118" s="107"/>
      <c r="U1118" s="107"/>
      <c r="V1118" s="107"/>
      <c r="W1118" s="107"/>
      <c r="X1118" s="107"/>
      <c r="Y1118" s="107"/>
      <c r="Z1118" s="107"/>
      <c r="AA1118" s="107"/>
      <c r="AB1118" s="107"/>
      <c r="AC1118" s="147"/>
      <c r="AD1118" s="111"/>
      <c r="AE1118" s="107"/>
      <c r="AF1118" s="107"/>
      <c r="AG1118" s="107"/>
      <c r="AH1118" s="107"/>
      <c r="AI1118" s="107"/>
      <c r="AJ1118" s="107"/>
      <c r="AK1118" s="107"/>
      <c r="AL1118" s="107"/>
      <c r="AM1118" s="107"/>
      <c r="AN1118" s="107"/>
      <c r="AO1118" s="107"/>
      <c r="AP1118" s="107"/>
      <c r="AQ1118" s="107"/>
      <c r="AR1118" s="107"/>
      <c r="AS1118" s="107"/>
      <c r="AT1118" s="107"/>
      <c r="AU1118" s="107"/>
      <c r="AV1118" s="107"/>
      <c r="AW1118" s="107"/>
      <c r="AX1118" s="107"/>
      <c r="AY1118" s="107"/>
      <c r="AZ1118" s="107"/>
      <c r="BA1118" s="107"/>
      <c r="BB1118" s="107"/>
      <c r="BC1118" s="115"/>
      <c r="BD1118" s="107"/>
      <c r="BE1118" s="107"/>
      <c r="BF1118" s="107"/>
      <c r="BG1118" s="107"/>
      <c r="BH1118" s="107"/>
      <c r="BI1118" s="107"/>
      <c r="BJ1118" s="107"/>
      <c r="BK1118" s="107"/>
      <c r="BL1118" s="116"/>
      <c r="BM1118" s="116"/>
      <c r="BN1118" s="116"/>
      <c r="BO1118" s="116"/>
      <c r="BP1118" s="116"/>
      <c r="BQ1118" s="116"/>
      <c r="BR1118" s="116"/>
      <c r="BS1118" s="118"/>
      <c r="BT1118" s="107"/>
      <c r="BU1118" s="107"/>
      <c r="BV1118" s="107"/>
      <c r="BW1118" s="107"/>
      <c r="BX1118" s="107"/>
      <c r="BY1118" s="107"/>
      <c r="BZ1118" s="107"/>
      <c r="CA1118" s="107"/>
      <c r="CB1118" s="117"/>
      <c r="CC1118" s="117"/>
      <c r="CD1118" s="117"/>
      <c r="CE1118" s="112"/>
      <c r="CF1118" s="117"/>
      <c r="CG1118" s="112"/>
      <c r="CH1118" s="112"/>
      <c r="CI1118" s="112"/>
      <c r="CJ1118" s="112"/>
      <c r="CK1118" s="112"/>
      <c r="CL1118" s="112"/>
      <c r="CM1118" s="112"/>
      <c r="CN1118" s="112"/>
      <c r="CO1118" s="112"/>
      <c r="CP1118" s="112"/>
      <c r="CQ1118" s="112"/>
      <c r="CR1118" s="112"/>
    </row>
    <row r="1119" spans="1:96" ht="30.75" customHeight="1">
      <c r="A1119" s="107"/>
      <c r="B1119" s="117"/>
      <c r="C1119" s="107"/>
      <c r="D1119" s="107"/>
      <c r="E1119" s="107"/>
      <c r="F1119" s="107"/>
      <c r="G1119" s="107"/>
      <c r="H1119" s="107"/>
      <c r="I1119" s="107"/>
      <c r="J1119" s="107"/>
      <c r="K1119" s="107"/>
      <c r="L1119" s="107"/>
      <c r="M1119" s="107"/>
      <c r="N1119" s="107"/>
      <c r="O1119" s="117"/>
      <c r="P1119" s="118"/>
      <c r="Q1119" s="107"/>
      <c r="R1119" s="107"/>
      <c r="S1119" s="107"/>
      <c r="T1119" s="107"/>
      <c r="U1119" s="107"/>
      <c r="V1119" s="107"/>
      <c r="W1119" s="107"/>
      <c r="X1119" s="107"/>
      <c r="Y1119" s="107"/>
      <c r="Z1119" s="107"/>
      <c r="AA1119" s="107"/>
      <c r="AB1119" s="107"/>
      <c r="AC1119" s="147"/>
      <c r="AD1119" s="111"/>
      <c r="AE1119" s="107"/>
      <c r="AF1119" s="107"/>
      <c r="AG1119" s="107"/>
      <c r="AH1119" s="107"/>
      <c r="AI1119" s="107"/>
      <c r="AJ1119" s="107"/>
      <c r="AK1119" s="107"/>
      <c r="AL1119" s="107"/>
      <c r="AM1119" s="107"/>
      <c r="AN1119" s="107"/>
      <c r="AO1119" s="107"/>
      <c r="AP1119" s="107"/>
      <c r="AQ1119" s="107"/>
      <c r="AR1119" s="107"/>
      <c r="AS1119" s="107"/>
      <c r="AT1119" s="107"/>
      <c r="AU1119" s="107"/>
      <c r="AV1119" s="107"/>
      <c r="AW1119" s="107"/>
      <c r="AX1119" s="107"/>
      <c r="AY1119" s="107"/>
      <c r="AZ1119" s="107"/>
      <c r="BA1119" s="107"/>
      <c r="BB1119" s="107"/>
      <c r="BC1119" s="115"/>
      <c r="BD1119" s="107"/>
      <c r="BE1119" s="107"/>
      <c r="BF1119" s="107"/>
      <c r="BG1119" s="107"/>
      <c r="BH1119" s="107"/>
      <c r="BI1119" s="107"/>
      <c r="BJ1119" s="107"/>
      <c r="BK1119" s="107"/>
      <c r="BL1119" s="116"/>
      <c r="BM1119" s="116"/>
      <c r="BN1119" s="116"/>
      <c r="BO1119" s="116"/>
      <c r="BP1119" s="116"/>
      <c r="BQ1119" s="116"/>
      <c r="BR1119" s="116"/>
      <c r="BS1119" s="118"/>
      <c r="BT1119" s="107"/>
      <c r="BU1119" s="107"/>
      <c r="BV1119" s="107"/>
      <c r="BW1119" s="107"/>
      <c r="BX1119" s="107"/>
      <c r="BY1119" s="107"/>
      <c r="BZ1119" s="107"/>
      <c r="CA1119" s="107"/>
      <c r="CB1119" s="117"/>
      <c r="CC1119" s="117"/>
      <c r="CD1119" s="117"/>
      <c r="CE1119" s="112"/>
      <c r="CF1119" s="117"/>
      <c r="CG1119" s="112"/>
      <c r="CH1119" s="112"/>
      <c r="CI1119" s="112"/>
      <c r="CJ1119" s="112"/>
      <c r="CK1119" s="112"/>
      <c r="CL1119" s="112"/>
      <c r="CM1119" s="112"/>
      <c r="CN1119" s="112"/>
      <c r="CO1119" s="112"/>
      <c r="CP1119" s="112"/>
      <c r="CQ1119" s="112"/>
      <c r="CR1119" s="112"/>
    </row>
    <row r="1120" spans="1:96" ht="30.75" customHeight="1">
      <c r="A1120" s="107"/>
      <c r="B1120" s="117"/>
      <c r="C1120" s="107"/>
      <c r="D1120" s="107"/>
      <c r="E1120" s="107"/>
      <c r="F1120" s="107"/>
      <c r="G1120" s="107"/>
      <c r="H1120" s="107"/>
      <c r="I1120" s="107"/>
      <c r="J1120" s="107"/>
      <c r="K1120" s="107"/>
      <c r="L1120" s="107"/>
      <c r="M1120" s="107"/>
      <c r="N1120" s="107"/>
      <c r="O1120" s="117"/>
      <c r="P1120" s="118"/>
      <c r="Q1120" s="107"/>
      <c r="R1120" s="107"/>
      <c r="S1120" s="107"/>
      <c r="T1120" s="107"/>
      <c r="U1120" s="107"/>
      <c r="V1120" s="107"/>
      <c r="W1120" s="107"/>
      <c r="X1120" s="107"/>
      <c r="Y1120" s="107"/>
      <c r="Z1120" s="107"/>
      <c r="AA1120" s="107"/>
      <c r="AB1120" s="107"/>
      <c r="AC1120" s="147"/>
      <c r="AD1120" s="111"/>
      <c r="AE1120" s="107"/>
      <c r="AF1120" s="107"/>
      <c r="AG1120" s="107"/>
      <c r="AH1120" s="107"/>
      <c r="AI1120" s="107"/>
      <c r="AJ1120" s="107"/>
      <c r="AK1120" s="107"/>
      <c r="AL1120" s="107"/>
      <c r="AM1120" s="107"/>
      <c r="AN1120" s="107"/>
      <c r="AO1120" s="107"/>
      <c r="AP1120" s="107"/>
      <c r="AQ1120" s="107"/>
      <c r="AR1120" s="107"/>
      <c r="AS1120" s="107"/>
      <c r="AT1120" s="107"/>
      <c r="AU1120" s="107"/>
      <c r="AV1120" s="107"/>
      <c r="AW1120" s="107"/>
      <c r="AX1120" s="107"/>
      <c r="AY1120" s="107"/>
      <c r="AZ1120" s="107"/>
      <c r="BA1120" s="107"/>
      <c r="BB1120" s="107"/>
      <c r="BC1120" s="115"/>
      <c r="BD1120" s="107"/>
      <c r="BE1120" s="107"/>
      <c r="BF1120" s="107"/>
      <c r="BG1120" s="107"/>
      <c r="BH1120" s="107"/>
      <c r="BI1120" s="107"/>
      <c r="BJ1120" s="107"/>
      <c r="BK1120" s="107"/>
      <c r="BL1120" s="116"/>
      <c r="BM1120" s="116"/>
      <c r="BN1120" s="116"/>
      <c r="BO1120" s="116"/>
      <c r="BP1120" s="116"/>
      <c r="BQ1120" s="116"/>
      <c r="BR1120" s="116"/>
      <c r="BS1120" s="118"/>
      <c r="BT1120" s="107"/>
      <c r="BU1120" s="107"/>
      <c r="BV1120" s="107"/>
      <c r="BW1120" s="107"/>
      <c r="BX1120" s="107"/>
      <c r="BY1120" s="107"/>
      <c r="BZ1120" s="107"/>
      <c r="CA1120" s="107"/>
      <c r="CB1120" s="117"/>
      <c r="CC1120" s="117"/>
      <c r="CD1120" s="117"/>
      <c r="CE1120" s="112"/>
      <c r="CF1120" s="117"/>
      <c r="CG1120" s="112"/>
      <c r="CH1120" s="112"/>
      <c r="CI1120" s="112"/>
      <c r="CJ1120" s="112"/>
      <c r="CK1120" s="112"/>
      <c r="CL1120" s="112"/>
      <c r="CM1120" s="112"/>
      <c r="CN1120" s="112"/>
      <c r="CO1120" s="112"/>
      <c r="CP1120" s="112"/>
      <c r="CQ1120" s="112"/>
      <c r="CR1120" s="112"/>
    </row>
    <row r="1121" spans="1:96" ht="30.75" customHeight="1">
      <c r="A1121" s="107"/>
      <c r="B1121" s="117"/>
      <c r="C1121" s="107"/>
      <c r="D1121" s="107"/>
      <c r="E1121" s="107"/>
      <c r="F1121" s="107"/>
      <c r="G1121" s="107"/>
      <c r="H1121" s="107"/>
      <c r="I1121" s="107"/>
      <c r="J1121" s="107"/>
      <c r="K1121" s="107"/>
      <c r="L1121" s="107"/>
      <c r="M1121" s="107"/>
      <c r="N1121" s="107"/>
      <c r="O1121" s="117"/>
      <c r="P1121" s="118"/>
      <c r="Q1121" s="107"/>
      <c r="R1121" s="107"/>
      <c r="S1121" s="107"/>
      <c r="T1121" s="107"/>
      <c r="U1121" s="107"/>
      <c r="V1121" s="107"/>
      <c r="W1121" s="107"/>
      <c r="X1121" s="107"/>
      <c r="Y1121" s="107"/>
      <c r="Z1121" s="107"/>
      <c r="AA1121" s="107"/>
      <c r="AB1121" s="107"/>
      <c r="AC1121" s="147"/>
      <c r="AD1121" s="111"/>
      <c r="AE1121" s="107"/>
      <c r="AF1121" s="107"/>
      <c r="AG1121" s="107"/>
      <c r="AH1121" s="107"/>
      <c r="AI1121" s="107"/>
      <c r="AJ1121" s="107"/>
      <c r="AK1121" s="107"/>
      <c r="AL1121" s="107"/>
      <c r="AM1121" s="107"/>
      <c r="AN1121" s="107"/>
      <c r="AO1121" s="107"/>
      <c r="AP1121" s="107"/>
      <c r="AQ1121" s="107"/>
      <c r="AR1121" s="107"/>
      <c r="AS1121" s="107"/>
      <c r="AT1121" s="107"/>
      <c r="AU1121" s="107"/>
      <c r="AV1121" s="107"/>
      <c r="AW1121" s="107"/>
      <c r="AX1121" s="107"/>
      <c r="AY1121" s="107"/>
      <c r="AZ1121" s="107"/>
      <c r="BA1121" s="107"/>
      <c r="BB1121" s="107"/>
      <c r="BC1121" s="115"/>
      <c r="BD1121" s="107"/>
      <c r="BE1121" s="107"/>
      <c r="BF1121" s="107"/>
      <c r="BG1121" s="107"/>
      <c r="BH1121" s="107"/>
      <c r="BI1121" s="107"/>
      <c r="BJ1121" s="107"/>
      <c r="BK1121" s="107"/>
      <c r="BL1121" s="116"/>
      <c r="BM1121" s="116"/>
      <c r="BN1121" s="116"/>
      <c r="BO1121" s="116"/>
      <c r="BP1121" s="116"/>
      <c r="BQ1121" s="116"/>
      <c r="BR1121" s="116"/>
      <c r="BS1121" s="118"/>
      <c r="BT1121" s="107"/>
      <c r="BU1121" s="107"/>
      <c r="BV1121" s="107"/>
      <c r="BW1121" s="107"/>
      <c r="BX1121" s="107"/>
      <c r="BY1121" s="107"/>
      <c r="BZ1121" s="107"/>
      <c r="CA1121" s="107"/>
      <c r="CB1121" s="117"/>
      <c r="CC1121" s="117"/>
      <c r="CD1121" s="117"/>
      <c r="CE1121" s="112"/>
      <c r="CF1121" s="117"/>
      <c r="CG1121" s="112"/>
      <c r="CH1121" s="112"/>
      <c r="CI1121" s="112"/>
      <c r="CJ1121" s="112"/>
      <c r="CK1121" s="112"/>
      <c r="CL1121" s="112"/>
      <c r="CM1121" s="112"/>
      <c r="CN1121" s="112"/>
      <c r="CO1121" s="112"/>
      <c r="CP1121" s="112"/>
      <c r="CQ1121" s="112"/>
      <c r="CR1121" s="112"/>
    </row>
    <row r="1122" spans="1:96" ht="30.75" customHeight="1">
      <c r="A1122" s="107"/>
      <c r="B1122" s="117"/>
      <c r="C1122" s="107"/>
      <c r="D1122" s="107"/>
      <c r="E1122" s="107"/>
      <c r="F1122" s="107"/>
      <c r="G1122" s="107"/>
      <c r="H1122" s="107"/>
      <c r="I1122" s="107"/>
      <c r="J1122" s="107"/>
      <c r="K1122" s="107"/>
      <c r="L1122" s="107"/>
      <c r="M1122" s="107"/>
      <c r="N1122" s="107"/>
      <c r="O1122" s="117"/>
      <c r="P1122" s="118"/>
      <c r="Q1122" s="107"/>
      <c r="R1122" s="107"/>
      <c r="S1122" s="107"/>
      <c r="T1122" s="107"/>
      <c r="U1122" s="107"/>
      <c r="V1122" s="107"/>
      <c r="W1122" s="107"/>
      <c r="X1122" s="107"/>
      <c r="Y1122" s="107"/>
      <c r="Z1122" s="107"/>
      <c r="AA1122" s="107"/>
      <c r="AB1122" s="107"/>
      <c r="AC1122" s="147"/>
      <c r="AD1122" s="111"/>
      <c r="AE1122" s="107"/>
      <c r="AF1122" s="107"/>
      <c r="AG1122" s="107"/>
      <c r="AH1122" s="107"/>
      <c r="AI1122" s="107"/>
      <c r="AJ1122" s="107"/>
      <c r="AK1122" s="107"/>
      <c r="AL1122" s="107"/>
      <c r="AM1122" s="107"/>
      <c r="AN1122" s="107"/>
      <c r="AO1122" s="107"/>
      <c r="AP1122" s="107"/>
      <c r="AQ1122" s="107"/>
      <c r="AR1122" s="107"/>
      <c r="AS1122" s="107"/>
      <c r="AT1122" s="107"/>
      <c r="AU1122" s="107"/>
      <c r="AV1122" s="107"/>
      <c r="AW1122" s="107"/>
      <c r="AX1122" s="107"/>
      <c r="AY1122" s="107"/>
      <c r="AZ1122" s="107"/>
      <c r="BA1122" s="107"/>
      <c r="BB1122" s="107"/>
      <c r="BC1122" s="115"/>
      <c r="BD1122" s="107"/>
      <c r="BE1122" s="107"/>
      <c r="BF1122" s="107"/>
      <c r="BG1122" s="107"/>
      <c r="BH1122" s="107"/>
      <c r="BI1122" s="107"/>
      <c r="BJ1122" s="107"/>
      <c r="BK1122" s="107"/>
      <c r="BL1122" s="116"/>
      <c r="BM1122" s="116"/>
      <c r="BN1122" s="116"/>
      <c r="BO1122" s="116"/>
      <c r="BP1122" s="116"/>
      <c r="BQ1122" s="116"/>
      <c r="BR1122" s="116"/>
      <c r="BS1122" s="118"/>
      <c r="BT1122" s="107"/>
      <c r="BU1122" s="107"/>
      <c r="BV1122" s="107"/>
      <c r="BW1122" s="107"/>
      <c r="BX1122" s="107"/>
      <c r="BY1122" s="107"/>
      <c r="BZ1122" s="107"/>
      <c r="CA1122" s="107"/>
      <c r="CB1122" s="117"/>
      <c r="CC1122" s="117"/>
      <c r="CD1122" s="117"/>
      <c r="CE1122" s="112"/>
      <c r="CF1122" s="117"/>
      <c r="CG1122" s="112"/>
      <c r="CH1122" s="112"/>
      <c r="CI1122" s="112"/>
      <c r="CJ1122" s="112"/>
      <c r="CK1122" s="112"/>
      <c r="CL1122" s="112"/>
      <c r="CM1122" s="112"/>
      <c r="CN1122" s="112"/>
      <c r="CO1122" s="112"/>
      <c r="CP1122" s="112"/>
      <c r="CQ1122" s="112"/>
      <c r="CR1122" s="112"/>
    </row>
    <row r="1123" spans="1:96" ht="30.75" customHeight="1">
      <c r="A1123" s="107"/>
      <c r="B1123" s="117"/>
      <c r="C1123" s="107"/>
      <c r="D1123" s="107"/>
      <c r="E1123" s="107"/>
      <c r="F1123" s="107"/>
      <c r="G1123" s="107"/>
      <c r="H1123" s="107"/>
      <c r="I1123" s="107"/>
      <c r="J1123" s="107"/>
      <c r="K1123" s="107"/>
      <c r="L1123" s="107"/>
      <c r="M1123" s="107"/>
      <c r="N1123" s="107"/>
      <c r="O1123" s="117"/>
      <c r="P1123" s="118"/>
      <c r="Q1123" s="107"/>
      <c r="R1123" s="107"/>
      <c r="S1123" s="107"/>
      <c r="T1123" s="107"/>
      <c r="U1123" s="107"/>
      <c r="V1123" s="107"/>
      <c r="W1123" s="107"/>
      <c r="X1123" s="107"/>
      <c r="Y1123" s="107"/>
      <c r="Z1123" s="107"/>
      <c r="AA1123" s="107"/>
      <c r="AB1123" s="107"/>
      <c r="AC1123" s="147"/>
      <c r="AD1123" s="111"/>
      <c r="AE1123" s="107"/>
      <c r="AF1123" s="107"/>
      <c r="AG1123" s="107"/>
      <c r="AH1123" s="107"/>
      <c r="AI1123" s="107"/>
      <c r="AJ1123" s="107"/>
      <c r="AK1123" s="107"/>
      <c r="AL1123" s="107"/>
      <c r="AM1123" s="107"/>
      <c r="AN1123" s="107"/>
      <c r="AO1123" s="107"/>
      <c r="AP1123" s="107"/>
      <c r="AQ1123" s="107"/>
      <c r="AR1123" s="107"/>
      <c r="AS1123" s="107"/>
      <c r="AT1123" s="107"/>
      <c r="AU1123" s="107"/>
      <c r="AV1123" s="107"/>
      <c r="AW1123" s="107"/>
      <c r="AX1123" s="107"/>
      <c r="AY1123" s="107"/>
      <c r="AZ1123" s="107"/>
      <c r="BA1123" s="107"/>
      <c r="BB1123" s="107"/>
      <c r="BC1123" s="115"/>
      <c r="BD1123" s="107"/>
      <c r="BE1123" s="107"/>
      <c r="BF1123" s="107"/>
      <c r="BG1123" s="107"/>
      <c r="BH1123" s="107"/>
      <c r="BI1123" s="107"/>
      <c r="BJ1123" s="107"/>
      <c r="BK1123" s="107"/>
      <c r="BL1123" s="116"/>
      <c r="BM1123" s="116"/>
      <c r="BN1123" s="116"/>
      <c r="BO1123" s="116"/>
      <c r="BP1123" s="116"/>
      <c r="BQ1123" s="116"/>
      <c r="BR1123" s="116"/>
      <c r="BS1123" s="118"/>
      <c r="BT1123" s="107"/>
      <c r="BU1123" s="107"/>
      <c r="BV1123" s="107"/>
      <c r="BW1123" s="107"/>
      <c r="BX1123" s="107"/>
      <c r="BY1123" s="107"/>
      <c r="BZ1123" s="107"/>
      <c r="CA1123" s="107"/>
      <c r="CB1123" s="117"/>
      <c r="CC1123" s="117"/>
      <c r="CD1123" s="117"/>
      <c r="CE1123" s="112"/>
      <c r="CF1123" s="117"/>
      <c r="CG1123" s="112"/>
      <c r="CH1123" s="112"/>
      <c r="CI1123" s="112"/>
      <c r="CJ1123" s="112"/>
      <c r="CK1123" s="112"/>
      <c r="CL1123" s="112"/>
      <c r="CM1123" s="112"/>
      <c r="CN1123" s="112"/>
      <c r="CO1123" s="112"/>
      <c r="CP1123" s="112"/>
      <c r="CQ1123" s="112"/>
      <c r="CR1123" s="112"/>
    </row>
    <row r="1124" spans="1:96" ht="30.75" customHeight="1">
      <c r="A1124" s="107"/>
      <c r="B1124" s="117"/>
      <c r="C1124" s="107"/>
      <c r="D1124" s="107"/>
      <c r="E1124" s="107"/>
      <c r="F1124" s="107"/>
      <c r="G1124" s="107"/>
      <c r="H1124" s="107"/>
      <c r="I1124" s="107"/>
      <c r="J1124" s="107"/>
      <c r="K1124" s="107"/>
      <c r="L1124" s="107"/>
      <c r="M1124" s="107"/>
      <c r="N1124" s="107"/>
      <c r="O1124" s="117"/>
      <c r="P1124" s="118"/>
      <c r="Q1124" s="107"/>
      <c r="R1124" s="107"/>
      <c r="S1124" s="107"/>
      <c r="T1124" s="107"/>
      <c r="U1124" s="107"/>
      <c r="V1124" s="107"/>
      <c r="W1124" s="107"/>
      <c r="X1124" s="107"/>
      <c r="Y1124" s="107"/>
      <c r="Z1124" s="107"/>
      <c r="AA1124" s="107"/>
      <c r="AB1124" s="107"/>
      <c r="AC1124" s="147"/>
      <c r="AD1124" s="111"/>
      <c r="AE1124" s="107"/>
      <c r="AF1124" s="107"/>
      <c r="AG1124" s="107"/>
      <c r="AH1124" s="107"/>
      <c r="AI1124" s="107"/>
      <c r="AJ1124" s="107"/>
      <c r="AK1124" s="107"/>
      <c r="AL1124" s="107"/>
      <c r="AM1124" s="107"/>
      <c r="AN1124" s="107"/>
      <c r="AO1124" s="107"/>
      <c r="AP1124" s="107"/>
      <c r="AQ1124" s="107"/>
      <c r="AR1124" s="107"/>
      <c r="AS1124" s="107"/>
      <c r="AT1124" s="107"/>
      <c r="AU1124" s="107"/>
      <c r="AV1124" s="107"/>
      <c r="AW1124" s="107"/>
      <c r="AX1124" s="107"/>
      <c r="AY1124" s="107"/>
      <c r="AZ1124" s="107"/>
      <c r="BA1124" s="107"/>
      <c r="BB1124" s="107"/>
      <c r="BC1124" s="115"/>
      <c r="BD1124" s="107"/>
      <c r="BE1124" s="107"/>
      <c r="BF1124" s="107"/>
      <c r="BG1124" s="107"/>
      <c r="BH1124" s="107"/>
      <c r="BI1124" s="107"/>
      <c r="BJ1124" s="107"/>
      <c r="BK1124" s="107"/>
      <c r="BL1124" s="116"/>
      <c r="BM1124" s="116"/>
      <c r="BN1124" s="116"/>
      <c r="BO1124" s="116"/>
      <c r="BP1124" s="116"/>
      <c r="BQ1124" s="116"/>
      <c r="BR1124" s="116"/>
      <c r="BS1124" s="118"/>
      <c r="BT1124" s="107"/>
      <c r="BU1124" s="107"/>
      <c r="BV1124" s="107"/>
      <c r="BW1124" s="107"/>
      <c r="BX1124" s="107"/>
      <c r="BY1124" s="107"/>
      <c r="BZ1124" s="107"/>
      <c r="CA1124" s="107"/>
      <c r="CB1124" s="117"/>
      <c r="CC1124" s="117"/>
      <c r="CD1124" s="117"/>
      <c r="CE1124" s="112"/>
      <c r="CF1124" s="117"/>
      <c r="CG1124" s="112"/>
      <c r="CH1124" s="112"/>
      <c r="CI1124" s="112"/>
      <c r="CJ1124" s="112"/>
      <c r="CK1124" s="112"/>
      <c r="CL1124" s="112"/>
      <c r="CM1124" s="112"/>
      <c r="CN1124" s="112"/>
      <c r="CO1124" s="112"/>
      <c r="CP1124" s="112"/>
      <c r="CQ1124" s="112"/>
      <c r="CR1124" s="112"/>
    </row>
    <row r="1125" spans="1:96" ht="30.75" customHeight="1">
      <c r="A1125" s="107"/>
      <c r="B1125" s="117"/>
      <c r="C1125" s="107"/>
      <c r="D1125" s="107"/>
      <c r="E1125" s="107"/>
      <c r="F1125" s="107"/>
      <c r="G1125" s="107"/>
      <c r="H1125" s="107"/>
      <c r="I1125" s="107"/>
      <c r="J1125" s="107"/>
      <c r="K1125" s="107"/>
      <c r="L1125" s="107"/>
      <c r="M1125" s="107"/>
      <c r="N1125" s="107"/>
      <c r="O1125" s="117"/>
      <c r="P1125" s="118"/>
      <c r="Q1125" s="107"/>
      <c r="R1125" s="107"/>
      <c r="S1125" s="107"/>
      <c r="T1125" s="107"/>
      <c r="U1125" s="107"/>
      <c r="V1125" s="107"/>
      <c r="W1125" s="107"/>
      <c r="X1125" s="107"/>
      <c r="Y1125" s="107"/>
      <c r="Z1125" s="107"/>
      <c r="AA1125" s="107"/>
      <c r="AB1125" s="107"/>
      <c r="AC1125" s="147"/>
      <c r="AD1125" s="111"/>
      <c r="AE1125" s="107"/>
      <c r="AF1125" s="107"/>
      <c r="AG1125" s="107"/>
      <c r="AH1125" s="107"/>
      <c r="AI1125" s="107"/>
      <c r="AJ1125" s="107"/>
      <c r="AK1125" s="107"/>
      <c r="AL1125" s="107"/>
      <c r="AM1125" s="107"/>
      <c r="AN1125" s="107"/>
      <c r="AO1125" s="107"/>
      <c r="AP1125" s="107"/>
      <c r="AQ1125" s="107"/>
      <c r="AR1125" s="107"/>
      <c r="AS1125" s="107"/>
      <c r="AT1125" s="107"/>
      <c r="AU1125" s="107"/>
      <c r="AV1125" s="107"/>
      <c r="AW1125" s="107"/>
      <c r="AX1125" s="107"/>
      <c r="AY1125" s="107"/>
      <c r="AZ1125" s="107"/>
      <c r="BA1125" s="107"/>
      <c r="BB1125" s="107"/>
      <c r="BC1125" s="115"/>
      <c r="BD1125" s="107"/>
      <c r="BE1125" s="107"/>
      <c r="BF1125" s="107"/>
      <c r="BG1125" s="107"/>
      <c r="BH1125" s="107"/>
      <c r="BI1125" s="107"/>
      <c r="BJ1125" s="107"/>
      <c r="BK1125" s="107"/>
      <c r="BL1125" s="116"/>
      <c r="BM1125" s="116"/>
      <c r="BN1125" s="116"/>
      <c r="BO1125" s="116"/>
      <c r="BP1125" s="116"/>
      <c r="BQ1125" s="116"/>
      <c r="BR1125" s="116"/>
      <c r="BS1125" s="118"/>
      <c r="BT1125" s="107"/>
      <c r="BU1125" s="107"/>
      <c r="BV1125" s="107"/>
      <c r="BW1125" s="107"/>
      <c r="BX1125" s="107"/>
      <c r="BY1125" s="107"/>
      <c r="BZ1125" s="107"/>
      <c r="CA1125" s="107"/>
      <c r="CB1125" s="117"/>
      <c r="CC1125" s="117"/>
      <c r="CD1125" s="117"/>
      <c r="CE1125" s="112"/>
      <c r="CF1125" s="117"/>
      <c r="CG1125" s="112"/>
      <c r="CH1125" s="112"/>
      <c r="CI1125" s="112"/>
      <c r="CJ1125" s="112"/>
      <c r="CK1125" s="112"/>
      <c r="CL1125" s="112"/>
      <c r="CM1125" s="112"/>
      <c r="CN1125" s="112"/>
      <c r="CO1125" s="112"/>
      <c r="CP1125" s="112"/>
      <c r="CQ1125" s="112"/>
      <c r="CR1125" s="112"/>
    </row>
    <row r="1126" spans="1:96" ht="30.75" customHeight="1">
      <c r="A1126" s="107"/>
      <c r="B1126" s="117"/>
      <c r="C1126" s="107"/>
      <c r="D1126" s="107"/>
      <c r="E1126" s="107"/>
      <c r="F1126" s="107"/>
      <c r="G1126" s="107"/>
      <c r="H1126" s="107"/>
      <c r="I1126" s="107"/>
      <c r="J1126" s="107"/>
      <c r="K1126" s="107"/>
      <c r="L1126" s="107"/>
      <c r="M1126" s="107"/>
      <c r="N1126" s="107"/>
      <c r="O1126" s="117"/>
      <c r="P1126" s="118"/>
      <c r="Q1126" s="107"/>
      <c r="R1126" s="107"/>
      <c r="S1126" s="107"/>
      <c r="T1126" s="107"/>
      <c r="U1126" s="107"/>
      <c r="V1126" s="107"/>
      <c r="W1126" s="107"/>
      <c r="X1126" s="107"/>
      <c r="Y1126" s="107"/>
      <c r="Z1126" s="107"/>
      <c r="AA1126" s="107"/>
      <c r="AB1126" s="107"/>
      <c r="AC1126" s="147"/>
      <c r="AD1126" s="111"/>
      <c r="AE1126" s="107"/>
      <c r="AF1126" s="107"/>
      <c r="AG1126" s="107"/>
      <c r="AH1126" s="107"/>
      <c r="AI1126" s="107"/>
      <c r="AJ1126" s="107"/>
      <c r="AK1126" s="107"/>
      <c r="AL1126" s="107"/>
      <c r="AM1126" s="107"/>
      <c r="AN1126" s="107"/>
      <c r="AO1126" s="107"/>
      <c r="AP1126" s="107"/>
      <c r="AQ1126" s="107"/>
      <c r="AR1126" s="107"/>
      <c r="AS1126" s="107"/>
      <c r="AT1126" s="107"/>
      <c r="AU1126" s="107"/>
      <c r="AV1126" s="107"/>
      <c r="AW1126" s="107"/>
      <c r="AX1126" s="107"/>
      <c r="AY1126" s="107"/>
      <c r="AZ1126" s="107"/>
      <c r="BA1126" s="107"/>
      <c r="BB1126" s="107"/>
      <c r="BC1126" s="115"/>
      <c r="BD1126" s="107"/>
      <c r="BE1126" s="107"/>
      <c r="BF1126" s="107"/>
      <c r="BG1126" s="107"/>
      <c r="BH1126" s="107"/>
      <c r="BI1126" s="107"/>
      <c r="BJ1126" s="107"/>
      <c r="BK1126" s="107"/>
      <c r="BL1126" s="116"/>
      <c r="BM1126" s="116"/>
      <c r="BN1126" s="116"/>
      <c r="BO1126" s="116"/>
      <c r="BP1126" s="116"/>
      <c r="BQ1126" s="116"/>
      <c r="BR1126" s="116"/>
      <c r="BS1126" s="118"/>
      <c r="BT1126" s="107"/>
      <c r="BU1126" s="107"/>
      <c r="BV1126" s="107"/>
      <c r="BW1126" s="107"/>
      <c r="BX1126" s="107"/>
      <c r="BY1126" s="107"/>
      <c r="BZ1126" s="107"/>
      <c r="CA1126" s="107"/>
      <c r="CB1126" s="117"/>
      <c r="CC1126" s="117"/>
      <c r="CD1126" s="117"/>
      <c r="CE1126" s="112"/>
      <c r="CF1126" s="117"/>
      <c r="CG1126" s="112"/>
      <c r="CH1126" s="112"/>
      <c r="CI1126" s="112"/>
      <c r="CJ1126" s="112"/>
      <c r="CK1126" s="112"/>
      <c r="CL1126" s="112"/>
      <c r="CM1126" s="112"/>
      <c r="CN1126" s="112"/>
      <c r="CO1126" s="112"/>
      <c r="CP1126" s="112"/>
      <c r="CQ1126" s="112"/>
      <c r="CR1126" s="112"/>
    </row>
    <row r="1127" spans="1:96" ht="30.75" customHeight="1">
      <c r="A1127" s="107"/>
      <c r="B1127" s="117"/>
      <c r="C1127" s="107"/>
      <c r="D1127" s="107"/>
      <c r="E1127" s="107"/>
      <c r="F1127" s="107"/>
      <c r="G1127" s="107"/>
      <c r="H1127" s="107"/>
      <c r="I1127" s="107"/>
      <c r="J1127" s="107"/>
      <c r="K1127" s="107"/>
      <c r="L1127" s="107"/>
      <c r="M1127" s="107"/>
      <c r="N1127" s="107"/>
      <c r="O1127" s="117"/>
      <c r="P1127" s="118"/>
      <c r="Q1127" s="107"/>
      <c r="R1127" s="107"/>
      <c r="S1127" s="107"/>
      <c r="T1127" s="107"/>
      <c r="U1127" s="107"/>
      <c r="V1127" s="107"/>
      <c r="W1127" s="107"/>
      <c r="X1127" s="107"/>
      <c r="Y1127" s="107"/>
      <c r="Z1127" s="107"/>
      <c r="AA1127" s="107"/>
      <c r="AB1127" s="107"/>
      <c r="AC1127" s="147"/>
      <c r="AD1127" s="111"/>
      <c r="AE1127" s="107"/>
      <c r="AF1127" s="107"/>
      <c r="AG1127" s="107"/>
      <c r="AH1127" s="107"/>
      <c r="AI1127" s="107"/>
      <c r="AJ1127" s="107"/>
      <c r="AK1127" s="107"/>
      <c r="AL1127" s="107"/>
      <c r="AM1127" s="107"/>
      <c r="AN1127" s="107"/>
      <c r="AO1127" s="107"/>
      <c r="AP1127" s="107"/>
      <c r="AQ1127" s="107"/>
      <c r="AR1127" s="107"/>
      <c r="AS1127" s="107"/>
      <c r="AT1127" s="107"/>
      <c r="AU1127" s="107"/>
      <c r="AV1127" s="107"/>
      <c r="AW1127" s="107"/>
      <c r="AX1127" s="107"/>
      <c r="AY1127" s="107"/>
      <c r="AZ1127" s="107"/>
      <c r="BA1127" s="107"/>
      <c r="BB1127" s="107"/>
      <c r="BC1127" s="115"/>
      <c r="BD1127" s="107"/>
      <c r="BE1127" s="107"/>
      <c r="BF1127" s="107"/>
      <c r="BG1127" s="107"/>
      <c r="BH1127" s="107"/>
      <c r="BI1127" s="107"/>
      <c r="BJ1127" s="107"/>
      <c r="BK1127" s="107"/>
      <c r="BL1127" s="116"/>
      <c r="BM1127" s="116"/>
      <c r="BN1127" s="116"/>
      <c r="BO1127" s="116"/>
      <c r="BP1127" s="116"/>
      <c r="BQ1127" s="116"/>
      <c r="BR1127" s="116"/>
      <c r="BS1127" s="118"/>
      <c r="BT1127" s="107"/>
      <c r="BU1127" s="107"/>
      <c r="BV1127" s="107"/>
      <c r="BW1127" s="107"/>
      <c r="BX1127" s="107"/>
      <c r="BY1127" s="107"/>
      <c r="BZ1127" s="107"/>
      <c r="CA1127" s="107"/>
      <c r="CB1127" s="117"/>
      <c r="CC1127" s="117"/>
      <c r="CD1127" s="117"/>
      <c r="CE1127" s="112"/>
      <c r="CF1127" s="117"/>
      <c r="CG1127" s="112"/>
      <c r="CH1127" s="112"/>
      <c r="CI1127" s="112"/>
      <c r="CJ1127" s="112"/>
      <c r="CK1127" s="112"/>
      <c r="CL1127" s="112"/>
      <c r="CM1127" s="112"/>
      <c r="CN1127" s="112"/>
      <c r="CO1127" s="112"/>
      <c r="CP1127" s="112"/>
      <c r="CQ1127" s="112"/>
      <c r="CR1127" s="112"/>
    </row>
    <row r="1128" spans="1:96" ht="30.75" customHeight="1">
      <c r="A1128" s="107"/>
      <c r="B1128" s="117"/>
      <c r="C1128" s="107"/>
      <c r="D1128" s="107"/>
      <c r="E1128" s="107"/>
      <c r="F1128" s="107"/>
      <c r="G1128" s="107"/>
      <c r="H1128" s="107"/>
      <c r="I1128" s="107"/>
      <c r="J1128" s="107"/>
      <c r="K1128" s="107"/>
      <c r="L1128" s="107"/>
      <c r="M1128" s="107"/>
      <c r="N1128" s="107"/>
      <c r="O1128" s="117"/>
      <c r="P1128" s="118"/>
      <c r="Q1128" s="107"/>
      <c r="R1128" s="107"/>
      <c r="S1128" s="107"/>
      <c r="T1128" s="107"/>
      <c r="U1128" s="107"/>
      <c r="V1128" s="107"/>
      <c r="W1128" s="107"/>
      <c r="X1128" s="107"/>
      <c r="Y1128" s="107"/>
      <c r="Z1128" s="107"/>
      <c r="AA1128" s="107"/>
      <c r="AB1128" s="107"/>
      <c r="AC1128" s="147"/>
      <c r="AD1128" s="111"/>
      <c r="AE1128" s="107"/>
      <c r="AF1128" s="107"/>
      <c r="AG1128" s="107"/>
      <c r="AH1128" s="107"/>
      <c r="AI1128" s="107"/>
      <c r="AJ1128" s="107"/>
      <c r="AK1128" s="107"/>
      <c r="AL1128" s="107"/>
      <c r="AM1128" s="107"/>
      <c r="AN1128" s="107"/>
      <c r="AO1128" s="107"/>
      <c r="AP1128" s="107"/>
      <c r="AQ1128" s="107"/>
      <c r="AR1128" s="107"/>
      <c r="AS1128" s="107"/>
      <c r="AT1128" s="107"/>
      <c r="AU1128" s="107"/>
      <c r="AV1128" s="107"/>
      <c r="AW1128" s="107"/>
      <c r="AX1128" s="107"/>
      <c r="AY1128" s="107"/>
      <c r="AZ1128" s="107"/>
      <c r="BA1128" s="107"/>
      <c r="BB1128" s="107"/>
      <c r="BC1128" s="115"/>
      <c r="BD1128" s="107"/>
      <c r="BE1128" s="107"/>
      <c r="BF1128" s="107"/>
      <c r="BG1128" s="107"/>
      <c r="BH1128" s="107"/>
      <c r="BI1128" s="107"/>
      <c r="BJ1128" s="107"/>
      <c r="BK1128" s="107"/>
      <c r="BL1128" s="116"/>
      <c r="BM1128" s="116"/>
      <c r="BN1128" s="116"/>
      <c r="BO1128" s="116"/>
      <c r="BP1128" s="116"/>
      <c r="BQ1128" s="116"/>
      <c r="BR1128" s="116"/>
      <c r="BS1128" s="118"/>
      <c r="BT1128" s="107"/>
      <c r="BU1128" s="107"/>
      <c r="BV1128" s="107"/>
      <c r="BW1128" s="107"/>
      <c r="BX1128" s="107"/>
      <c r="BY1128" s="107"/>
      <c r="BZ1128" s="107"/>
      <c r="CA1128" s="107"/>
      <c r="CB1128" s="117"/>
      <c r="CC1128" s="117"/>
      <c r="CD1128" s="117"/>
      <c r="CE1128" s="112"/>
      <c r="CF1128" s="117"/>
      <c r="CG1128" s="112"/>
      <c r="CH1128" s="112"/>
      <c r="CI1128" s="112"/>
      <c r="CJ1128" s="112"/>
      <c r="CK1128" s="112"/>
      <c r="CL1128" s="112"/>
      <c r="CM1128" s="112"/>
      <c r="CN1128" s="112"/>
      <c r="CO1128" s="112"/>
      <c r="CP1128" s="112"/>
      <c r="CQ1128" s="112"/>
      <c r="CR1128" s="112"/>
    </row>
    <row r="1129" spans="1:96" ht="30.75" customHeight="1">
      <c r="A1129" s="107"/>
      <c r="B1129" s="117"/>
      <c r="C1129" s="107"/>
      <c r="D1129" s="107"/>
      <c r="E1129" s="107"/>
      <c r="F1129" s="107"/>
      <c r="G1129" s="107"/>
      <c r="H1129" s="107"/>
      <c r="I1129" s="107"/>
      <c r="J1129" s="107"/>
      <c r="K1129" s="107"/>
      <c r="L1129" s="107"/>
      <c r="M1129" s="107"/>
      <c r="N1129" s="107"/>
      <c r="O1129" s="117"/>
      <c r="P1129" s="118"/>
      <c r="Q1129" s="107"/>
      <c r="R1129" s="107"/>
      <c r="S1129" s="107"/>
      <c r="T1129" s="107"/>
      <c r="U1129" s="107"/>
      <c r="V1129" s="107"/>
      <c r="W1129" s="107"/>
      <c r="X1129" s="107"/>
      <c r="Y1129" s="107"/>
      <c r="Z1129" s="107"/>
      <c r="AA1129" s="107"/>
      <c r="AB1129" s="107"/>
      <c r="AC1129" s="147"/>
      <c r="AD1129" s="111"/>
      <c r="AE1129" s="107"/>
      <c r="AF1129" s="107"/>
      <c r="AG1129" s="107"/>
      <c r="AH1129" s="107"/>
      <c r="AI1129" s="107"/>
      <c r="AJ1129" s="107"/>
      <c r="AK1129" s="107"/>
      <c r="AL1129" s="107"/>
      <c r="AM1129" s="107"/>
      <c r="AN1129" s="107"/>
      <c r="AO1129" s="107"/>
      <c r="AP1129" s="107"/>
      <c r="AQ1129" s="107"/>
      <c r="AR1129" s="107"/>
      <c r="AS1129" s="107"/>
      <c r="AT1129" s="107"/>
      <c r="AU1129" s="107"/>
      <c r="AV1129" s="107"/>
      <c r="AW1129" s="107"/>
      <c r="AX1129" s="107"/>
      <c r="AY1129" s="107"/>
      <c r="AZ1129" s="107"/>
      <c r="BA1129" s="107"/>
      <c r="BB1129" s="107"/>
      <c r="BC1129" s="115"/>
      <c r="BD1129" s="107"/>
      <c r="BE1129" s="107"/>
      <c r="BF1129" s="107"/>
      <c r="BG1129" s="107"/>
      <c r="BH1129" s="107"/>
      <c r="BI1129" s="107"/>
      <c r="BJ1129" s="107"/>
      <c r="BK1129" s="107"/>
      <c r="BL1129" s="116"/>
      <c r="BM1129" s="116"/>
      <c r="BN1129" s="116"/>
      <c r="BO1129" s="116"/>
      <c r="BP1129" s="116"/>
      <c r="BQ1129" s="116"/>
      <c r="BR1129" s="116"/>
      <c r="BS1129" s="118"/>
      <c r="BT1129" s="107"/>
      <c r="BU1129" s="107"/>
      <c r="BV1129" s="107"/>
      <c r="BW1129" s="107"/>
      <c r="BX1129" s="107"/>
      <c r="BY1129" s="107"/>
      <c r="BZ1129" s="107"/>
      <c r="CA1129" s="107"/>
      <c r="CB1129" s="117"/>
      <c r="CC1129" s="117"/>
      <c r="CD1129" s="117"/>
      <c r="CE1129" s="112"/>
      <c r="CF1129" s="117"/>
      <c r="CG1129" s="112"/>
      <c r="CH1129" s="112"/>
      <c r="CI1129" s="112"/>
      <c r="CJ1129" s="112"/>
      <c r="CK1129" s="112"/>
      <c r="CL1129" s="112"/>
      <c r="CM1129" s="112"/>
      <c r="CN1129" s="112"/>
      <c r="CO1129" s="112"/>
      <c r="CP1129" s="112"/>
      <c r="CQ1129" s="112"/>
      <c r="CR1129" s="112"/>
    </row>
    <row r="1130" spans="1:96" ht="30.75" customHeight="1">
      <c r="A1130" s="107"/>
      <c r="B1130" s="117"/>
      <c r="C1130" s="107"/>
      <c r="D1130" s="107"/>
      <c r="E1130" s="107"/>
      <c r="F1130" s="107"/>
      <c r="G1130" s="107"/>
      <c r="H1130" s="107"/>
      <c r="I1130" s="107"/>
      <c r="J1130" s="107"/>
      <c r="K1130" s="107"/>
      <c r="L1130" s="107"/>
      <c r="M1130" s="107"/>
      <c r="N1130" s="107"/>
      <c r="O1130" s="117"/>
      <c r="P1130" s="118"/>
      <c r="Q1130" s="107"/>
      <c r="R1130" s="107"/>
      <c r="S1130" s="107"/>
      <c r="T1130" s="107"/>
      <c r="U1130" s="107"/>
      <c r="V1130" s="107"/>
      <c r="W1130" s="107"/>
      <c r="X1130" s="107"/>
      <c r="Y1130" s="107"/>
      <c r="Z1130" s="107"/>
      <c r="AA1130" s="107"/>
      <c r="AB1130" s="107"/>
      <c r="AC1130" s="147"/>
      <c r="AD1130" s="111"/>
      <c r="AE1130" s="107"/>
      <c r="AF1130" s="107"/>
      <c r="AG1130" s="107"/>
      <c r="AH1130" s="107"/>
      <c r="AI1130" s="107"/>
      <c r="AJ1130" s="107"/>
      <c r="AK1130" s="107"/>
      <c r="AL1130" s="107"/>
      <c r="AM1130" s="107"/>
      <c r="AN1130" s="107"/>
      <c r="AO1130" s="107"/>
      <c r="AP1130" s="107"/>
      <c r="AQ1130" s="107"/>
      <c r="AR1130" s="107"/>
      <c r="AS1130" s="107"/>
      <c r="AT1130" s="107"/>
      <c r="AU1130" s="107"/>
      <c r="AV1130" s="107"/>
      <c r="AW1130" s="107"/>
      <c r="AX1130" s="107"/>
      <c r="AY1130" s="107"/>
      <c r="AZ1130" s="107"/>
      <c r="BA1130" s="107"/>
      <c r="BB1130" s="107"/>
      <c r="BC1130" s="115"/>
      <c r="BD1130" s="107"/>
      <c r="BE1130" s="107"/>
      <c r="BF1130" s="107"/>
      <c r="BG1130" s="107"/>
      <c r="BH1130" s="107"/>
      <c r="BI1130" s="107"/>
      <c r="BJ1130" s="107"/>
      <c r="BK1130" s="107"/>
      <c r="BL1130" s="116"/>
      <c r="BM1130" s="116"/>
      <c r="BN1130" s="116"/>
      <c r="BO1130" s="116"/>
      <c r="BP1130" s="116"/>
      <c r="BQ1130" s="116"/>
      <c r="BR1130" s="116"/>
      <c r="BS1130" s="118"/>
      <c r="BT1130" s="107"/>
      <c r="BU1130" s="107"/>
      <c r="BV1130" s="107"/>
      <c r="BW1130" s="107"/>
      <c r="BX1130" s="107"/>
      <c r="BY1130" s="107"/>
      <c r="BZ1130" s="107"/>
      <c r="CA1130" s="107"/>
      <c r="CB1130" s="117"/>
      <c r="CC1130" s="117"/>
      <c r="CD1130" s="117"/>
      <c r="CE1130" s="112"/>
      <c r="CF1130" s="117"/>
      <c r="CG1130" s="112"/>
      <c r="CH1130" s="112"/>
      <c r="CI1130" s="112"/>
      <c r="CJ1130" s="112"/>
      <c r="CK1130" s="112"/>
      <c r="CL1130" s="112"/>
      <c r="CM1130" s="112"/>
      <c r="CN1130" s="112"/>
      <c r="CO1130" s="112"/>
      <c r="CP1130" s="112"/>
      <c r="CQ1130" s="112"/>
      <c r="CR1130" s="112"/>
    </row>
    <row r="1131" spans="1:96" ht="30.75" customHeight="1">
      <c r="A1131" s="107"/>
      <c r="B1131" s="117"/>
      <c r="C1131" s="107"/>
      <c r="D1131" s="107"/>
      <c r="E1131" s="107"/>
      <c r="F1131" s="107"/>
      <c r="G1131" s="107"/>
      <c r="H1131" s="107"/>
      <c r="I1131" s="107"/>
      <c r="J1131" s="107"/>
      <c r="K1131" s="107"/>
      <c r="L1131" s="107"/>
      <c r="M1131" s="107"/>
      <c r="N1131" s="107"/>
      <c r="O1131" s="117"/>
      <c r="P1131" s="118"/>
      <c r="Q1131" s="107"/>
      <c r="R1131" s="107"/>
      <c r="S1131" s="107"/>
      <c r="T1131" s="107"/>
      <c r="U1131" s="107"/>
      <c r="V1131" s="107"/>
      <c r="W1131" s="107"/>
      <c r="X1131" s="107"/>
      <c r="Y1131" s="107"/>
      <c r="Z1131" s="107"/>
      <c r="AA1131" s="107"/>
      <c r="AB1131" s="107"/>
      <c r="AC1131" s="147"/>
      <c r="AD1131" s="111"/>
      <c r="AE1131" s="107"/>
      <c r="AF1131" s="107"/>
      <c r="AG1131" s="107"/>
      <c r="AH1131" s="107"/>
      <c r="AI1131" s="107"/>
      <c r="AJ1131" s="107"/>
      <c r="AK1131" s="107"/>
      <c r="AL1131" s="107"/>
      <c r="AM1131" s="107"/>
      <c r="AN1131" s="107"/>
      <c r="AO1131" s="107"/>
      <c r="AP1131" s="107"/>
      <c r="AQ1131" s="107"/>
      <c r="AR1131" s="107"/>
      <c r="AS1131" s="107"/>
      <c r="AT1131" s="107"/>
      <c r="AU1131" s="107"/>
      <c r="AV1131" s="107"/>
      <c r="AW1131" s="107"/>
      <c r="AX1131" s="107"/>
      <c r="AY1131" s="107"/>
      <c r="AZ1131" s="107"/>
      <c r="BA1131" s="107"/>
      <c r="BB1131" s="107"/>
      <c r="BC1131" s="115"/>
      <c r="BD1131" s="107"/>
      <c r="BE1131" s="107"/>
      <c r="BF1131" s="107"/>
      <c r="BG1131" s="107"/>
      <c r="BH1131" s="107"/>
      <c r="BI1131" s="107"/>
      <c r="BJ1131" s="107"/>
      <c r="BK1131" s="107"/>
      <c r="BL1131" s="116"/>
      <c r="BM1131" s="116"/>
      <c r="BN1131" s="116"/>
      <c r="BO1131" s="116"/>
      <c r="BP1131" s="116"/>
      <c r="BQ1131" s="116"/>
      <c r="BR1131" s="116"/>
      <c r="BS1131" s="118"/>
      <c r="BT1131" s="107"/>
      <c r="BU1131" s="107"/>
      <c r="BV1131" s="107"/>
      <c r="BW1131" s="107"/>
      <c r="BX1131" s="107"/>
      <c r="BY1131" s="107"/>
      <c r="BZ1131" s="107"/>
      <c r="CA1131" s="107"/>
      <c r="CB1131" s="117"/>
      <c r="CC1131" s="117"/>
      <c r="CD1131" s="117"/>
      <c r="CE1131" s="112"/>
      <c r="CF1131" s="117"/>
      <c r="CG1131" s="112"/>
      <c r="CH1131" s="112"/>
      <c r="CI1131" s="112"/>
      <c r="CJ1131" s="112"/>
      <c r="CK1131" s="112"/>
      <c r="CL1131" s="112"/>
      <c r="CM1131" s="112"/>
      <c r="CN1131" s="112"/>
      <c r="CO1131" s="112"/>
      <c r="CP1131" s="112"/>
      <c r="CQ1131" s="112"/>
      <c r="CR1131" s="112"/>
    </row>
    <row r="1132" spans="1:96" ht="30.75" customHeight="1">
      <c r="A1132" s="107"/>
      <c r="B1132" s="117"/>
      <c r="C1132" s="107"/>
      <c r="D1132" s="107"/>
      <c r="E1132" s="107"/>
      <c r="F1132" s="107"/>
      <c r="G1132" s="107"/>
      <c r="H1132" s="107"/>
      <c r="I1132" s="107"/>
      <c r="J1132" s="107"/>
      <c r="K1132" s="107"/>
      <c r="L1132" s="107"/>
      <c r="M1132" s="107"/>
      <c r="N1132" s="107"/>
      <c r="O1132" s="117"/>
      <c r="P1132" s="118"/>
      <c r="Q1132" s="107"/>
      <c r="R1132" s="107"/>
      <c r="S1132" s="107"/>
      <c r="T1132" s="107"/>
      <c r="U1132" s="107"/>
      <c r="V1132" s="107"/>
      <c r="W1132" s="107"/>
      <c r="X1132" s="107"/>
      <c r="Y1132" s="107"/>
      <c r="Z1132" s="107"/>
      <c r="AA1132" s="107"/>
      <c r="AB1132" s="107"/>
      <c r="AC1132" s="147"/>
      <c r="AD1132" s="111"/>
      <c r="AE1132" s="107"/>
      <c r="AF1132" s="107"/>
      <c r="AG1132" s="107"/>
      <c r="AH1132" s="107"/>
      <c r="AI1132" s="107"/>
      <c r="AJ1132" s="107"/>
      <c r="AK1132" s="107"/>
      <c r="AL1132" s="107"/>
      <c r="AM1132" s="107"/>
      <c r="AN1132" s="107"/>
      <c r="AO1132" s="107"/>
      <c r="AP1132" s="107"/>
      <c r="AQ1132" s="107"/>
      <c r="AR1132" s="107"/>
      <c r="AS1132" s="107"/>
      <c r="AT1132" s="107"/>
      <c r="AU1132" s="107"/>
      <c r="AV1132" s="107"/>
      <c r="AW1132" s="107"/>
      <c r="AX1132" s="107"/>
      <c r="AY1132" s="107"/>
      <c r="AZ1132" s="107"/>
      <c r="BA1132" s="107"/>
      <c r="BB1132" s="107"/>
      <c r="BC1132" s="115"/>
      <c r="BD1132" s="107"/>
      <c r="BE1132" s="107"/>
      <c r="BF1132" s="107"/>
      <c r="BG1132" s="107"/>
      <c r="BH1132" s="107"/>
      <c r="BI1132" s="107"/>
      <c r="BJ1132" s="107"/>
      <c r="BK1132" s="107"/>
      <c r="BL1132" s="116"/>
      <c r="BM1132" s="116"/>
      <c r="BN1132" s="116"/>
      <c r="BO1132" s="116"/>
      <c r="BP1132" s="116"/>
      <c r="BQ1132" s="116"/>
      <c r="BR1132" s="116"/>
      <c r="BS1132" s="118"/>
      <c r="BT1132" s="107"/>
      <c r="BU1132" s="107"/>
      <c r="BV1132" s="107"/>
      <c r="BW1132" s="107"/>
      <c r="BX1132" s="107"/>
      <c r="BY1132" s="107"/>
      <c r="BZ1132" s="107"/>
      <c r="CA1132" s="107"/>
      <c r="CB1132" s="117"/>
      <c r="CC1132" s="117"/>
      <c r="CD1132" s="117"/>
      <c r="CE1132" s="112"/>
      <c r="CF1132" s="117"/>
      <c r="CG1132" s="112"/>
      <c r="CH1132" s="112"/>
      <c r="CI1132" s="112"/>
      <c r="CJ1132" s="112"/>
      <c r="CK1132" s="112"/>
      <c r="CL1132" s="112"/>
      <c r="CM1132" s="112"/>
      <c r="CN1132" s="112"/>
      <c r="CO1132" s="112"/>
      <c r="CP1132" s="112"/>
      <c r="CQ1132" s="112"/>
      <c r="CR1132" s="112"/>
    </row>
    <row r="1133" spans="1:96" ht="30.75" customHeight="1">
      <c r="A1133" s="107"/>
      <c r="B1133" s="117"/>
      <c r="C1133" s="107"/>
      <c r="D1133" s="107"/>
      <c r="E1133" s="107"/>
      <c r="F1133" s="107"/>
      <c r="G1133" s="107"/>
      <c r="H1133" s="107"/>
      <c r="I1133" s="107"/>
      <c r="J1133" s="107"/>
      <c r="K1133" s="107"/>
      <c r="L1133" s="107"/>
      <c r="M1133" s="107"/>
      <c r="N1133" s="107"/>
      <c r="O1133" s="117"/>
      <c r="P1133" s="118"/>
      <c r="Q1133" s="107"/>
      <c r="R1133" s="107"/>
      <c r="S1133" s="107"/>
      <c r="T1133" s="107"/>
      <c r="U1133" s="107"/>
      <c r="V1133" s="107"/>
      <c r="W1133" s="107"/>
      <c r="X1133" s="107"/>
      <c r="Y1133" s="107"/>
      <c r="Z1133" s="107"/>
      <c r="AA1133" s="107"/>
      <c r="AB1133" s="107"/>
      <c r="AC1133" s="147"/>
      <c r="AD1133" s="111"/>
      <c r="AE1133" s="107"/>
      <c r="AF1133" s="107"/>
      <c r="AG1133" s="107"/>
      <c r="AH1133" s="107"/>
      <c r="AI1133" s="107"/>
      <c r="AJ1133" s="107"/>
      <c r="AK1133" s="107"/>
      <c r="AL1133" s="107"/>
      <c r="AM1133" s="107"/>
      <c r="AN1133" s="107"/>
      <c r="AO1133" s="107"/>
      <c r="AP1133" s="107"/>
      <c r="AQ1133" s="107"/>
      <c r="AR1133" s="107"/>
      <c r="AS1133" s="107"/>
      <c r="AT1133" s="107"/>
      <c r="AU1133" s="107"/>
      <c r="AV1133" s="107"/>
      <c r="AW1133" s="107"/>
      <c r="AX1133" s="107"/>
      <c r="AY1133" s="107"/>
      <c r="AZ1133" s="107"/>
      <c r="BA1133" s="107"/>
      <c r="BB1133" s="107"/>
      <c r="BC1133" s="115"/>
      <c r="BD1133" s="107"/>
      <c r="BE1133" s="107"/>
      <c r="BF1133" s="107"/>
      <c r="BG1133" s="107"/>
      <c r="BH1133" s="107"/>
      <c r="BI1133" s="107"/>
      <c r="BJ1133" s="107"/>
      <c r="BK1133" s="107"/>
      <c r="BL1133" s="116"/>
      <c r="BM1133" s="116"/>
      <c r="BN1133" s="116"/>
      <c r="BO1133" s="116"/>
      <c r="BP1133" s="116"/>
      <c r="BQ1133" s="116"/>
      <c r="BR1133" s="116"/>
      <c r="BS1133" s="118"/>
      <c r="BT1133" s="107"/>
      <c r="BU1133" s="107"/>
      <c r="BV1133" s="107"/>
      <c r="BW1133" s="107"/>
      <c r="BX1133" s="107"/>
      <c r="BY1133" s="107"/>
      <c r="BZ1133" s="107"/>
      <c r="CA1133" s="107"/>
      <c r="CB1133" s="117"/>
      <c r="CC1133" s="117"/>
      <c r="CD1133" s="117"/>
      <c r="CE1133" s="112"/>
      <c r="CF1133" s="117"/>
      <c r="CG1133" s="112"/>
      <c r="CH1133" s="112"/>
      <c r="CI1133" s="112"/>
      <c r="CJ1133" s="112"/>
      <c r="CK1133" s="112"/>
      <c r="CL1133" s="112"/>
      <c r="CM1133" s="112"/>
      <c r="CN1133" s="112"/>
      <c r="CO1133" s="112"/>
      <c r="CP1133" s="112"/>
      <c r="CQ1133" s="112"/>
      <c r="CR1133" s="112"/>
    </row>
    <row r="1134" spans="1:96" ht="30.75" customHeight="1">
      <c r="A1134" s="107"/>
      <c r="B1134" s="117"/>
      <c r="C1134" s="107"/>
      <c r="D1134" s="107"/>
      <c r="E1134" s="107"/>
      <c r="F1134" s="107"/>
      <c r="G1134" s="107"/>
      <c r="H1134" s="107"/>
      <c r="I1134" s="107"/>
      <c r="J1134" s="107"/>
      <c r="K1134" s="107"/>
      <c r="L1134" s="107"/>
      <c r="M1134" s="107"/>
      <c r="N1134" s="107"/>
      <c r="O1134" s="117"/>
      <c r="P1134" s="118"/>
      <c r="Q1134" s="107"/>
      <c r="R1134" s="107"/>
      <c r="S1134" s="107"/>
      <c r="T1134" s="107"/>
      <c r="U1134" s="107"/>
      <c r="V1134" s="107"/>
      <c r="W1134" s="107"/>
      <c r="X1134" s="107"/>
      <c r="Y1134" s="107"/>
      <c r="Z1134" s="107"/>
      <c r="AA1134" s="107"/>
      <c r="AB1134" s="107"/>
      <c r="AC1134" s="147"/>
      <c r="AD1134" s="111"/>
      <c r="AE1134" s="107"/>
      <c r="AF1134" s="107"/>
      <c r="AG1134" s="107"/>
      <c r="AH1134" s="107"/>
      <c r="AI1134" s="107"/>
      <c r="AJ1134" s="107"/>
      <c r="AK1134" s="107"/>
      <c r="AL1134" s="107"/>
      <c r="AM1134" s="107"/>
      <c r="AN1134" s="107"/>
      <c r="AO1134" s="107"/>
      <c r="AP1134" s="107"/>
      <c r="AQ1134" s="107"/>
      <c r="AR1134" s="107"/>
      <c r="AS1134" s="107"/>
      <c r="AT1134" s="107"/>
      <c r="AU1134" s="107"/>
      <c r="AV1134" s="107"/>
      <c r="AW1134" s="107"/>
      <c r="AX1134" s="107"/>
      <c r="AY1134" s="107"/>
      <c r="AZ1134" s="107"/>
      <c r="BA1134" s="107"/>
      <c r="BB1134" s="107"/>
      <c r="BC1134" s="115"/>
      <c r="BD1134" s="107"/>
      <c r="BE1134" s="107"/>
      <c r="BF1134" s="107"/>
      <c r="BG1134" s="107"/>
      <c r="BH1134" s="107"/>
      <c r="BI1134" s="107"/>
      <c r="BJ1134" s="107"/>
      <c r="BK1134" s="107"/>
      <c r="BL1134" s="116"/>
      <c r="BM1134" s="116"/>
      <c r="BN1134" s="116"/>
      <c r="BO1134" s="116"/>
      <c r="BP1134" s="116"/>
      <c r="BQ1134" s="116"/>
      <c r="BR1134" s="116"/>
      <c r="BS1134" s="118"/>
      <c r="BT1134" s="107"/>
      <c r="BU1134" s="107"/>
      <c r="BV1134" s="107"/>
      <c r="BW1134" s="107"/>
      <c r="BX1134" s="107"/>
      <c r="BY1134" s="107"/>
      <c r="BZ1134" s="107"/>
      <c r="CA1134" s="107"/>
      <c r="CB1134" s="117"/>
      <c r="CC1134" s="117"/>
      <c r="CD1134" s="117"/>
      <c r="CE1134" s="112"/>
      <c r="CF1134" s="117"/>
      <c r="CG1134" s="112"/>
      <c r="CH1134" s="112"/>
      <c r="CI1134" s="112"/>
      <c r="CJ1134" s="112"/>
      <c r="CK1134" s="112"/>
      <c r="CL1134" s="112"/>
      <c r="CM1134" s="112"/>
      <c r="CN1134" s="112"/>
      <c r="CO1134" s="112"/>
      <c r="CP1134" s="112"/>
      <c r="CQ1134" s="112"/>
      <c r="CR1134" s="112"/>
    </row>
    <row r="1135" spans="1:96" ht="30.75" customHeight="1">
      <c r="A1135" s="107"/>
      <c r="B1135" s="117"/>
      <c r="C1135" s="107"/>
      <c r="D1135" s="107"/>
      <c r="E1135" s="107"/>
      <c r="F1135" s="107"/>
      <c r="G1135" s="107"/>
      <c r="H1135" s="107"/>
      <c r="I1135" s="107"/>
      <c r="J1135" s="107"/>
      <c r="K1135" s="107"/>
      <c r="L1135" s="107"/>
      <c r="M1135" s="107"/>
      <c r="N1135" s="107"/>
      <c r="O1135" s="117"/>
      <c r="P1135" s="118"/>
      <c r="Q1135" s="107"/>
      <c r="R1135" s="107"/>
      <c r="S1135" s="107"/>
      <c r="T1135" s="107"/>
      <c r="U1135" s="107"/>
      <c r="V1135" s="107"/>
      <c r="W1135" s="107"/>
      <c r="X1135" s="107"/>
      <c r="Y1135" s="107"/>
      <c r="Z1135" s="107"/>
      <c r="AA1135" s="107"/>
      <c r="AB1135" s="107"/>
      <c r="AC1135" s="147"/>
      <c r="AD1135" s="111"/>
      <c r="AE1135" s="107"/>
      <c r="AF1135" s="107"/>
      <c r="AG1135" s="107"/>
      <c r="AH1135" s="107"/>
      <c r="AI1135" s="107"/>
      <c r="AJ1135" s="107"/>
      <c r="AK1135" s="107"/>
      <c r="AL1135" s="107"/>
      <c r="AM1135" s="107"/>
      <c r="AN1135" s="107"/>
      <c r="AO1135" s="107"/>
      <c r="AP1135" s="107"/>
      <c r="AQ1135" s="107"/>
      <c r="AR1135" s="107"/>
      <c r="AS1135" s="107"/>
      <c r="AT1135" s="107"/>
      <c r="AU1135" s="107"/>
      <c r="AV1135" s="107"/>
      <c r="AW1135" s="107"/>
      <c r="AX1135" s="107"/>
      <c r="AY1135" s="107"/>
      <c r="AZ1135" s="107"/>
      <c r="BA1135" s="107"/>
      <c r="BB1135" s="107"/>
      <c r="BC1135" s="115"/>
      <c r="BD1135" s="107"/>
      <c r="BE1135" s="107"/>
      <c r="BF1135" s="107"/>
      <c r="BG1135" s="107"/>
      <c r="BH1135" s="107"/>
      <c r="BI1135" s="107"/>
      <c r="BJ1135" s="107"/>
      <c r="BK1135" s="107"/>
      <c r="BL1135" s="116"/>
      <c r="BM1135" s="116"/>
      <c r="BN1135" s="116"/>
      <c r="BO1135" s="116"/>
      <c r="BP1135" s="116"/>
      <c r="BQ1135" s="116"/>
      <c r="BR1135" s="116"/>
      <c r="BS1135" s="118"/>
      <c r="BT1135" s="107"/>
      <c r="BU1135" s="107"/>
      <c r="BV1135" s="107"/>
      <c r="BW1135" s="107"/>
      <c r="BX1135" s="107"/>
      <c r="BY1135" s="107"/>
      <c r="BZ1135" s="107"/>
      <c r="CA1135" s="107"/>
      <c r="CB1135" s="117"/>
      <c r="CC1135" s="117"/>
      <c r="CD1135" s="117"/>
      <c r="CE1135" s="112"/>
      <c r="CF1135" s="117"/>
      <c r="CG1135" s="112"/>
      <c r="CH1135" s="112"/>
      <c r="CI1135" s="112"/>
      <c r="CJ1135" s="112"/>
      <c r="CK1135" s="112"/>
      <c r="CL1135" s="112"/>
      <c r="CM1135" s="112"/>
      <c r="CN1135" s="112"/>
      <c r="CO1135" s="112"/>
      <c r="CP1135" s="112"/>
      <c r="CQ1135" s="112"/>
      <c r="CR1135" s="112"/>
    </row>
    <row r="1136" spans="1:96" ht="30.75" customHeight="1">
      <c r="A1136" s="107"/>
      <c r="B1136" s="117"/>
      <c r="C1136" s="107"/>
      <c r="D1136" s="107"/>
      <c r="E1136" s="107"/>
      <c r="F1136" s="107"/>
      <c r="G1136" s="107"/>
      <c r="H1136" s="107"/>
      <c r="I1136" s="107"/>
      <c r="J1136" s="107"/>
      <c r="K1136" s="107"/>
      <c r="L1136" s="107"/>
      <c r="M1136" s="107"/>
      <c r="N1136" s="107"/>
      <c r="O1136" s="117"/>
      <c r="P1136" s="118"/>
      <c r="Q1136" s="107"/>
      <c r="R1136" s="107"/>
      <c r="S1136" s="107"/>
      <c r="T1136" s="107"/>
      <c r="U1136" s="107"/>
      <c r="V1136" s="107"/>
      <c r="W1136" s="107"/>
      <c r="X1136" s="107"/>
      <c r="Y1136" s="107"/>
      <c r="Z1136" s="107"/>
      <c r="AA1136" s="107"/>
      <c r="AB1136" s="107"/>
      <c r="AC1136" s="147"/>
      <c r="AD1136" s="111"/>
      <c r="AE1136" s="107"/>
      <c r="AF1136" s="107"/>
      <c r="AG1136" s="107"/>
      <c r="AH1136" s="107"/>
      <c r="AI1136" s="107"/>
      <c r="AJ1136" s="107"/>
      <c r="AK1136" s="107"/>
      <c r="AL1136" s="107"/>
      <c r="AM1136" s="107"/>
      <c r="AN1136" s="107"/>
      <c r="AO1136" s="107"/>
      <c r="AP1136" s="107"/>
      <c r="AQ1136" s="107"/>
      <c r="AR1136" s="107"/>
      <c r="AS1136" s="107"/>
      <c r="AT1136" s="107"/>
      <c r="AU1136" s="107"/>
      <c r="AV1136" s="107"/>
      <c r="AW1136" s="107"/>
      <c r="AX1136" s="107"/>
      <c r="AY1136" s="107"/>
      <c r="AZ1136" s="107"/>
      <c r="BA1136" s="107"/>
      <c r="BB1136" s="107"/>
      <c r="BC1136" s="115"/>
      <c r="BD1136" s="107"/>
      <c r="BE1136" s="107"/>
      <c r="BF1136" s="107"/>
      <c r="BG1136" s="107"/>
      <c r="BH1136" s="107"/>
      <c r="BI1136" s="107"/>
      <c r="BJ1136" s="107"/>
      <c r="BK1136" s="107"/>
      <c r="BL1136" s="116"/>
      <c r="BM1136" s="116"/>
      <c r="BN1136" s="116"/>
      <c r="BO1136" s="116"/>
      <c r="BP1136" s="116"/>
      <c r="BQ1136" s="116"/>
      <c r="BR1136" s="116"/>
      <c r="BS1136" s="118"/>
      <c r="BT1136" s="107"/>
      <c r="BU1136" s="107"/>
      <c r="BV1136" s="107"/>
      <c r="BW1136" s="107"/>
      <c r="BX1136" s="107"/>
      <c r="BY1136" s="107"/>
      <c r="BZ1136" s="107"/>
      <c r="CA1136" s="107"/>
      <c r="CB1136" s="117"/>
      <c r="CC1136" s="117"/>
      <c r="CD1136" s="117"/>
      <c r="CE1136" s="112"/>
      <c r="CF1136" s="117"/>
      <c r="CG1136" s="112"/>
      <c r="CH1136" s="112"/>
      <c r="CI1136" s="112"/>
      <c r="CJ1136" s="112"/>
      <c r="CK1136" s="112"/>
      <c r="CL1136" s="112"/>
      <c r="CM1136" s="112"/>
      <c r="CN1136" s="112"/>
      <c r="CO1136" s="112"/>
      <c r="CP1136" s="112"/>
      <c r="CQ1136" s="112"/>
      <c r="CR1136" s="112"/>
    </row>
    <row r="1137" spans="1:96" ht="30.75" customHeight="1">
      <c r="A1137" s="107"/>
      <c r="B1137" s="117"/>
      <c r="C1137" s="107"/>
      <c r="D1137" s="107"/>
      <c r="E1137" s="107"/>
      <c r="F1137" s="107"/>
      <c r="G1137" s="107"/>
      <c r="H1137" s="107"/>
      <c r="I1137" s="107"/>
      <c r="J1137" s="107"/>
      <c r="K1137" s="107"/>
      <c r="L1137" s="107"/>
      <c r="M1137" s="107"/>
      <c r="N1137" s="107"/>
      <c r="O1137" s="117"/>
      <c r="P1137" s="118"/>
      <c r="Q1137" s="107"/>
      <c r="R1137" s="107"/>
      <c r="S1137" s="107"/>
      <c r="T1137" s="107"/>
      <c r="U1137" s="107"/>
      <c r="V1137" s="107"/>
      <c r="W1137" s="107"/>
      <c r="X1137" s="107"/>
      <c r="Y1137" s="107"/>
      <c r="Z1137" s="107"/>
      <c r="AA1137" s="107"/>
      <c r="AB1137" s="107"/>
      <c r="AC1137" s="147"/>
      <c r="AD1137" s="111"/>
      <c r="AE1137" s="107"/>
      <c r="AF1137" s="107"/>
      <c r="AG1137" s="107"/>
      <c r="AH1137" s="107"/>
      <c r="AI1137" s="107"/>
      <c r="AJ1137" s="107"/>
      <c r="AK1137" s="107"/>
      <c r="AL1137" s="107"/>
      <c r="AM1137" s="107"/>
      <c r="AN1137" s="107"/>
      <c r="AO1137" s="107"/>
      <c r="AP1137" s="107"/>
      <c r="AQ1137" s="107"/>
      <c r="AR1137" s="107"/>
      <c r="AS1137" s="107"/>
      <c r="AT1137" s="107"/>
      <c r="AU1137" s="107"/>
      <c r="AV1137" s="107"/>
      <c r="AW1137" s="107"/>
      <c r="AX1137" s="107"/>
      <c r="AY1137" s="107"/>
      <c r="AZ1137" s="107"/>
      <c r="BA1137" s="107"/>
      <c r="BB1137" s="107"/>
      <c r="BC1137" s="115"/>
      <c r="BD1137" s="107"/>
      <c r="BE1137" s="107"/>
      <c r="BF1137" s="107"/>
      <c r="BG1137" s="107"/>
      <c r="BH1137" s="107"/>
      <c r="BI1137" s="107"/>
      <c r="BJ1137" s="107"/>
      <c r="BK1137" s="107"/>
      <c r="BL1137" s="116"/>
      <c r="BM1137" s="116"/>
      <c r="BN1137" s="116"/>
      <c r="BO1137" s="116"/>
      <c r="BP1137" s="116"/>
      <c r="BQ1137" s="116"/>
      <c r="BR1137" s="116"/>
      <c r="BS1137" s="118"/>
      <c r="BT1137" s="107"/>
      <c r="BU1137" s="107"/>
      <c r="BV1137" s="107"/>
      <c r="BW1137" s="107"/>
      <c r="BX1137" s="107"/>
      <c r="BY1137" s="107"/>
      <c r="BZ1137" s="107"/>
      <c r="CA1137" s="107"/>
      <c r="CB1137" s="117"/>
      <c r="CC1137" s="117"/>
      <c r="CD1137" s="117"/>
      <c r="CE1137" s="112"/>
      <c r="CF1137" s="117"/>
      <c r="CG1137" s="112"/>
      <c r="CH1137" s="112"/>
      <c r="CI1137" s="112"/>
      <c r="CJ1137" s="112"/>
      <c r="CK1137" s="112"/>
      <c r="CL1137" s="112"/>
      <c r="CM1137" s="112"/>
      <c r="CN1137" s="112"/>
      <c r="CO1137" s="112"/>
      <c r="CP1137" s="112"/>
      <c r="CQ1137" s="112"/>
      <c r="CR1137" s="112"/>
    </row>
    <row r="1138" spans="1:96" ht="30.75" customHeight="1">
      <c r="A1138" s="107"/>
      <c r="B1138" s="117"/>
      <c r="C1138" s="107"/>
      <c r="D1138" s="107"/>
      <c r="E1138" s="107"/>
      <c r="F1138" s="107"/>
      <c r="G1138" s="107"/>
      <c r="H1138" s="107"/>
      <c r="I1138" s="107"/>
      <c r="J1138" s="107"/>
      <c r="K1138" s="107"/>
      <c r="L1138" s="107"/>
      <c r="M1138" s="107"/>
      <c r="N1138" s="107"/>
      <c r="O1138" s="117"/>
      <c r="P1138" s="118"/>
      <c r="Q1138" s="107"/>
      <c r="R1138" s="107"/>
      <c r="S1138" s="107"/>
      <c r="T1138" s="107"/>
      <c r="U1138" s="107"/>
      <c r="V1138" s="107"/>
      <c r="W1138" s="107"/>
      <c r="X1138" s="107"/>
      <c r="Y1138" s="107"/>
      <c r="Z1138" s="107"/>
      <c r="AA1138" s="107"/>
      <c r="AB1138" s="107"/>
      <c r="AC1138" s="147"/>
      <c r="AD1138" s="111"/>
      <c r="AE1138" s="107"/>
      <c r="AF1138" s="107"/>
      <c r="AG1138" s="107"/>
      <c r="AH1138" s="107"/>
      <c r="AI1138" s="107"/>
      <c r="AJ1138" s="107"/>
      <c r="AK1138" s="107"/>
      <c r="AL1138" s="107"/>
      <c r="AM1138" s="107"/>
      <c r="AN1138" s="107"/>
      <c r="AO1138" s="107"/>
      <c r="AP1138" s="107"/>
      <c r="AQ1138" s="107"/>
      <c r="AR1138" s="107"/>
      <c r="AS1138" s="107"/>
      <c r="AT1138" s="107"/>
      <c r="AU1138" s="107"/>
      <c r="AV1138" s="107"/>
      <c r="AW1138" s="107"/>
      <c r="AX1138" s="107"/>
      <c r="AY1138" s="107"/>
      <c r="AZ1138" s="107"/>
      <c r="BA1138" s="107"/>
      <c r="BB1138" s="107"/>
      <c r="BC1138" s="115"/>
      <c r="BD1138" s="107"/>
      <c r="BE1138" s="107"/>
      <c r="BF1138" s="107"/>
      <c r="BG1138" s="107"/>
      <c r="BH1138" s="107"/>
      <c r="BI1138" s="107"/>
      <c r="BJ1138" s="107"/>
      <c r="BK1138" s="107"/>
      <c r="BL1138" s="116"/>
      <c r="BM1138" s="116"/>
      <c r="BN1138" s="116"/>
      <c r="BO1138" s="116"/>
      <c r="BP1138" s="116"/>
      <c r="BQ1138" s="116"/>
      <c r="BR1138" s="116"/>
      <c r="BS1138" s="118"/>
      <c r="BT1138" s="107"/>
      <c r="BU1138" s="107"/>
      <c r="BV1138" s="107"/>
      <c r="BW1138" s="107"/>
      <c r="BX1138" s="107"/>
      <c r="BY1138" s="107"/>
      <c r="BZ1138" s="107"/>
      <c r="CA1138" s="107"/>
      <c r="CB1138" s="117"/>
      <c r="CC1138" s="117"/>
      <c r="CD1138" s="117"/>
      <c r="CE1138" s="112"/>
      <c r="CF1138" s="117"/>
      <c r="CG1138" s="112"/>
      <c r="CH1138" s="112"/>
      <c r="CI1138" s="112"/>
      <c r="CJ1138" s="112"/>
      <c r="CK1138" s="112"/>
      <c r="CL1138" s="112"/>
      <c r="CM1138" s="112"/>
      <c r="CN1138" s="112"/>
      <c r="CO1138" s="112"/>
      <c r="CP1138" s="112"/>
      <c r="CQ1138" s="112"/>
      <c r="CR1138" s="112"/>
    </row>
    <row r="1139" spans="1:96" ht="30.75" customHeight="1">
      <c r="A1139" s="107"/>
      <c r="B1139" s="117"/>
      <c r="C1139" s="107"/>
      <c r="D1139" s="107"/>
      <c r="E1139" s="107"/>
      <c r="F1139" s="107"/>
      <c r="G1139" s="107"/>
      <c r="H1139" s="107"/>
      <c r="I1139" s="107"/>
      <c r="J1139" s="107"/>
      <c r="K1139" s="107"/>
      <c r="L1139" s="107"/>
      <c r="M1139" s="107"/>
      <c r="N1139" s="107"/>
      <c r="O1139" s="117"/>
      <c r="P1139" s="118"/>
      <c r="Q1139" s="107"/>
      <c r="R1139" s="107"/>
      <c r="S1139" s="107"/>
      <c r="T1139" s="107"/>
      <c r="U1139" s="107"/>
      <c r="V1139" s="107"/>
      <c r="W1139" s="107"/>
      <c r="X1139" s="107"/>
      <c r="Y1139" s="107"/>
      <c r="Z1139" s="107"/>
      <c r="AA1139" s="107"/>
      <c r="AB1139" s="107"/>
      <c r="AC1139" s="147"/>
      <c r="AD1139" s="111"/>
      <c r="AE1139" s="107"/>
      <c r="AF1139" s="107"/>
      <c r="AG1139" s="107"/>
      <c r="AH1139" s="107"/>
      <c r="AI1139" s="107"/>
      <c r="AJ1139" s="107"/>
      <c r="AK1139" s="107"/>
      <c r="AL1139" s="107"/>
      <c r="AM1139" s="107"/>
      <c r="AN1139" s="107"/>
      <c r="AO1139" s="107"/>
      <c r="AP1139" s="107"/>
      <c r="AQ1139" s="107"/>
      <c r="AR1139" s="107"/>
      <c r="AS1139" s="107"/>
      <c r="AT1139" s="107"/>
      <c r="AU1139" s="107"/>
      <c r="AV1139" s="107"/>
      <c r="AW1139" s="107"/>
      <c r="AX1139" s="107"/>
      <c r="AY1139" s="107"/>
      <c r="AZ1139" s="107"/>
      <c r="BA1139" s="107"/>
      <c r="BB1139" s="107"/>
      <c r="BC1139" s="115"/>
      <c r="BD1139" s="107"/>
      <c r="BE1139" s="107"/>
      <c r="BF1139" s="107"/>
      <c r="BG1139" s="107"/>
      <c r="BH1139" s="107"/>
      <c r="BI1139" s="107"/>
      <c r="BJ1139" s="107"/>
      <c r="BK1139" s="107"/>
      <c r="BL1139" s="116"/>
      <c r="BM1139" s="116"/>
      <c r="BN1139" s="116"/>
      <c r="BO1139" s="116"/>
      <c r="BP1139" s="116"/>
      <c r="BQ1139" s="116"/>
      <c r="BR1139" s="116"/>
      <c r="BS1139" s="118"/>
      <c r="BT1139" s="107"/>
      <c r="BU1139" s="107"/>
      <c r="BV1139" s="107"/>
      <c r="BW1139" s="107"/>
      <c r="BX1139" s="107"/>
      <c r="BY1139" s="107"/>
      <c r="BZ1139" s="107"/>
      <c r="CA1139" s="107"/>
      <c r="CB1139" s="117"/>
      <c r="CC1139" s="117"/>
      <c r="CD1139" s="117"/>
      <c r="CE1139" s="112"/>
      <c r="CF1139" s="117"/>
      <c r="CG1139" s="112"/>
      <c r="CH1139" s="112"/>
      <c r="CI1139" s="112"/>
      <c r="CJ1139" s="112"/>
      <c r="CK1139" s="112"/>
      <c r="CL1139" s="112"/>
      <c r="CM1139" s="112"/>
      <c r="CN1139" s="112"/>
      <c r="CO1139" s="112"/>
      <c r="CP1139" s="112"/>
      <c r="CQ1139" s="112"/>
      <c r="CR1139" s="112"/>
    </row>
    <row r="1140" spans="1:96" ht="30.75" customHeight="1">
      <c r="A1140" s="107"/>
      <c r="B1140" s="117"/>
      <c r="C1140" s="107"/>
      <c r="D1140" s="107"/>
      <c r="E1140" s="107"/>
      <c r="F1140" s="107"/>
      <c r="G1140" s="107"/>
      <c r="H1140" s="107"/>
      <c r="I1140" s="107"/>
      <c r="J1140" s="107"/>
      <c r="K1140" s="107"/>
      <c r="L1140" s="107"/>
      <c r="M1140" s="107"/>
      <c r="N1140" s="107"/>
      <c r="O1140" s="117"/>
      <c r="P1140" s="118"/>
      <c r="Q1140" s="107"/>
      <c r="R1140" s="107"/>
      <c r="S1140" s="107"/>
      <c r="T1140" s="107"/>
      <c r="U1140" s="107"/>
      <c r="V1140" s="107"/>
      <c r="W1140" s="107"/>
      <c r="X1140" s="107"/>
      <c r="Y1140" s="107"/>
      <c r="Z1140" s="107"/>
      <c r="AA1140" s="107"/>
      <c r="AB1140" s="107"/>
      <c r="AC1140" s="147"/>
      <c r="AD1140" s="111"/>
      <c r="AE1140" s="107"/>
      <c r="AF1140" s="107"/>
      <c r="AG1140" s="107"/>
      <c r="AH1140" s="107"/>
      <c r="AI1140" s="107"/>
      <c r="AJ1140" s="107"/>
      <c r="AK1140" s="107"/>
      <c r="AL1140" s="107"/>
      <c r="AM1140" s="107"/>
      <c r="AN1140" s="107"/>
      <c r="AO1140" s="107"/>
      <c r="AP1140" s="107"/>
      <c r="AQ1140" s="107"/>
      <c r="AR1140" s="107"/>
      <c r="AS1140" s="107"/>
      <c r="AT1140" s="107"/>
      <c r="AU1140" s="107"/>
      <c r="AV1140" s="107"/>
      <c r="AW1140" s="107"/>
      <c r="AX1140" s="107"/>
      <c r="AY1140" s="107"/>
      <c r="AZ1140" s="107"/>
      <c r="BA1140" s="107"/>
      <c r="BB1140" s="107"/>
      <c r="BC1140" s="115"/>
      <c r="BD1140" s="107"/>
      <c r="BE1140" s="107"/>
      <c r="BF1140" s="107"/>
      <c r="BG1140" s="107"/>
      <c r="BH1140" s="107"/>
      <c r="BI1140" s="107"/>
      <c r="BJ1140" s="107"/>
      <c r="BK1140" s="107"/>
      <c r="BL1140" s="116"/>
      <c r="BM1140" s="116"/>
      <c r="BN1140" s="116"/>
      <c r="BO1140" s="116"/>
      <c r="BP1140" s="116"/>
      <c r="BQ1140" s="116"/>
      <c r="BR1140" s="116"/>
      <c r="BS1140" s="118"/>
      <c r="BT1140" s="107"/>
      <c r="BU1140" s="107"/>
      <c r="BV1140" s="107"/>
      <c r="BW1140" s="107"/>
      <c r="BX1140" s="107"/>
      <c r="BY1140" s="107"/>
      <c r="BZ1140" s="107"/>
      <c r="CA1140" s="107"/>
      <c r="CB1140" s="117"/>
      <c r="CC1140" s="117"/>
      <c r="CD1140" s="117"/>
      <c r="CE1140" s="112"/>
      <c r="CF1140" s="117"/>
      <c r="CG1140" s="112"/>
      <c r="CH1140" s="112"/>
      <c r="CI1140" s="112"/>
      <c r="CJ1140" s="112"/>
      <c r="CK1140" s="112"/>
      <c r="CL1140" s="112"/>
      <c r="CM1140" s="112"/>
      <c r="CN1140" s="112"/>
      <c r="CO1140" s="112"/>
      <c r="CP1140" s="112"/>
      <c r="CQ1140" s="112"/>
      <c r="CR1140" s="112"/>
    </row>
    <row r="1141" spans="1:96" ht="30.75" customHeight="1">
      <c r="A1141" s="107"/>
      <c r="B1141" s="117"/>
      <c r="C1141" s="107"/>
      <c r="D1141" s="107"/>
      <c r="E1141" s="107"/>
      <c r="F1141" s="107"/>
      <c r="G1141" s="107"/>
      <c r="H1141" s="107"/>
      <c r="I1141" s="107"/>
      <c r="J1141" s="107"/>
      <c r="K1141" s="107"/>
      <c r="L1141" s="107"/>
      <c r="M1141" s="107"/>
      <c r="N1141" s="107"/>
      <c r="O1141" s="117"/>
      <c r="P1141" s="118"/>
      <c r="Q1141" s="107"/>
      <c r="R1141" s="107"/>
      <c r="S1141" s="107"/>
      <c r="T1141" s="107"/>
      <c r="U1141" s="107"/>
      <c r="V1141" s="107"/>
      <c r="W1141" s="107"/>
      <c r="X1141" s="107"/>
      <c r="Y1141" s="107"/>
      <c r="Z1141" s="107"/>
      <c r="AA1141" s="107"/>
      <c r="AB1141" s="107"/>
      <c r="AC1141" s="147"/>
      <c r="AD1141" s="111"/>
      <c r="AE1141" s="107"/>
      <c r="AF1141" s="107"/>
      <c r="AG1141" s="107"/>
      <c r="AH1141" s="107"/>
      <c r="AI1141" s="107"/>
      <c r="AJ1141" s="107"/>
      <c r="AK1141" s="107"/>
      <c r="AL1141" s="107"/>
      <c r="AM1141" s="107"/>
      <c r="AN1141" s="107"/>
      <c r="AO1141" s="107"/>
      <c r="AP1141" s="107"/>
      <c r="AQ1141" s="107"/>
      <c r="AR1141" s="107"/>
      <c r="AS1141" s="107"/>
      <c r="AT1141" s="107"/>
      <c r="AU1141" s="107"/>
      <c r="AV1141" s="107"/>
      <c r="AW1141" s="107"/>
      <c r="AX1141" s="107"/>
      <c r="AY1141" s="107"/>
      <c r="AZ1141" s="107"/>
      <c r="BA1141" s="107"/>
      <c r="BB1141" s="107"/>
      <c r="BC1141" s="115"/>
      <c r="BD1141" s="107"/>
      <c r="BE1141" s="107"/>
      <c r="BF1141" s="107"/>
      <c r="BG1141" s="107"/>
      <c r="BH1141" s="107"/>
      <c r="BI1141" s="107"/>
      <c r="BJ1141" s="107"/>
      <c r="BK1141" s="107"/>
      <c r="BL1141" s="116"/>
      <c r="BM1141" s="116"/>
      <c r="BN1141" s="116"/>
      <c r="BO1141" s="116"/>
      <c r="BP1141" s="116"/>
      <c r="BQ1141" s="116"/>
      <c r="BR1141" s="116"/>
      <c r="BS1141" s="118"/>
      <c r="BT1141" s="107"/>
      <c r="BU1141" s="107"/>
      <c r="BV1141" s="107"/>
      <c r="BW1141" s="107"/>
      <c r="BX1141" s="107"/>
      <c r="BY1141" s="107"/>
      <c r="BZ1141" s="107"/>
      <c r="CA1141" s="107"/>
      <c r="CB1141" s="117"/>
      <c r="CC1141" s="117"/>
      <c r="CD1141" s="117"/>
      <c r="CE1141" s="112"/>
      <c r="CF1141" s="117"/>
      <c r="CG1141" s="112"/>
      <c r="CH1141" s="112"/>
      <c r="CI1141" s="112"/>
      <c r="CJ1141" s="112"/>
      <c r="CK1141" s="112"/>
      <c r="CL1141" s="112"/>
      <c r="CM1141" s="112"/>
      <c r="CN1141" s="112"/>
      <c r="CO1141" s="112"/>
      <c r="CP1141" s="112"/>
      <c r="CQ1141" s="112"/>
      <c r="CR1141" s="112"/>
    </row>
    <row r="1142" spans="1:96" ht="30.75" customHeight="1">
      <c r="A1142" s="107"/>
      <c r="B1142" s="117"/>
      <c r="C1142" s="107"/>
      <c r="D1142" s="107"/>
      <c r="E1142" s="107"/>
      <c r="F1142" s="107"/>
      <c r="G1142" s="107"/>
      <c r="H1142" s="107"/>
      <c r="I1142" s="107"/>
      <c r="J1142" s="107"/>
      <c r="K1142" s="107"/>
      <c r="L1142" s="107"/>
      <c r="M1142" s="107"/>
      <c r="N1142" s="107"/>
      <c r="O1142" s="117"/>
      <c r="P1142" s="118"/>
      <c r="Q1142" s="107"/>
      <c r="R1142" s="107"/>
      <c r="S1142" s="107"/>
      <c r="T1142" s="107"/>
      <c r="U1142" s="107"/>
      <c r="V1142" s="107"/>
      <c r="W1142" s="107"/>
      <c r="X1142" s="107"/>
      <c r="Y1142" s="107"/>
      <c r="Z1142" s="107"/>
      <c r="AA1142" s="107"/>
      <c r="AB1142" s="107"/>
      <c r="AC1142" s="147"/>
      <c r="AD1142" s="111"/>
      <c r="AE1142" s="107"/>
      <c r="AF1142" s="107"/>
      <c r="AG1142" s="107"/>
      <c r="AH1142" s="107"/>
      <c r="AI1142" s="107"/>
      <c r="AJ1142" s="107"/>
      <c r="AK1142" s="107"/>
      <c r="AL1142" s="107"/>
      <c r="AM1142" s="107"/>
      <c r="AN1142" s="107"/>
      <c r="AO1142" s="107"/>
      <c r="AP1142" s="107"/>
      <c r="AQ1142" s="107"/>
      <c r="AR1142" s="107"/>
      <c r="AS1142" s="107"/>
      <c r="AT1142" s="107"/>
      <c r="AU1142" s="107"/>
      <c r="AV1142" s="107"/>
      <c r="AW1142" s="107"/>
      <c r="AX1142" s="107"/>
      <c r="AY1142" s="107"/>
      <c r="AZ1142" s="107"/>
      <c r="BA1142" s="107"/>
      <c r="BB1142" s="107"/>
      <c r="BC1142" s="115"/>
      <c r="BD1142" s="107"/>
      <c r="BE1142" s="107"/>
      <c r="BF1142" s="107"/>
      <c r="BG1142" s="107"/>
      <c r="BH1142" s="107"/>
      <c r="BI1142" s="107"/>
      <c r="BJ1142" s="107"/>
      <c r="BK1142" s="107"/>
      <c r="BL1142" s="116"/>
      <c r="BM1142" s="116"/>
      <c r="BN1142" s="116"/>
      <c r="BO1142" s="116"/>
      <c r="BP1142" s="116"/>
      <c r="BQ1142" s="116"/>
      <c r="BR1142" s="116"/>
      <c r="BS1142" s="118"/>
      <c r="BT1142" s="107"/>
      <c r="BU1142" s="107"/>
      <c r="BV1142" s="107"/>
      <c r="BW1142" s="107"/>
      <c r="BX1142" s="107"/>
      <c r="BY1142" s="107"/>
      <c r="BZ1142" s="107"/>
      <c r="CA1142" s="107"/>
      <c r="CB1142" s="117"/>
      <c r="CC1142" s="117"/>
      <c r="CD1142" s="117"/>
      <c r="CE1142" s="112"/>
      <c r="CF1142" s="117"/>
      <c r="CG1142" s="112"/>
      <c r="CH1142" s="112"/>
      <c r="CI1142" s="112"/>
      <c r="CJ1142" s="112"/>
      <c r="CK1142" s="112"/>
      <c r="CL1142" s="112"/>
      <c r="CM1142" s="112"/>
      <c r="CN1142" s="112"/>
      <c r="CO1142" s="112"/>
      <c r="CP1142" s="112"/>
      <c r="CQ1142" s="112"/>
      <c r="CR1142" s="112"/>
    </row>
    <row r="1143" spans="1:96" ht="30.75" customHeight="1">
      <c r="A1143" s="107"/>
      <c r="B1143" s="117"/>
      <c r="C1143" s="107"/>
      <c r="D1143" s="107"/>
      <c r="E1143" s="107"/>
      <c r="F1143" s="107"/>
      <c r="G1143" s="107"/>
      <c r="H1143" s="107"/>
      <c r="I1143" s="107"/>
      <c r="J1143" s="107"/>
      <c r="K1143" s="107"/>
      <c r="L1143" s="107"/>
      <c r="M1143" s="107"/>
      <c r="N1143" s="107"/>
      <c r="O1143" s="117"/>
      <c r="P1143" s="118"/>
      <c r="Q1143" s="107"/>
      <c r="R1143" s="107"/>
      <c r="S1143" s="107"/>
      <c r="T1143" s="107"/>
      <c r="U1143" s="107"/>
      <c r="V1143" s="107"/>
      <c r="W1143" s="107"/>
      <c r="X1143" s="107"/>
      <c r="Y1143" s="107"/>
      <c r="Z1143" s="107"/>
      <c r="AA1143" s="107"/>
      <c r="AB1143" s="107"/>
      <c r="AC1143" s="147"/>
      <c r="AD1143" s="111"/>
      <c r="AE1143" s="107"/>
      <c r="AF1143" s="107"/>
      <c r="AG1143" s="107"/>
      <c r="AH1143" s="107"/>
      <c r="AI1143" s="107"/>
      <c r="AJ1143" s="107"/>
      <c r="AK1143" s="107"/>
      <c r="AL1143" s="107"/>
      <c r="AM1143" s="107"/>
      <c r="AN1143" s="107"/>
      <c r="AO1143" s="107"/>
      <c r="AP1143" s="107"/>
      <c r="AQ1143" s="107"/>
      <c r="AR1143" s="107"/>
      <c r="AS1143" s="107"/>
      <c r="AT1143" s="107"/>
      <c r="AU1143" s="107"/>
      <c r="AV1143" s="107"/>
      <c r="AW1143" s="107"/>
      <c r="AX1143" s="107"/>
      <c r="AY1143" s="107"/>
      <c r="AZ1143" s="107"/>
      <c r="BA1143" s="107"/>
      <c r="BB1143" s="107"/>
      <c r="BC1143" s="115"/>
      <c r="BD1143" s="107"/>
      <c r="BE1143" s="107"/>
      <c r="BF1143" s="107"/>
      <c r="BG1143" s="107"/>
      <c r="BH1143" s="107"/>
      <c r="BI1143" s="107"/>
      <c r="BJ1143" s="107"/>
      <c r="BK1143" s="107"/>
      <c r="BL1143" s="116"/>
      <c r="BM1143" s="116"/>
      <c r="BN1143" s="116"/>
      <c r="BO1143" s="116"/>
      <c r="BP1143" s="116"/>
      <c r="BQ1143" s="116"/>
      <c r="BR1143" s="116"/>
      <c r="BS1143" s="118"/>
      <c r="BT1143" s="107"/>
      <c r="BU1143" s="107"/>
      <c r="BV1143" s="107"/>
      <c r="BW1143" s="107"/>
      <c r="BX1143" s="107"/>
      <c r="BY1143" s="107"/>
      <c r="BZ1143" s="107"/>
      <c r="CA1143" s="107"/>
      <c r="CB1143" s="117"/>
      <c r="CC1143" s="117"/>
      <c r="CD1143" s="117"/>
      <c r="CE1143" s="112"/>
      <c r="CF1143" s="117"/>
      <c r="CG1143" s="112"/>
      <c r="CH1143" s="112"/>
      <c r="CI1143" s="112"/>
      <c r="CJ1143" s="112"/>
      <c r="CK1143" s="112"/>
      <c r="CL1143" s="112"/>
      <c r="CM1143" s="112"/>
      <c r="CN1143" s="112"/>
      <c r="CO1143" s="112"/>
      <c r="CP1143" s="112"/>
      <c r="CQ1143" s="112"/>
      <c r="CR1143" s="112"/>
    </row>
    <row r="1144" spans="1:96" ht="30.75" customHeight="1">
      <c r="A1144" s="107"/>
      <c r="B1144" s="117"/>
      <c r="C1144" s="107"/>
      <c r="D1144" s="107"/>
      <c r="E1144" s="107"/>
      <c r="F1144" s="107"/>
      <c r="G1144" s="107"/>
      <c r="H1144" s="107"/>
      <c r="I1144" s="107"/>
      <c r="J1144" s="107"/>
      <c r="K1144" s="107"/>
      <c r="L1144" s="107"/>
      <c r="M1144" s="107"/>
      <c r="N1144" s="107"/>
      <c r="O1144" s="117"/>
      <c r="P1144" s="118"/>
      <c r="Q1144" s="107"/>
      <c r="R1144" s="107"/>
      <c r="S1144" s="107"/>
      <c r="T1144" s="107"/>
      <c r="U1144" s="107"/>
      <c r="V1144" s="107"/>
      <c r="W1144" s="107"/>
      <c r="X1144" s="107"/>
      <c r="Y1144" s="107"/>
      <c r="Z1144" s="107"/>
      <c r="AA1144" s="107"/>
      <c r="AB1144" s="107"/>
      <c r="AC1144" s="147"/>
      <c r="AD1144" s="111"/>
      <c r="AE1144" s="107"/>
      <c r="AF1144" s="107"/>
      <c r="AG1144" s="107"/>
      <c r="AH1144" s="107"/>
      <c r="AI1144" s="107"/>
      <c r="AJ1144" s="107"/>
      <c r="AK1144" s="107"/>
      <c r="AL1144" s="107"/>
      <c r="AM1144" s="107"/>
      <c r="AN1144" s="107"/>
      <c r="AO1144" s="107"/>
      <c r="AP1144" s="107"/>
      <c r="AQ1144" s="107"/>
      <c r="AR1144" s="107"/>
      <c r="AS1144" s="107"/>
      <c r="AT1144" s="107"/>
      <c r="AU1144" s="107"/>
      <c r="AV1144" s="107"/>
      <c r="AW1144" s="107"/>
      <c r="AX1144" s="107"/>
      <c r="AY1144" s="107"/>
      <c r="AZ1144" s="107"/>
      <c r="BA1144" s="107"/>
      <c r="BB1144" s="107"/>
      <c r="BC1144" s="115"/>
      <c r="BD1144" s="107"/>
      <c r="BE1144" s="107"/>
      <c r="BF1144" s="107"/>
      <c r="BG1144" s="107"/>
      <c r="BH1144" s="107"/>
      <c r="BI1144" s="107"/>
      <c r="BJ1144" s="107"/>
      <c r="BK1144" s="107"/>
      <c r="BL1144" s="116"/>
      <c r="BM1144" s="116"/>
      <c r="BN1144" s="116"/>
      <c r="BO1144" s="116"/>
      <c r="BP1144" s="116"/>
      <c r="BQ1144" s="116"/>
      <c r="BR1144" s="116"/>
      <c r="BS1144" s="118"/>
      <c r="BT1144" s="107"/>
      <c r="BU1144" s="107"/>
      <c r="BV1144" s="107"/>
      <c r="BW1144" s="107"/>
      <c r="BX1144" s="107"/>
      <c r="BY1144" s="107"/>
      <c r="BZ1144" s="107"/>
      <c r="CA1144" s="107"/>
      <c r="CB1144" s="117"/>
      <c r="CC1144" s="117"/>
      <c r="CD1144" s="117"/>
      <c r="CE1144" s="112"/>
      <c r="CF1144" s="117"/>
      <c r="CG1144" s="112"/>
      <c r="CH1144" s="112"/>
      <c r="CI1144" s="112"/>
      <c r="CJ1144" s="112"/>
      <c r="CK1144" s="112"/>
      <c r="CL1144" s="112"/>
      <c r="CM1144" s="112"/>
      <c r="CN1144" s="112"/>
      <c r="CO1144" s="112"/>
      <c r="CP1144" s="112"/>
      <c r="CQ1144" s="112"/>
      <c r="CR1144" s="112"/>
    </row>
    <row r="1145" spans="1:96" ht="30.75" customHeight="1">
      <c r="A1145" s="107"/>
      <c r="B1145" s="117"/>
      <c r="C1145" s="107"/>
      <c r="D1145" s="107"/>
      <c r="E1145" s="107"/>
      <c r="F1145" s="107"/>
      <c r="G1145" s="107"/>
      <c r="H1145" s="107"/>
      <c r="I1145" s="107"/>
      <c r="J1145" s="107"/>
      <c r="K1145" s="107"/>
      <c r="L1145" s="107"/>
      <c r="M1145" s="107"/>
      <c r="N1145" s="107"/>
      <c r="O1145" s="117"/>
      <c r="P1145" s="118"/>
      <c r="Q1145" s="107"/>
      <c r="R1145" s="107"/>
      <c r="S1145" s="107"/>
      <c r="T1145" s="107"/>
      <c r="U1145" s="107"/>
      <c r="V1145" s="107"/>
      <c r="W1145" s="107"/>
      <c r="X1145" s="107"/>
      <c r="Y1145" s="107"/>
      <c r="Z1145" s="107"/>
      <c r="AA1145" s="107"/>
      <c r="AB1145" s="107"/>
      <c r="AC1145" s="147"/>
      <c r="AD1145" s="111"/>
      <c r="AE1145" s="107"/>
      <c r="AF1145" s="107"/>
      <c r="AG1145" s="107"/>
      <c r="AH1145" s="107"/>
      <c r="AI1145" s="107"/>
      <c r="AJ1145" s="107"/>
      <c r="AK1145" s="107"/>
      <c r="AL1145" s="107"/>
      <c r="AM1145" s="107"/>
      <c r="AN1145" s="107"/>
      <c r="AO1145" s="107"/>
      <c r="AP1145" s="107"/>
      <c r="AQ1145" s="107"/>
      <c r="AR1145" s="107"/>
      <c r="AS1145" s="107"/>
      <c r="AT1145" s="107"/>
      <c r="AU1145" s="107"/>
      <c r="AV1145" s="107"/>
      <c r="AW1145" s="107"/>
      <c r="AX1145" s="107"/>
      <c r="AY1145" s="107"/>
      <c r="AZ1145" s="107"/>
      <c r="BA1145" s="107"/>
      <c r="BB1145" s="107"/>
      <c r="BC1145" s="115"/>
      <c r="BD1145" s="107"/>
      <c r="BE1145" s="107"/>
      <c r="BF1145" s="107"/>
      <c r="BG1145" s="107"/>
      <c r="BH1145" s="107"/>
      <c r="BI1145" s="107"/>
      <c r="BJ1145" s="107"/>
      <c r="BK1145" s="107"/>
      <c r="BL1145" s="116"/>
      <c r="BM1145" s="116"/>
      <c r="BN1145" s="116"/>
      <c r="BO1145" s="116"/>
      <c r="BP1145" s="116"/>
      <c r="BQ1145" s="116"/>
      <c r="BR1145" s="116"/>
      <c r="BS1145" s="118"/>
      <c r="BT1145" s="107"/>
      <c r="BU1145" s="107"/>
      <c r="BV1145" s="107"/>
      <c r="BW1145" s="107"/>
      <c r="BX1145" s="107"/>
      <c r="BY1145" s="107"/>
      <c r="BZ1145" s="107"/>
      <c r="CA1145" s="107"/>
      <c r="CB1145" s="117"/>
      <c r="CC1145" s="117"/>
      <c r="CD1145" s="117"/>
      <c r="CE1145" s="112"/>
      <c r="CF1145" s="117"/>
      <c r="CG1145" s="112"/>
      <c r="CH1145" s="112"/>
      <c r="CI1145" s="112"/>
      <c r="CJ1145" s="112"/>
      <c r="CK1145" s="112"/>
      <c r="CL1145" s="112"/>
      <c r="CM1145" s="112"/>
      <c r="CN1145" s="112"/>
      <c r="CO1145" s="112"/>
      <c r="CP1145" s="112"/>
      <c r="CQ1145" s="112"/>
      <c r="CR1145" s="112"/>
    </row>
    <row r="1146" spans="1:96" ht="30.75" customHeight="1">
      <c r="A1146" s="107"/>
      <c r="B1146" s="117"/>
      <c r="C1146" s="107"/>
      <c r="D1146" s="107"/>
      <c r="E1146" s="107"/>
      <c r="F1146" s="107"/>
      <c r="G1146" s="107"/>
      <c r="H1146" s="107"/>
      <c r="I1146" s="107"/>
      <c r="J1146" s="107"/>
      <c r="K1146" s="107"/>
      <c r="L1146" s="107"/>
      <c r="M1146" s="107"/>
      <c r="N1146" s="107"/>
      <c r="O1146" s="117"/>
      <c r="P1146" s="118"/>
      <c r="Q1146" s="107"/>
      <c r="R1146" s="107"/>
      <c r="S1146" s="107"/>
      <c r="T1146" s="107"/>
      <c r="U1146" s="107"/>
      <c r="V1146" s="107"/>
      <c r="W1146" s="107"/>
      <c r="X1146" s="107"/>
      <c r="Y1146" s="107"/>
      <c r="Z1146" s="107"/>
      <c r="AA1146" s="107"/>
      <c r="AB1146" s="107"/>
      <c r="AC1146" s="147"/>
      <c r="AD1146" s="111"/>
      <c r="AE1146" s="107"/>
      <c r="AF1146" s="107"/>
      <c r="AG1146" s="107"/>
      <c r="AH1146" s="107"/>
      <c r="AI1146" s="107"/>
      <c r="AJ1146" s="107"/>
      <c r="AK1146" s="107"/>
      <c r="AL1146" s="107"/>
      <c r="AM1146" s="107"/>
      <c r="AN1146" s="107"/>
      <c r="AO1146" s="107"/>
      <c r="AP1146" s="107"/>
      <c r="AQ1146" s="107"/>
      <c r="AR1146" s="107"/>
      <c r="AS1146" s="107"/>
      <c r="AT1146" s="107"/>
      <c r="AU1146" s="107"/>
      <c r="AV1146" s="107"/>
      <c r="AW1146" s="107"/>
      <c r="AX1146" s="107"/>
      <c r="AY1146" s="107"/>
      <c r="AZ1146" s="107"/>
      <c r="BA1146" s="107"/>
      <c r="BB1146" s="107"/>
      <c r="BC1146" s="115"/>
      <c r="BD1146" s="107"/>
      <c r="BE1146" s="107"/>
      <c r="BF1146" s="107"/>
      <c r="BG1146" s="107"/>
      <c r="BH1146" s="107"/>
      <c r="BI1146" s="107"/>
      <c r="BJ1146" s="107"/>
      <c r="BK1146" s="107"/>
      <c r="BL1146" s="116"/>
      <c r="BM1146" s="116"/>
      <c r="BN1146" s="116"/>
      <c r="BO1146" s="116"/>
      <c r="BP1146" s="116"/>
      <c r="BQ1146" s="116"/>
      <c r="BR1146" s="116"/>
      <c r="BS1146" s="118"/>
      <c r="BT1146" s="107"/>
      <c r="BU1146" s="107"/>
      <c r="BV1146" s="107"/>
      <c r="BW1146" s="107"/>
      <c r="BX1146" s="107"/>
      <c r="BY1146" s="107"/>
      <c r="BZ1146" s="107"/>
      <c r="CA1146" s="107"/>
      <c r="CB1146" s="117"/>
      <c r="CC1146" s="117"/>
      <c r="CD1146" s="117"/>
      <c r="CE1146" s="112"/>
      <c r="CF1146" s="117"/>
      <c r="CG1146" s="112"/>
      <c r="CH1146" s="112"/>
      <c r="CI1146" s="112"/>
      <c r="CJ1146" s="112"/>
      <c r="CK1146" s="112"/>
      <c r="CL1146" s="112"/>
      <c r="CM1146" s="112"/>
      <c r="CN1146" s="112"/>
      <c r="CO1146" s="112"/>
      <c r="CP1146" s="112"/>
      <c r="CQ1146" s="112"/>
      <c r="CR1146" s="112"/>
    </row>
    <row r="1147" spans="1:96" ht="30.75" customHeight="1">
      <c r="A1147" s="107"/>
      <c r="B1147" s="117"/>
      <c r="C1147" s="107"/>
      <c r="D1147" s="107"/>
      <c r="E1147" s="107"/>
      <c r="F1147" s="107"/>
      <c r="G1147" s="107"/>
      <c r="H1147" s="107"/>
      <c r="I1147" s="107"/>
      <c r="J1147" s="107"/>
      <c r="K1147" s="107"/>
      <c r="L1147" s="107"/>
      <c r="M1147" s="107"/>
      <c r="N1147" s="107"/>
      <c r="O1147" s="117"/>
      <c r="P1147" s="118"/>
      <c r="Q1147" s="107"/>
      <c r="R1147" s="107"/>
      <c r="S1147" s="107"/>
      <c r="T1147" s="107"/>
      <c r="U1147" s="107"/>
      <c r="V1147" s="107"/>
      <c r="W1147" s="107"/>
      <c r="X1147" s="107"/>
      <c r="Y1147" s="107"/>
      <c r="Z1147" s="107"/>
      <c r="AA1147" s="107"/>
      <c r="AB1147" s="107"/>
      <c r="AC1147" s="147"/>
      <c r="AD1147" s="111"/>
      <c r="AE1147" s="107"/>
      <c r="AF1147" s="107"/>
      <c r="AG1147" s="107"/>
      <c r="AH1147" s="107"/>
      <c r="AI1147" s="107"/>
      <c r="AJ1147" s="107"/>
      <c r="AK1147" s="107"/>
      <c r="AL1147" s="107"/>
      <c r="AM1147" s="107"/>
      <c r="AN1147" s="107"/>
      <c r="AO1147" s="107"/>
      <c r="AP1147" s="107"/>
      <c r="AQ1147" s="107"/>
      <c r="AR1147" s="107"/>
      <c r="AS1147" s="107"/>
      <c r="AT1147" s="107"/>
      <c r="AU1147" s="107"/>
      <c r="AV1147" s="107"/>
      <c r="AW1147" s="107"/>
      <c r="AX1147" s="107"/>
      <c r="AY1147" s="107"/>
      <c r="AZ1147" s="107"/>
      <c r="BA1147" s="107"/>
      <c r="BB1147" s="107"/>
      <c r="BC1147" s="115"/>
      <c r="BD1147" s="107"/>
      <c r="BE1147" s="107"/>
      <c r="BF1147" s="107"/>
      <c r="BG1147" s="107"/>
      <c r="BH1147" s="107"/>
      <c r="BI1147" s="107"/>
      <c r="BJ1147" s="107"/>
      <c r="BK1147" s="107"/>
      <c r="BL1147" s="116"/>
      <c r="BM1147" s="116"/>
      <c r="BN1147" s="116"/>
      <c r="BO1147" s="116"/>
      <c r="BP1147" s="116"/>
      <c r="BQ1147" s="116"/>
      <c r="BR1147" s="116"/>
      <c r="BS1147" s="118"/>
      <c r="BT1147" s="107"/>
      <c r="BU1147" s="107"/>
      <c r="BV1147" s="107"/>
      <c r="BW1147" s="107"/>
      <c r="BX1147" s="107"/>
      <c r="BY1147" s="107"/>
      <c r="BZ1147" s="107"/>
      <c r="CA1147" s="107"/>
      <c r="CB1147" s="117"/>
      <c r="CC1147" s="117"/>
      <c r="CD1147" s="117"/>
      <c r="CE1147" s="112"/>
      <c r="CF1147" s="117"/>
      <c r="CG1147" s="112"/>
      <c r="CH1147" s="112"/>
      <c r="CI1147" s="112"/>
      <c r="CJ1147" s="112"/>
      <c r="CK1147" s="112"/>
      <c r="CL1147" s="112"/>
      <c r="CM1147" s="112"/>
      <c r="CN1147" s="112"/>
      <c r="CO1147" s="112"/>
      <c r="CP1147" s="112"/>
      <c r="CQ1147" s="112"/>
      <c r="CR1147" s="112"/>
    </row>
    <row r="1148" spans="1:96" ht="30.75" customHeight="1">
      <c r="A1148" s="107"/>
      <c r="B1148" s="117"/>
      <c r="C1148" s="107"/>
      <c r="D1148" s="107"/>
      <c r="E1148" s="107"/>
      <c r="F1148" s="107"/>
      <c r="G1148" s="107"/>
      <c r="H1148" s="107"/>
      <c r="I1148" s="107"/>
      <c r="J1148" s="107"/>
      <c r="K1148" s="107"/>
      <c r="L1148" s="107"/>
      <c r="M1148" s="107"/>
      <c r="N1148" s="107"/>
      <c r="O1148" s="117"/>
      <c r="P1148" s="118"/>
      <c r="Q1148" s="107"/>
      <c r="R1148" s="107"/>
      <c r="S1148" s="107"/>
      <c r="T1148" s="107"/>
      <c r="U1148" s="107"/>
      <c r="V1148" s="107"/>
      <c r="W1148" s="107"/>
      <c r="X1148" s="107"/>
      <c r="Y1148" s="107"/>
      <c r="Z1148" s="107"/>
      <c r="AA1148" s="107"/>
      <c r="AB1148" s="107"/>
      <c r="AC1148" s="147"/>
      <c r="AD1148" s="111"/>
      <c r="AE1148" s="107"/>
      <c r="AF1148" s="107"/>
      <c r="AG1148" s="107"/>
      <c r="AH1148" s="107"/>
      <c r="AI1148" s="107"/>
      <c r="AJ1148" s="107"/>
      <c r="AK1148" s="107"/>
      <c r="AL1148" s="107"/>
      <c r="AM1148" s="107"/>
      <c r="AN1148" s="107"/>
      <c r="AO1148" s="107"/>
      <c r="AP1148" s="107"/>
      <c r="AQ1148" s="107"/>
      <c r="AR1148" s="107"/>
      <c r="AS1148" s="107"/>
      <c r="AT1148" s="107"/>
      <c r="AU1148" s="107"/>
      <c r="AV1148" s="107"/>
      <c r="AW1148" s="107"/>
      <c r="AX1148" s="107"/>
      <c r="AY1148" s="107"/>
      <c r="AZ1148" s="107"/>
      <c r="BA1148" s="107"/>
      <c r="BB1148" s="107"/>
      <c r="BC1148" s="115"/>
      <c r="BD1148" s="107"/>
      <c r="BE1148" s="107"/>
      <c r="BF1148" s="107"/>
      <c r="BG1148" s="107"/>
      <c r="BH1148" s="107"/>
      <c r="BI1148" s="107"/>
      <c r="BJ1148" s="107"/>
      <c r="BK1148" s="107"/>
      <c r="BL1148" s="116"/>
      <c r="BM1148" s="116"/>
      <c r="BN1148" s="116"/>
      <c r="BO1148" s="116"/>
      <c r="BP1148" s="116"/>
      <c r="BQ1148" s="116"/>
      <c r="BR1148" s="116"/>
      <c r="BS1148" s="118"/>
      <c r="BT1148" s="107"/>
      <c r="BU1148" s="107"/>
      <c r="BV1148" s="107"/>
      <c r="BW1148" s="107"/>
      <c r="BX1148" s="107"/>
      <c r="BY1148" s="107"/>
      <c r="BZ1148" s="107"/>
      <c r="CA1148" s="107"/>
      <c r="CB1148" s="117"/>
      <c r="CC1148" s="117"/>
      <c r="CD1148" s="117"/>
      <c r="CE1148" s="112"/>
      <c r="CF1148" s="117"/>
      <c r="CG1148" s="112"/>
      <c r="CH1148" s="112"/>
      <c r="CI1148" s="112"/>
      <c r="CJ1148" s="112"/>
      <c r="CK1148" s="112"/>
      <c r="CL1148" s="112"/>
      <c r="CM1148" s="112"/>
      <c r="CN1148" s="112"/>
      <c r="CO1148" s="112"/>
      <c r="CP1148" s="112"/>
      <c r="CQ1148" s="112"/>
      <c r="CR1148" s="112"/>
    </row>
    <row r="1149" spans="1:96" ht="30.75" customHeight="1">
      <c r="A1149" s="107"/>
      <c r="B1149" s="117"/>
      <c r="C1149" s="107"/>
      <c r="D1149" s="107"/>
      <c r="E1149" s="107"/>
      <c r="F1149" s="107"/>
      <c r="G1149" s="107"/>
      <c r="H1149" s="107"/>
      <c r="I1149" s="107"/>
      <c r="J1149" s="107"/>
      <c r="K1149" s="107"/>
      <c r="L1149" s="107"/>
      <c r="M1149" s="107"/>
      <c r="N1149" s="107"/>
      <c r="O1149" s="117"/>
      <c r="P1149" s="118"/>
      <c r="Q1149" s="107"/>
      <c r="R1149" s="107"/>
      <c r="S1149" s="107"/>
      <c r="T1149" s="107"/>
      <c r="U1149" s="107"/>
      <c r="V1149" s="107"/>
      <c r="W1149" s="107"/>
      <c r="X1149" s="107"/>
      <c r="Y1149" s="107"/>
      <c r="Z1149" s="107"/>
      <c r="AA1149" s="107"/>
      <c r="AB1149" s="107"/>
      <c r="AC1149" s="147"/>
      <c r="AD1149" s="111"/>
      <c r="AE1149" s="107"/>
      <c r="AF1149" s="107"/>
      <c r="AG1149" s="107"/>
      <c r="AH1149" s="107"/>
      <c r="AI1149" s="107"/>
      <c r="AJ1149" s="107"/>
      <c r="AK1149" s="107"/>
      <c r="AL1149" s="107"/>
      <c r="AM1149" s="107"/>
      <c r="AN1149" s="107"/>
      <c r="AO1149" s="107"/>
      <c r="AP1149" s="107"/>
      <c r="AQ1149" s="107"/>
      <c r="AR1149" s="107"/>
      <c r="AS1149" s="107"/>
      <c r="AT1149" s="107"/>
      <c r="AU1149" s="107"/>
      <c r="AV1149" s="107"/>
      <c r="AW1149" s="107"/>
      <c r="AX1149" s="107"/>
      <c r="AY1149" s="107"/>
      <c r="AZ1149" s="107"/>
      <c r="BA1149" s="107"/>
      <c r="BB1149" s="107"/>
      <c r="BC1149" s="115"/>
      <c r="BD1149" s="107"/>
      <c r="BE1149" s="107"/>
      <c r="BF1149" s="107"/>
      <c r="BG1149" s="107"/>
      <c r="BH1149" s="107"/>
      <c r="BI1149" s="107"/>
      <c r="BJ1149" s="107"/>
      <c r="BK1149" s="107"/>
      <c r="BL1149" s="116"/>
      <c r="BM1149" s="116"/>
      <c r="BN1149" s="116"/>
      <c r="BO1149" s="116"/>
      <c r="BP1149" s="116"/>
      <c r="BQ1149" s="116"/>
      <c r="BR1149" s="116"/>
      <c r="BS1149" s="118"/>
      <c r="BT1149" s="107"/>
      <c r="BU1149" s="107"/>
      <c r="BV1149" s="107"/>
      <c r="BW1149" s="107"/>
      <c r="BX1149" s="107"/>
      <c r="BY1149" s="107"/>
      <c r="BZ1149" s="107"/>
      <c r="CA1149" s="107"/>
      <c r="CB1149" s="117"/>
      <c r="CC1149" s="117"/>
      <c r="CD1149" s="117"/>
      <c r="CE1149" s="112"/>
      <c r="CF1149" s="117"/>
      <c r="CG1149" s="112"/>
      <c r="CH1149" s="112"/>
      <c r="CI1149" s="112"/>
      <c r="CJ1149" s="112"/>
      <c r="CK1149" s="112"/>
      <c r="CL1149" s="112"/>
      <c r="CM1149" s="112"/>
      <c r="CN1149" s="112"/>
      <c r="CO1149" s="112"/>
      <c r="CP1149" s="112"/>
      <c r="CQ1149" s="112"/>
      <c r="CR1149" s="112"/>
    </row>
    <row r="1150" spans="1:96" ht="30.75" customHeight="1">
      <c r="A1150" s="107"/>
      <c r="B1150" s="117"/>
      <c r="C1150" s="107"/>
      <c r="D1150" s="107"/>
      <c r="E1150" s="107"/>
      <c r="F1150" s="107"/>
      <c r="G1150" s="107"/>
      <c r="H1150" s="107"/>
      <c r="I1150" s="107"/>
      <c r="J1150" s="107"/>
      <c r="K1150" s="107"/>
      <c r="L1150" s="107"/>
      <c r="M1150" s="107"/>
      <c r="N1150" s="107"/>
      <c r="O1150" s="117"/>
      <c r="P1150" s="118"/>
      <c r="Q1150" s="107"/>
      <c r="R1150" s="107"/>
      <c r="S1150" s="107"/>
      <c r="T1150" s="107"/>
      <c r="U1150" s="107"/>
      <c r="V1150" s="107"/>
      <c r="W1150" s="107"/>
      <c r="X1150" s="107"/>
      <c r="Y1150" s="107"/>
      <c r="Z1150" s="107"/>
      <c r="AA1150" s="107"/>
      <c r="AB1150" s="107"/>
      <c r="AC1150" s="147"/>
      <c r="AD1150" s="111"/>
      <c r="AE1150" s="107"/>
      <c r="AF1150" s="107"/>
      <c r="AG1150" s="107"/>
      <c r="AH1150" s="107"/>
      <c r="AI1150" s="107"/>
      <c r="AJ1150" s="107"/>
      <c r="AK1150" s="107"/>
      <c r="AL1150" s="107"/>
      <c r="AM1150" s="107"/>
      <c r="AN1150" s="107"/>
      <c r="AO1150" s="107"/>
      <c r="AP1150" s="107"/>
      <c r="AQ1150" s="107"/>
      <c r="AR1150" s="107"/>
      <c r="AS1150" s="107"/>
      <c r="AT1150" s="107"/>
      <c r="AU1150" s="107"/>
      <c r="AV1150" s="107"/>
      <c r="AW1150" s="107"/>
      <c r="AX1150" s="107"/>
      <c r="AY1150" s="107"/>
      <c r="AZ1150" s="107"/>
      <c r="BA1150" s="107"/>
      <c r="BB1150" s="107"/>
      <c r="BC1150" s="115"/>
      <c r="BD1150" s="107"/>
      <c r="BE1150" s="107"/>
      <c r="BF1150" s="107"/>
      <c r="BG1150" s="107"/>
      <c r="BH1150" s="107"/>
      <c r="BI1150" s="107"/>
      <c r="BJ1150" s="107"/>
      <c r="BK1150" s="107"/>
      <c r="BL1150" s="116"/>
      <c r="BM1150" s="116"/>
      <c r="BN1150" s="116"/>
      <c r="BO1150" s="116"/>
      <c r="BP1150" s="116"/>
      <c r="BQ1150" s="116"/>
      <c r="BR1150" s="116"/>
      <c r="BS1150" s="118"/>
      <c r="BT1150" s="107"/>
      <c r="BU1150" s="107"/>
      <c r="BV1150" s="107"/>
      <c r="BW1150" s="107"/>
      <c r="BX1150" s="107"/>
      <c r="BY1150" s="107"/>
      <c r="BZ1150" s="107"/>
      <c r="CA1150" s="107"/>
      <c r="CB1150" s="117"/>
      <c r="CC1150" s="117"/>
      <c r="CD1150" s="117"/>
      <c r="CE1150" s="112"/>
      <c r="CF1150" s="117"/>
      <c r="CG1150" s="112"/>
      <c r="CH1150" s="112"/>
      <c r="CI1150" s="112"/>
      <c r="CJ1150" s="112"/>
      <c r="CK1150" s="112"/>
      <c r="CL1150" s="112"/>
      <c r="CM1150" s="112"/>
      <c r="CN1150" s="112"/>
      <c r="CO1150" s="112"/>
      <c r="CP1150" s="112"/>
      <c r="CQ1150" s="112"/>
      <c r="CR1150" s="112"/>
    </row>
    <row r="1151" spans="1:96" ht="30.75" customHeight="1">
      <c r="A1151" s="107"/>
      <c r="B1151" s="117"/>
      <c r="C1151" s="107"/>
      <c r="D1151" s="107"/>
      <c r="E1151" s="107"/>
      <c r="F1151" s="107"/>
      <c r="G1151" s="107"/>
      <c r="H1151" s="107"/>
      <c r="I1151" s="107"/>
      <c r="J1151" s="107"/>
      <c r="K1151" s="107"/>
      <c r="L1151" s="107"/>
      <c r="M1151" s="107"/>
      <c r="N1151" s="107"/>
      <c r="O1151" s="117"/>
      <c r="P1151" s="118"/>
      <c r="Q1151" s="107"/>
      <c r="R1151" s="107"/>
      <c r="S1151" s="107"/>
      <c r="T1151" s="107"/>
      <c r="U1151" s="107"/>
      <c r="V1151" s="107"/>
      <c r="W1151" s="107"/>
      <c r="X1151" s="107"/>
      <c r="Y1151" s="107"/>
      <c r="Z1151" s="107"/>
      <c r="AA1151" s="107"/>
      <c r="AB1151" s="107"/>
      <c r="AC1151" s="147"/>
      <c r="AD1151" s="111"/>
      <c r="AE1151" s="107"/>
      <c r="AF1151" s="107"/>
      <c r="AG1151" s="107"/>
      <c r="AH1151" s="107"/>
      <c r="AI1151" s="107"/>
      <c r="AJ1151" s="107"/>
      <c r="AK1151" s="107"/>
      <c r="AL1151" s="107"/>
      <c r="AM1151" s="107"/>
      <c r="AN1151" s="107"/>
      <c r="AO1151" s="107"/>
      <c r="AP1151" s="107"/>
      <c r="AQ1151" s="107"/>
      <c r="AR1151" s="107"/>
      <c r="AS1151" s="107"/>
      <c r="AT1151" s="107"/>
      <c r="AU1151" s="107"/>
      <c r="AV1151" s="107"/>
      <c r="AW1151" s="107"/>
      <c r="AX1151" s="107"/>
      <c r="AY1151" s="107"/>
      <c r="AZ1151" s="107"/>
      <c r="BA1151" s="107"/>
      <c r="BB1151" s="107"/>
      <c r="BC1151" s="115"/>
      <c r="BD1151" s="107"/>
      <c r="BE1151" s="107"/>
      <c r="BF1151" s="107"/>
      <c r="BG1151" s="107"/>
      <c r="BH1151" s="107"/>
      <c r="BI1151" s="107"/>
      <c r="BJ1151" s="107"/>
      <c r="BK1151" s="107"/>
      <c r="BL1151" s="116"/>
      <c r="BM1151" s="116"/>
      <c r="BN1151" s="116"/>
      <c r="BO1151" s="116"/>
      <c r="BP1151" s="116"/>
      <c r="BQ1151" s="116"/>
      <c r="BR1151" s="116"/>
      <c r="BS1151" s="118"/>
      <c r="BT1151" s="107"/>
      <c r="BU1151" s="107"/>
      <c r="BV1151" s="107"/>
      <c r="BW1151" s="107"/>
      <c r="BX1151" s="107"/>
      <c r="BY1151" s="107"/>
      <c r="BZ1151" s="107"/>
      <c r="CA1151" s="107"/>
      <c r="CB1151" s="117"/>
      <c r="CC1151" s="117"/>
      <c r="CD1151" s="117"/>
      <c r="CE1151" s="112"/>
      <c r="CF1151" s="117"/>
      <c r="CG1151" s="112"/>
      <c r="CH1151" s="112"/>
      <c r="CI1151" s="112"/>
      <c r="CJ1151" s="112"/>
      <c r="CK1151" s="112"/>
      <c r="CL1151" s="112"/>
      <c r="CM1151" s="112"/>
      <c r="CN1151" s="112"/>
      <c r="CO1151" s="112"/>
      <c r="CP1151" s="112"/>
      <c r="CQ1151" s="112"/>
      <c r="CR1151" s="112"/>
    </row>
    <row r="1152" spans="1:96" ht="30.75" customHeight="1">
      <c r="A1152" s="107"/>
      <c r="B1152" s="117"/>
      <c r="C1152" s="107"/>
      <c r="D1152" s="107"/>
      <c r="E1152" s="107"/>
      <c r="F1152" s="107"/>
      <c r="G1152" s="107"/>
      <c r="H1152" s="107"/>
      <c r="I1152" s="107"/>
      <c r="J1152" s="107"/>
      <c r="K1152" s="107"/>
      <c r="L1152" s="107"/>
      <c r="M1152" s="107"/>
      <c r="N1152" s="107"/>
      <c r="O1152" s="117"/>
      <c r="P1152" s="118"/>
      <c r="Q1152" s="107"/>
      <c r="R1152" s="107"/>
      <c r="S1152" s="107"/>
      <c r="T1152" s="107"/>
      <c r="U1152" s="107"/>
      <c r="V1152" s="107"/>
      <c r="W1152" s="107"/>
      <c r="X1152" s="107"/>
      <c r="Y1152" s="107"/>
      <c r="Z1152" s="107"/>
      <c r="AA1152" s="107"/>
      <c r="AB1152" s="107"/>
      <c r="AC1152" s="147"/>
      <c r="AD1152" s="111"/>
      <c r="AE1152" s="107"/>
      <c r="AF1152" s="107"/>
      <c r="AG1152" s="107"/>
      <c r="AH1152" s="107"/>
      <c r="AI1152" s="107"/>
      <c r="AJ1152" s="107"/>
      <c r="AK1152" s="107"/>
      <c r="AL1152" s="107"/>
      <c r="AM1152" s="107"/>
      <c r="AN1152" s="107"/>
      <c r="AO1152" s="107"/>
      <c r="AP1152" s="107"/>
      <c r="AQ1152" s="107"/>
      <c r="AR1152" s="107"/>
      <c r="AS1152" s="107"/>
      <c r="AT1152" s="107"/>
      <c r="AU1152" s="107"/>
      <c r="AV1152" s="107"/>
      <c r="AW1152" s="107"/>
      <c r="AX1152" s="107"/>
      <c r="AY1152" s="107"/>
      <c r="AZ1152" s="107"/>
      <c r="BA1152" s="107"/>
      <c r="BB1152" s="107"/>
      <c r="BC1152" s="115"/>
      <c r="BD1152" s="107"/>
      <c r="BE1152" s="107"/>
      <c r="BF1152" s="107"/>
      <c r="BG1152" s="107"/>
      <c r="BH1152" s="107"/>
      <c r="BI1152" s="107"/>
      <c r="BJ1152" s="107"/>
      <c r="BK1152" s="107"/>
      <c r="BL1152" s="116"/>
      <c r="BM1152" s="116"/>
      <c r="BN1152" s="116"/>
      <c r="BO1152" s="116"/>
      <c r="BP1152" s="116"/>
      <c r="BQ1152" s="116"/>
      <c r="BR1152" s="116"/>
      <c r="BS1152" s="118"/>
      <c r="BT1152" s="107"/>
      <c r="BU1152" s="107"/>
      <c r="BV1152" s="107"/>
      <c r="BW1152" s="107"/>
      <c r="BX1152" s="107"/>
      <c r="BY1152" s="107"/>
      <c r="BZ1152" s="107"/>
      <c r="CA1152" s="107"/>
      <c r="CB1152" s="117"/>
      <c r="CC1152" s="117"/>
      <c r="CD1152" s="117"/>
      <c r="CE1152" s="112"/>
      <c r="CF1152" s="117"/>
      <c r="CG1152" s="112"/>
      <c r="CH1152" s="112"/>
      <c r="CI1152" s="112"/>
      <c r="CJ1152" s="112"/>
      <c r="CK1152" s="112"/>
      <c r="CL1152" s="112"/>
      <c r="CM1152" s="112"/>
      <c r="CN1152" s="112"/>
      <c r="CO1152" s="112"/>
      <c r="CP1152" s="112"/>
      <c r="CQ1152" s="112"/>
      <c r="CR1152" s="112"/>
    </row>
    <row r="1153" spans="1:96" ht="30.75" customHeight="1">
      <c r="A1153" s="107"/>
      <c r="B1153" s="117"/>
      <c r="C1153" s="107"/>
      <c r="D1153" s="107"/>
      <c r="E1153" s="107"/>
      <c r="F1153" s="107"/>
      <c r="G1153" s="107"/>
      <c r="H1153" s="107"/>
      <c r="I1153" s="107"/>
      <c r="J1153" s="107"/>
      <c r="K1153" s="107"/>
      <c r="L1153" s="107"/>
      <c r="M1153" s="107"/>
      <c r="N1153" s="107"/>
      <c r="O1153" s="117"/>
      <c r="P1153" s="118"/>
      <c r="Q1153" s="107"/>
      <c r="R1153" s="107"/>
      <c r="S1153" s="107"/>
      <c r="T1153" s="107"/>
      <c r="U1153" s="107"/>
      <c r="V1153" s="107"/>
      <c r="W1153" s="107"/>
      <c r="X1153" s="107"/>
      <c r="Y1153" s="107"/>
      <c r="Z1153" s="107"/>
      <c r="AA1153" s="107"/>
      <c r="AB1153" s="107"/>
      <c r="AC1153" s="147"/>
      <c r="AD1153" s="111"/>
      <c r="AE1153" s="107"/>
      <c r="AF1153" s="107"/>
      <c r="AG1153" s="107"/>
      <c r="AH1153" s="107"/>
      <c r="AI1153" s="107"/>
      <c r="AJ1153" s="107"/>
      <c r="AK1153" s="107"/>
      <c r="AL1153" s="107"/>
      <c r="AM1153" s="107"/>
      <c r="AN1153" s="107"/>
      <c r="AO1153" s="107"/>
      <c r="AP1153" s="107"/>
      <c r="AQ1153" s="107"/>
      <c r="AR1153" s="107"/>
      <c r="AS1153" s="107"/>
      <c r="AT1153" s="107"/>
      <c r="AU1153" s="107"/>
      <c r="AV1153" s="107"/>
      <c r="AW1153" s="107"/>
      <c r="AX1153" s="107"/>
      <c r="AY1153" s="107"/>
      <c r="AZ1153" s="107"/>
      <c r="BA1153" s="107"/>
      <c r="BB1153" s="107"/>
      <c r="BC1153" s="115"/>
      <c r="BD1153" s="107"/>
      <c r="BE1153" s="107"/>
      <c r="BF1153" s="107"/>
      <c r="BG1153" s="107"/>
      <c r="BH1153" s="107"/>
      <c r="BI1153" s="107"/>
      <c r="BJ1153" s="107"/>
      <c r="BK1153" s="107"/>
      <c r="BL1153" s="116"/>
      <c r="BM1153" s="116"/>
      <c r="BN1153" s="116"/>
      <c r="BO1153" s="116"/>
      <c r="BP1153" s="116"/>
      <c r="BQ1153" s="116"/>
      <c r="BR1153" s="116"/>
      <c r="BS1153" s="118"/>
      <c r="BT1153" s="107"/>
      <c r="BU1153" s="107"/>
      <c r="BV1153" s="107"/>
      <c r="BW1153" s="107"/>
      <c r="BX1153" s="107"/>
      <c r="BY1153" s="107"/>
      <c r="BZ1153" s="107"/>
      <c r="CA1153" s="107"/>
      <c r="CB1153" s="117"/>
      <c r="CC1153" s="117"/>
      <c r="CD1153" s="117"/>
      <c r="CE1153" s="112"/>
      <c r="CF1153" s="117"/>
      <c r="CG1153" s="112"/>
      <c r="CH1153" s="112"/>
      <c r="CI1153" s="112"/>
      <c r="CJ1153" s="112"/>
      <c r="CK1153" s="112"/>
      <c r="CL1153" s="112"/>
      <c r="CM1153" s="112"/>
      <c r="CN1153" s="112"/>
      <c r="CO1153" s="112"/>
      <c r="CP1153" s="112"/>
      <c r="CQ1153" s="112"/>
      <c r="CR1153" s="112"/>
    </row>
    <row r="1154" spans="1:96" ht="30.75" customHeight="1">
      <c r="A1154" s="107"/>
      <c r="B1154" s="117"/>
      <c r="C1154" s="107"/>
      <c r="D1154" s="107"/>
      <c r="E1154" s="107"/>
      <c r="F1154" s="107"/>
      <c r="G1154" s="107"/>
      <c r="H1154" s="107"/>
      <c r="I1154" s="107"/>
      <c r="J1154" s="107"/>
      <c r="K1154" s="107"/>
      <c r="L1154" s="107"/>
      <c r="M1154" s="107"/>
      <c r="N1154" s="107"/>
      <c r="O1154" s="117"/>
      <c r="P1154" s="118"/>
      <c r="Q1154" s="107"/>
      <c r="R1154" s="107"/>
      <c r="S1154" s="107"/>
      <c r="T1154" s="107"/>
      <c r="U1154" s="107"/>
      <c r="V1154" s="107"/>
      <c r="W1154" s="107"/>
      <c r="X1154" s="107"/>
      <c r="Y1154" s="107"/>
      <c r="Z1154" s="107"/>
      <c r="AA1154" s="107"/>
      <c r="AB1154" s="107"/>
      <c r="AC1154" s="147"/>
      <c r="AD1154" s="111"/>
      <c r="AE1154" s="107"/>
      <c r="AF1154" s="107"/>
      <c r="AG1154" s="107"/>
      <c r="AH1154" s="107"/>
      <c r="AI1154" s="107"/>
      <c r="AJ1154" s="107"/>
      <c r="AK1154" s="107"/>
      <c r="AL1154" s="107"/>
      <c r="AM1154" s="107"/>
      <c r="AN1154" s="107"/>
      <c r="AO1154" s="107"/>
      <c r="AP1154" s="107"/>
      <c r="AQ1154" s="107"/>
      <c r="AR1154" s="107"/>
      <c r="AS1154" s="107"/>
      <c r="AT1154" s="107"/>
      <c r="AU1154" s="107"/>
      <c r="AV1154" s="107"/>
      <c r="AW1154" s="107"/>
      <c r="AX1154" s="107"/>
      <c r="AY1154" s="107"/>
      <c r="AZ1154" s="107"/>
      <c r="BA1154" s="107"/>
      <c r="BB1154" s="107"/>
      <c r="BC1154" s="115"/>
      <c r="BD1154" s="107"/>
      <c r="BE1154" s="107"/>
      <c r="BF1154" s="107"/>
      <c r="BG1154" s="107"/>
      <c r="BH1154" s="107"/>
      <c r="BI1154" s="107"/>
      <c r="BJ1154" s="107"/>
      <c r="BK1154" s="107"/>
      <c r="BL1154" s="116"/>
      <c r="BM1154" s="116"/>
      <c r="BN1154" s="116"/>
      <c r="BO1154" s="116"/>
      <c r="BP1154" s="116"/>
      <c r="BQ1154" s="116"/>
      <c r="BR1154" s="116"/>
      <c r="BS1154" s="118"/>
      <c r="BT1154" s="107"/>
      <c r="BU1154" s="107"/>
      <c r="BV1154" s="107"/>
      <c r="BW1154" s="107"/>
      <c r="BX1154" s="107"/>
      <c r="BY1154" s="107"/>
      <c r="BZ1154" s="107"/>
      <c r="CA1154" s="107"/>
      <c r="CB1154" s="117"/>
      <c r="CC1154" s="117"/>
      <c r="CD1154" s="117"/>
      <c r="CE1154" s="112"/>
      <c r="CF1154" s="117"/>
      <c r="CG1154" s="112"/>
      <c r="CH1154" s="112"/>
      <c r="CI1154" s="112"/>
      <c r="CJ1154" s="112"/>
      <c r="CK1154" s="112"/>
      <c r="CL1154" s="112"/>
      <c r="CM1154" s="112"/>
      <c r="CN1154" s="112"/>
      <c r="CO1154" s="112"/>
      <c r="CP1154" s="112"/>
      <c r="CQ1154" s="112"/>
      <c r="CR1154" s="112"/>
    </row>
    <row r="1155" spans="1:96" ht="30.75" customHeight="1">
      <c r="A1155" s="107"/>
      <c r="B1155" s="117"/>
      <c r="C1155" s="107"/>
      <c r="D1155" s="107"/>
      <c r="E1155" s="107"/>
      <c r="F1155" s="107"/>
      <c r="G1155" s="107"/>
      <c r="H1155" s="107"/>
      <c r="I1155" s="107"/>
      <c r="J1155" s="107"/>
      <c r="K1155" s="107"/>
      <c r="L1155" s="107"/>
      <c r="M1155" s="107"/>
      <c r="N1155" s="107"/>
      <c r="O1155" s="117"/>
      <c r="P1155" s="118"/>
      <c r="Q1155" s="107"/>
      <c r="R1155" s="107"/>
      <c r="S1155" s="107"/>
      <c r="T1155" s="107"/>
      <c r="U1155" s="107"/>
      <c r="V1155" s="107"/>
      <c r="W1155" s="107"/>
      <c r="X1155" s="107"/>
      <c r="Y1155" s="107"/>
      <c r="Z1155" s="107"/>
      <c r="AA1155" s="107"/>
      <c r="AB1155" s="107"/>
      <c r="AC1155" s="147"/>
      <c r="AD1155" s="111"/>
      <c r="AE1155" s="107"/>
      <c r="AF1155" s="107"/>
      <c r="AG1155" s="107"/>
      <c r="AH1155" s="107"/>
      <c r="AI1155" s="107"/>
      <c r="AJ1155" s="107"/>
      <c r="AK1155" s="107"/>
      <c r="AL1155" s="107"/>
      <c r="AM1155" s="107"/>
      <c r="AN1155" s="107"/>
      <c r="AO1155" s="107"/>
      <c r="AP1155" s="107"/>
      <c r="AQ1155" s="107"/>
      <c r="AR1155" s="107"/>
      <c r="AS1155" s="107"/>
      <c r="AT1155" s="107"/>
      <c r="AU1155" s="107"/>
      <c r="AV1155" s="107"/>
      <c r="AW1155" s="107"/>
      <c r="AX1155" s="107"/>
      <c r="AY1155" s="107"/>
      <c r="AZ1155" s="107"/>
      <c r="BA1155" s="107"/>
      <c r="BB1155" s="107"/>
      <c r="BC1155" s="115"/>
      <c r="BD1155" s="107"/>
      <c r="BE1155" s="107"/>
      <c r="BF1155" s="107"/>
      <c r="BG1155" s="107"/>
      <c r="BH1155" s="107"/>
      <c r="BI1155" s="107"/>
      <c r="BJ1155" s="107"/>
      <c r="BK1155" s="107"/>
      <c r="BL1155" s="116"/>
      <c r="BM1155" s="116"/>
      <c r="BN1155" s="116"/>
      <c r="BO1155" s="116"/>
      <c r="BP1155" s="116"/>
      <c r="BQ1155" s="116"/>
      <c r="BR1155" s="116"/>
      <c r="BS1155" s="118"/>
      <c r="BT1155" s="107"/>
      <c r="BU1155" s="107"/>
      <c r="BV1155" s="107"/>
      <c r="BW1155" s="107"/>
      <c r="BX1155" s="107"/>
      <c r="BY1155" s="107"/>
      <c r="BZ1155" s="107"/>
      <c r="CA1155" s="107"/>
      <c r="CB1155" s="117"/>
      <c r="CC1155" s="117"/>
      <c r="CD1155" s="117"/>
      <c r="CE1155" s="112"/>
      <c r="CF1155" s="117"/>
      <c r="CG1155" s="112"/>
      <c r="CH1155" s="112"/>
      <c r="CI1155" s="112"/>
      <c r="CJ1155" s="112"/>
      <c r="CK1155" s="112"/>
      <c r="CL1155" s="112"/>
      <c r="CM1155" s="112"/>
      <c r="CN1155" s="112"/>
      <c r="CO1155" s="112"/>
      <c r="CP1155" s="112"/>
      <c r="CQ1155" s="112"/>
      <c r="CR1155" s="112"/>
    </row>
    <row r="1156" spans="1:96" ht="30.75" customHeight="1">
      <c r="A1156" s="107"/>
      <c r="B1156" s="117"/>
      <c r="C1156" s="107"/>
      <c r="D1156" s="107"/>
      <c r="E1156" s="107"/>
      <c r="F1156" s="107"/>
      <c r="G1156" s="107"/>
      <c r="H1156" s="107"/>
      <c r="I1156" s="107"/>
      <c r="J1156" s="107"/>
      <c r="K1156" s="107"/>
      <c r="L1156" s="107"/>
      <c r="M1156" s="107"/>
      <c r="N1156" s="107"/>
      <c r="O1156" s="117"/>
      <c r="P1156" s="118"/>
      <c r="Q1156" s="107"/>
      <c r="R1156" s="107"/>
      <c r="S1156" s="107"/>
      <c r="T1156" s="107"/>
      <c r="U1156" s="107"/>
      <c r="V1156" s="107"/>
      <c r="W1156" s="107"/>
      <c r="X1156" s="107"/>
      <c r="Y1156" s="107"/>
      <c r="Z1156" s="107"/>
      <c r="AA1156" s="107"/>
      <c r="AB1156" s="107"/>
      <c r="AC1156" s="147"/>
      <c r="AD1156" s="111"/>
      <c r="AE1156" s="107"/>
      <c r="AF1156" s="107"/>
      <c r="AG1156" s="107"/>
      <c r="AH1156" s="107"/>
      <c r="AI1156" s="107"/>
      <c r="AJ1156" s="107"/>
      <c r="AK1156" s="107"/>
      <c r="AL1156" s="107"/>
      <c r="AM1156" s="107"/>
      <c r="AN1156" s="107"/>
      <c r="AO1156" s="107"/>
      <c r="AP1156" s="107"/>
      <c r="AQ1156" s="107"/>
      <c r="AR1156" s="107"/>
      <c r="AS1156" s="107"/>
      <c r="AT1156" s="107"/>
      <c r="AU1156" s="107"/>
      <c r="AV1156" s="107"/>
      <c r="AW1156" s="107"/>
      <c r="AX1156" s="107"/>
      <c r="AY1156" s="107"/>
      <c r="AZ1156" s="107"/>
      <c r="BA1156" s="107"/>
      <c r="BB1156" s="107"/>
      <c r="BC1156" s="115"/>
      <c r="BD1156" s="107"/>
      <c r="BE1156" s="107"/>
      <c r="BF1156" s="107"/>
      <c r="BG1156" s="107"/>
      <c r="BH1156" s="107"/>
      <c r="BI1156" s="107"/>
      <c r="BJ1156" s="107"/>
      <c r="BK1156" s="107"/>
      <c r="BL1156" s="116"/>
      <c r="BM1156" s="116"/>
      <c r="BN1156" s="116"/>
      <c r="BO1156" s="116"/>
      <c r="BP1156" s="116"/>
      <c r="BQ1156" s="116"/>
      <c r="BR1156" s="116"/>
      <c r="BS1156" s="118"/>
      <c r="BT1156" s="107"/>
      <c r="BU1156" s="107"/>
      <c r="BV1156" s="107"/>
      <c r="BW1156" s="107"/>
      <c r="BX1156" s="107"/>
      <c r="BY1156" s="107"/>
      <c r="BZ1156" s="107"/>
      <c r="CA1156" s="107"/>
      <c r="CB1156" s="117"/>
      <c r="CC1156" s="117"/>
      <c r="CD1156" s="117"/>
      <c r="CE1156" s="112"/>
      <c r="CF1156" s="117"/>
      <c r="CG1156" s="112"/>
      <c r="CH1156" s="112"/>
      <c r="CI1156" s="112"/>
      <c r="CJ1156" s="112"/>
      <c r="CK1156" s="112"/>
      <c r="CL1156" s="112"/>
      <c r="CM1156" s="112"/>
      <c r="CN1156" s="112"/>
      <c r="CO1156" s="112"/>
      <c r="CP1156" s="112"/>
      <c r="CQ1156" s="112"/>
      <c r="CR1156" s="112"/>
    </row>
    <row r="1157" spans="1:96" ht="30.75" customHeight="1">
      <c r="A1157" s="107"/>
      <c r="B1157" s="117"/>
      <c r="C1157" s="107"/>
      <c r="D1157" s="107"/>
      <c r="E1157" s="107"/>
      <c r="F1157" s="107"/>
      <c r="G1157" s="107"/>
      <c r="H1157" s="107"/>
      <c r="I1157" s="107"/>
      <c r="J1157" s="107"/>
      <c r="K1157" s="107"/>
      <c r="L1157" s="107"/>
      <c r="M1157" s="107"/>
      <c r="N1157" s="107"/>
      <c r="O1157" s="117"/>
      <c r="P1157" s="118"/>
      <c r="Q1157" s="107"/>
      <c r="R1157" s="107"/>
      <c r="S1157" s="107"/>
      <c r="T1157" s="107"/>
      <c r="U1157" s="107"/>
      <c r="V1157" s="107"/>
      <c r="W1157" s="107"/>
      <c r="X1157" s="107"/>
      <c r="Y1157" s="107"/>
      <c r="Z1157" s="107"/>
      <c r="AA1157" s="107"/>
      <c r="AB1157" s="107"/>
      <c r="AC1157" s="147"/>
      <c r="AD1157" s="111"/>
      <c r="AE1157" s="107"/>
      <c r="AF1157" s="107"/>
      <c r="AG1157" s="107"/>
      <c r="AH1157" s="107"/>
      <c r="AI1157" s="107"/>
      <c r="AJ1157" s="107"/>
      <c r="AK1157" s="107"/>
      <c r="AL1157" s="107"/>
      <c r="AM1157" s="107"/>
      <c r="AN1157" s="107"/>
      <c r="AO1157" s="107"/>
      <c r="AP1157" s="107"/>
      <c r="AQ1157" s="107"/>
      <c r="AR1157" s="107"/>
      <c r="AS1157" s="107"/>
      <c r="AT1157" s="107"/>
      <c r="AU1157" s="107"/>
      <c r="AV1157" s="107"/>
      <c r="AW1157" s="107"/>
      <c r="AX1157" s="107"/>
      <c r="AY1157" s="107"/>
      <c r="AZ1157" s="107"/>
      <c r="BA1157" s="107"/>
      <c r="BB1157" s="107"/>
      <c r="BC1157" s="115"/>
      <c r="BD1157" s="107"/>
      <c r="BE1157" s="107"/>
      <c r="BF1157" s="107"/>
      <c r="BG1157" s="107"/>
      <c r="BH1157" s="107"/>
      <c r="BI1157" s="107"/>
      <c r="BJ1157" s="107"/>
      <c r="BK1157" s="107"/>
      <c r="BL1157" s="116"/>
      <c r="BM1157" s="116"/>
      <c r="BN1157" s="116"/>
      <c r="BO1157" s="116"/>
      <c r="BP1157" s="116"/>
      <c r="BQ1157" s="116"/>
      <c r="BR1157" s="116"/>
      <c r="BS1157" s="118"/>
      <c r="BT1157" s="107"/>
      <c r="BU1157" s="107"/>
      <c r="BV1157" s="107"/>
      <c r="BW1157" s="107"/>
      <c r="BX1157" s="107"/>
      <c r="BY1157" s="107"/>
      <c r="BZ1157" s="107"/>
      <c r="CA1157" s="107"/>
      <c r="CB1157" s="117"/>
      <c r="CC1157" s="117"/>
      <c r="CD1157" s="117"/>
      <c r="CE1157" s="112"/>
      <c r="CF1157" s="117"/>
      <c r="CG1157" s="112"/>
      <c r="CH1157" s="112"/>
      <c r="CI1157" s="112"/>
      <c r="CJ1157" s="112"/>
      <c r="CK1157" s="112"/>
      <c r="CL1157" s="112"/>
      <c r="CM1157" s="112"/>
      <c r="CN1157" s="112"/>
      <c r="CO1157" s="112"/>
      <c r="CP1157" s="112"/>
      <c r="CQ1157" s="112"/>
      <c r="CR1157" s="112"/>
    </row>
    <row r="1158" spans="1:96" ht="30.75" customHeight="1">
      <c r="A1158" s="107"/>
      <c r="B1158" s="117"/>
      <c r="C1158" s="107"/>
      <c r="D1158" s="107"/>
      <c r="E1158" s="107"/>
      <c r="F1158" s="107"/>
      <c r="G1158" s="107"/>
      <c r="H1158" s="107"/>
      <c r="I1158" s="107"/>
      <c r="J1158" s="107"/>
      <c r="K1158" s="107"/>
      <c r="L1158" s="107"/>
      <c r="M1158" s="107"/>
      <c r="N1158" s="107"/>
      <c r="O1158" s="117"/>
      <c r="P1158" s="118"/>
      <c r="Q1158" s="107"/>
      <c r="R1158" s="107"/>
      <c r="S1158" s="107"/>
      <c r="T1158" s="107"/>
      <c r="U1158" s="107"/>
      <c r="V1158" s="107"/>
      <c r="W1158" s="107"/>
      <c r="X1158" s="107"/>
      <c r="Y1158" s="107"/>
      <c r="Z1158" s="107"/>
      <c r="AA1158" s="107"/>
      <c r="AB1158" s="107"/>
      <c r="AC1158" s="147"/>
      <c r="AD1158" s="111"/>
      <c r="AE1158" s="107"/>
      <c r="AF1158" s="107"/>
      <c r="AG1158" s="107"/>
      <c r="AH1158" s="107"/>
      <c r="AI1158" s="107"/>
      <c r="AJ1158" s="107"/>
      <c r="AK1158" s="107"/>
      <c r="AL1158" s="107"/>
      <c r="AM1158" s="107"/>
      <c r="AN1158" s="107"/>
      <c r="AO1158" s="107"/>
      <c r="AP1158" s="107"/>
      <c r="AQ1158" s="107"/>
      <c r="AR1158" s="107"/>
      <c r="AS1158" s="107"/>
      <c r="AT1158" s="107"/>
      <c r="AU1158" s="107"/>
      <c r="AV1158" s="107"/>
      <c r="AW1158" s="107"/>
      <c r="AX1158" s="107"/>
      <c r="AY1158" s="107"/>
      <c r="AZ1158" s="107"/>
      <c r="BA1158" s="107"/>
      <c r="BB1158" s="107"/>
      <c r="BC1158" s="115"/>
      <c r="BD1158" s="107"/>
      <c r="BE1158" s="107"/>
      <c r="BF1158" s="107"/>
      <c r="BG1158" s="107"/>
      <c r="BH1158" s="107"/>
      <c r="BI1158" s="107"/>
      <c r="BJ1158" s="107"/>
      <c r="BK1158" s="107"/>
      <c r="BL1158" s="116"/>
      <c r="BM1158" s="116"/>
      <c r="BN1158" s="116"/>
      <c r="BO1158" s="116"/>
      <c r="BP1158" s="116"/>
      <c r="BQ1158" s="116"/>
      <c r="BR1158" s="116"/>
      <c r="BS1158" s="118"/>
      <c r="BT1158" s="107"/>
      <c r="BU1158" s="107"/>
      <c r="BV1158" s="107"/>
      <c r="BW1158" s="107"/>
      <c r="BX1158" s="107"/>
      <c r="BY1158" s="107"/>
      <c r="BZ1158" s="107"/>
      <c r="CA1158" s="107"/>
      <c r="CB1158" s="117"/>
      <c r="CC1158" s="117"/>
      <c r="CD1158" s="117"/>
      <c r="CE1158" s="112"/>
      <c r="CF1158" s="117"/>
      <c r="CG1158" s="112"/>
      <c r="CH1158" s="112"/>
      <c r="CI1158" s="112"/>
      <c r="CJ1158" s="112"/>
      <c r="CK1158" s="112"/>
      <c r="CL1158" s="112"/>
      <c r="CM1158" s="112"/>
      <c r="CN1158" s="112"/>
      <c r="CO1158" s="112"/>
      <c r="CP1158" s="112"/>
      <c r="CQ1158" s="112"/>
      <c r="CR1158" s="112"/>
    </row>
    <row r="1159" spans="1:96" ht="30.75" customHeight="1">
      <c r="A1159" s="107"/>
      <c r="B1159" s="117"/>
      <c r="C1159" s="107"/>
      <c r="D1159" s="107"/>
      <c r="E1159" s="107"/>
      <c r="F1159" s="107"/>
      <c r="G1159" s="107"/>
      <c r="H1159" s="107"/>
      <c r="I1159" s="107"/>
      <c r="J1159" s="107"/>
      <c r="K1159" s="107"/>
      <c r="L1159" s="107"/>
      <c r="M1159" s="107"/>
      <c r="N1159" s="107"/>
      <c r="O1159" s="117"/>
      <c r="P1159" s="118"/>
      <c r="Q1159" s="107"/>
      <c r="R1159" s="107"/>
      <c r="S1159" s="107"/>
      <c r="T1159" s="107"/>
      <c r="U1159" s="107"/>
      <c r="V1159" s="107"/>
      <c r="W1159" s="107"/>
      <c r="X1159" s="107"/>
      <c r="Y1159" s="107"/>
      <c r="Z1159" s="107"/>
      <c r="AA1159" s="107"/>
      <c r="AB1159" s="107"/>
      <c r="AC1159" s="147"/>
      <c r="AD1159" s="111"/>
      <c r="AE1159" s="107"/>
      <c r="AF1159" s="107"/>
      <c r="AG1159" s="107"/>
      <c r="AH1159" s="107"/>
      <c r="AI1159" s="107"/>
      <c r="AJ1159" s="107"/>
      <c r="AK1159" s="107"/>
      <c r="AL1159" s="107"/>
      <c r="AM1159" s="107"/>
      <c r="AN1159" s="107"/>
      <c r="AO1159" s="107"/>
      <c r="AP1159" s="107"/>
      <c r="AQ1159" s="107"/>
      <c r="AR1159" s="107"/>
      <c r="AS1159" s="107"/>
      <c r="AT1159" s="107"/>
      <c r="AU1159" s="107"/>
      <c r="AV1159" s="107"/>
      <c r="AW1159" s="107"/>
      <c r="AX1159" s="107"/>
      <c r="AY1159" s="107"/>
      <c r="AZ1159" s="107"/>
      <c r="BA1159" s="107"/>
      <c r="BB1159" s="107"/>
      <c r="BC1159" s="115"/>
      <c r="BD1159" s="107"/>
      <c r="BE1159" s="107"/>
      <c r="BF1159" s="107"/>
      <c r="BG1159" s="107"/>
      <c r="BH1159" s="107"/>
      <c r="BI1159" s="107"/>
      <c r="BJ1159" s="107"/>
      <c r="BK1159" s="107"/>
      <c r="BL1159" s="116"/>
      <c r="BM1159" s="116"/>
      <c r="BN1159" s="116"/>
      <c r="BO1159" s="116"/>
      <c r="BP1159" s="116"/>
      <c r="BQ1159" s="116"/>
      <c r="BR1159" s="116"/>
      <c r="BS1159" s="118"/>
      <c r="BT1159" s="107"/>
      <c r="BU1159" s="107"/>
      <c r="BV1159" s="107"/>
      <c r="BW1159" s="107"/>
      <c r="BX1159" s="107"/>
      <c r="BY1159" s="107"/>
      <c r="BZ1159" s="107"/>
      <c r="CA1159" s="107"/>
      <c r="CB1159" s="117"/>
      <c r="CC1159" s="117"/>
      <c r="CD1159" s="117"/>
      <c r="CE1159" s="112"/>
      <c r="CF1159" s="117"/>
      <c r="CG1159" s="112"/>
      <c r="CH1159" s="112"/>
      <c r="CI1159" s="112"/>
      <c r="CJ1159" s="112"/>
      <c r="CK1159" s="112"/>
      <c r="CL1159" s="112"/>
      <c r="CM1159" s="112"/>
      <c r="CN1159" s="112"/>
      <c r="CO1159" s="112"/>
      <c r="CP1159" s="112"/>
      <c r="CQ1159" s="112"/>
      <c r="CR1159" s="112"/>
    </row>
    <row r="1160" spans="1:96" ht="30.75" customHeight="1">
      <c r="A1160" s="107"/>
      <c r="B1160" s="117"/>
      <c r="C1160" s="107"/>
      <c r="D1160" s="107"/>
      <c r="E1160" s="107"/>
      <c r="F1160" s="107"/>
      <c r="G1160" s="107"/>
      <c r="H1160" s="107"/>
      <c r="I1160" s="107"/>
      <c r="J1160" s="107"/>
      <c r="K1160" s="107"/>
      <c r="L1160" s="107"/>
      <c r="M1160" s="107"/>
      <c r="N1160" s="107"/>
      <c r="O1160" s="117"/>
      <c r="P1160" s="118"/>
      <c r="Q1160" s="107"/>
      <c r="R1160" s="107"/>
      <c r="S1160" s="107"/>
      <c r="T1160" s="107"/>
      <c r="U1160" s="107"/>
      <c r="V1160" s="107"/>
      <c r="W1160" s="107"/>
      <c r="X1160" s="107"/>
      <c r="Y1160" s="107"/>
      <c r="Z1160" s="107"/>
      <c r="AA1160" s="107"/>
      <c r="AB1160" s="107"/>
      <c r="AC1160" s="147"/>
      <c r="AD1160" s="111"/>
      <c r="AE1160" s="107"/>
      <c r="AF1160" s="107"/>
      <c r="AG1160" s="107"/>
      <c r="AH1160" s="107"/>
      <c r="AI1160" s="107"/>
      <c r="AJ1160" s="107"/>
      <c r="AK1160" s="107"/>
      <c r="AL1160" s="107"/>
      <c r="AM1160" s="107"/>
      <c r="AN1160" s="107"/>
      <c r="AO1160" s="107"/>
      <c r="AP1160" s="107"/>
      <c r="AQ1160" s="107"/>
      <c r="AR1160" s="107"/>
      <c r="AS1160" s="107"/>
      <c r="AT1160" s="107"/>
      <c r="AU1160" s="107"/>
      <c r="AV1160" s="107"/>
      <c r="AW1160" s="107"/>
      <c r="AX1160" s="107"/>
      <c r="AY1160" s="107"/>
      <c r="AZ1160" s="107"/>
      <c r="BA1160" s="107"/>
      <c r="BB1160" s="107"/>
      <c r="BC1160" s="115"/>
      <c r="BD1160" s="107"/>
      <c r="BE1160" s="107"/>
      <c r="BF1160" s="107"/>
      <c r="BG1160" s="107"/>
      <c r="BH1160" s="107"/>
      <c r="BI1160" s="107"/>
      <c r="BJ1160" s="107"/>
      <c r="BK1160" s="107"/>
      <c r="BL1160" s="116"/>
      <c r="BM1160" s="116"/>
      <c r="BN1160" s="116"/>
      <c r="BO1160" s="116"/>
      <c r="BP1160" s="116"/>
      <c r="BQ1160" s="116"/>
      <c r="BR1160" s="116"/>
      <c r="BS1160" s="118"/>
      <c r="BT1160" s="107"/>
      <c r="BU1160" s="107"/>
      <c r="BV1160" s="107"/>
      <c r="BW1160" s="107"/>
      <c r="BX1160" s="107"/>
      <c r="BY1160" s="107"/>
      <c r="BZ1160" s="107"/>
      <c r="CA1160" s="107"/>
      <c r="CB1160" s="117"/>
      <c r="CC1160" s="117"/>
      <c r="CD1160" s="117"/>
      <c r="CE1160" s="112"/>
      <c r="CF1160" s="117"/>
      <c r="CG1160" s="112"/>
      <c r="CH1160" s="112"/>
      <c r="CI1160" s="112"/>
      <c r="CJ1160" s="112"/>
      <c r="CK1160" s="112"/>
      <c r="CL1160" s="112"/>
      <c r="CM1160" s="112"/>
      <c r="CN1160" s="112"/>
      <c r="CO1160" s="112"/>
      <c r="CP1160" s="112"/>
      <c r="CQ1160" s="112"/>
      <c r="CR1160" s="112"/>
    </row>
    <row r="1161" spans="1:96" ht="30.75" customHeight="1">
      <c r="A1161" s="107"/>
      <c r="B1161" s="117"/>
      <c r="C1161" s="107"/>
      <c r="D1161" s="107"/>
      <c r="E1161" s="107"/>
      <c r="F1161" s="107"/>
      <c r="G1161" s="107"/>
      <c r="H1161" s="107"/>
      <c r="I1161" s="107"/>
      <c r="J1161" s="107"/>
      <c r="K1161" s="107"/>
      <c r="L1161" s="107"/>
      <c r="M1161" s="107"/>
      <c r="N1161" s="107"/>
      <c r="O1161" s="117"/>
      <c r="P1161" s="118"/>
      <c r="Q1161" s="107"/>
      <c r="R1161" s="107"/>
      <c r="S1161" s="107"/>
      <c r="T1161" s="107"/>
      <c r="U1161" s="107"/>
      <c r="V1161" s="107"/>
      <c r="W1161" s="107"/>
      <c r="X1161" s="107"/>
      <c r="Y1161" s="107"/>
      <c r="Z1161" s="107"/>
      <c r="AA1161" s="107"/>
      <c r="AB1161" s="107"/>
      <c r="AC1161" s="147"/>
      <c r="AD1161" s="111"/>
      <c r="AE1161" s="107"/>
      <c r="AF1161" s="107"/>
      <c r="AG1161" s="107"/>
      <c r="AH1161" s="107"/>
      <c r="AI1161" s="107"/>
      <c r="AJ1161" s="107"/>
      <c r="AK1161" s="107"/>
      <c r="AL1161" s="107"/>
      <c r="AM1161" s="107"/>
      <c r="AN1161" s="107"/>
      <c r="AO1161" s="107"/>
      <c r="AP1161" s="107"/>
      <c r="AQ1161" s="107"/>
      <c r="AR1161" s="107"/>
      <c r="AS1161" s="107"/>
      <c r="AT1161" s="107"/>
      <c r="AU1161" s="107"/>
      <c r="AV1161" s="107"/>
      <c r="AW1161" s="107"/>
      <c r="AX1161" s="107"/>
      <c r="AY1161" s="107"/>
      <c r="AZ1161" s="107"/>
      <c r="BA1161" s="107"/>
      <c r="BB1161" s="107"/>
      <c r="BC1161" s="115"/>
      <c r="BD1161" s="107"/>
      <c r="BE1161" s="107"/>
      <c r="BF1161" s="107"/>
      <c r="BG1161" s="107"/>
      <c r="BH1161" s="107"/>
      <c r="BI1161" s="107"/>
      <c r="BJ1161" s="107"/>
      <c r="BK1161" s="107"/>
      <c r="BL1161" s="116"/>
      <c r="BM1161" s="116"/>
      <c r="BN1161" s="116"/>
      <c r="BO1161" s="116"/>
      <c r="BP1161" s="116"/>
      <c r="BQ1161" s="116"/>
      <c r="BR1161" s="116"/>
      <c r="BS1161" s="118"/>
      <c r="BT1161" s="107"/>
      <c r="BU1161" s="107"/>
      <c r="BV1161" s="107"/>
      <c r="BW1161" s="107"/>
      <c r="BX1161" s="107"/>
      <c r="BY1161" s="107"/>
      <c r="BZ1161" s="107"/>
      <c r="CA1161" s="107"/>
      <c r="CB1161" s="117"/>
      <c r="CC1161" s="117"/>
      <c r="CD1161" s="117"/>
      <c r="CE1161" s="112"/>
      <c r="CF1161" s="117"/>
      <c r="CG1161" s="112"/>
      <c r="CH1161" s="112"/>
      <c r="CI1161" s="112"/>
      <c r="CJ1161" s="112"/>
      <c r="CK1161" s="112"/>
      <c r="CL1161" s="112"/>
      <c r="CM1161" s="112"/>
      <c r="CN1161" s="112"/>
      <c r="CO1161" s="112"/>
      <c r="CP1161" s="112"/>
      <c r="CQ1161" s="112"/>
      <c r="CR1161" s="112"/>
    </row>
    <row r="1162" spans="1:96" ht="30.75" customHeight="1">
      <c r="A1162" s="107"/>
      <c r="B1162" s="117"/>
      <c r="C1162" s="107"/>
      <c r="D1162" s="107"/>
      <c r="E1162" s="107"/>
      <c r="F1162" s="107"/>
      <c r="G1162" s="107"/>
      <c r="H1162" s="107"/>
      <c r="I1162" s="107"/>
      <c r="J1162" s="107"/>
      <c r="K1162" s="107"/>
      <c r="L1162" s="107"/>
      <c r="M1162" s="107"/>
      <c r="N1162" s="107"/>
      <c r="O1162" s="117"/>
      <c r="P1162" s="118"/>
      <c r="Q1162" s="107"/>
      <c r="R1162" s="107"/>
      <c r="S1162" s="107"/>
      <c r="T1162" s="107"/>
      <c r="U1162" s="107"/>
      <c r="V1162" s="107"/>
      <c r="W1162" s="107"/>
      <c r="X1162" s="107"/>
      <c r="Y1162" s="107"/>
      <c r="Z1162" s="107"/>
      <c r="AA1162" s="107"/>
      <c r="AB1162" s="107"/>
      <c r="AC1162" s="147"/>
      <c r="AD1162" s="111"/>
      <c r="AE1162" s="107"/>
      <c r="AF1162" s="107"/>
      <c r="AG1162" s="107"/>
      <c r="AH1162" s="107"/>
      <c r="AI1162" s="107"/>
      <c r="AJ1162" s="107"/>
      <c r="AK1162" s="107"/>
      <c r="AL1162" s="107"/>
      <c r="AM1162" s="107"/>
      <c r="AN1162" s="107"/>
      <c r="AO1162" s="107"/>
      <c r="AP1162" s="107"/>
      <c r="AQ1162" s="107"/>
      <c r="AR1162" s="107"/>
      <c r="AS1162" s="107"/>
      <c r="AT1162" s="107"/>
      <c r="AU1162" s="107"/>
      <c r="AV1162" s="107"/>
      <c r="AW1162" s="107"/>
      <c r="AX1162" s="107"/>
      <c r="AY1162" s="107"/>
      <c r="AZ1162" s="107"/>
      <c r="BA1162" s="107"/>
      <c r="BB1162" s="107"/>
      <c r="BC1162" s="115"/>
      <c r="BD1162" s="107"/>
      <c r="BE1162" s="107"/>
      <c r="BF1162" s="107"/>
      <c r="BG1162" s="107"/>
      <c r="BH1162" s="107"/>
      <c r="BI1162" s="107"/>
      <c r="BJ1162" s="107"/>
      <c r="BK1162" s="107"/>
      <c r="BL1162" s="116"/>
      <c r="BM1162" s="116"/>
      <c r="BN1162" s="116"/>
      <c r="BO1162" s="116"/>
      <c r="BP1162" s="116"/>
      <c r="BQ1162" s="116"/>
      <c r="BR1162" s="116"/>
      <c r="BS1162" s="118"/>
      <c r="BT1162" s="107"/>
      <c r="BU1162" s="107"/>
      <c r="BV1162" s="107"/>
      <c r="BW1162" s="107"/>
      <c r="BX1162" s="107"/>
      <c r="BY1162" s="107"/>
      <c r="BZ1162" s="107"/>
      <c r="CA1162" s="107"/>
      <c r="CB1162" s="117"/>
      <c r="CC1162" s="117"/>
      <c r="CD1162" s="117"/>
      <c r="CE1162" s="112"/>
      <c r="CF1162" s="117"/>
      <c r="CG1162" s="112"/>
      <c r="CH1162" s="112"/>
      <c r="CI1162" s="112"/>
      <c r="CJ1162" s="112"/>
      <c r="CK1162" s="112"/>
      <c r="CL1162" s="112"/>
      <c r="CM1162" s="112"/>
      <c r="CN1162" s="112"/>
      <c r="CO1162" s="112"/>
      <c r="CP1162" s="112"/>
      <c r="CQ1162" s="112"/>
      <c r="CR1162" s="112"/>
    </row>
    <row r="1163" spans="1:96" ht="30.75" customHeight="1">
      <c r="A1163" s="107"/>
      <c r="B1163" s="117"/>
      <c r="C1163" s="107"/>
      <c r="D1163" s="107"/>
      <c r="E1163" s="107"/>
      <c r="F1163" s="107"/>
      <c r="G1163" s="107"/>
      <c r="H1163" s="107"/>
      <c r="I1163" s="107"/>
      <c r="J1163" s="107"/>
      <c r="K1163" s="107"/>
      <c r="L1163" s="107"/>
      <c r="M1163" s="107"/>
      <c r="N1163" s="107"/>
      <c r="O1163" s="117"/>
      <c r="P1163" s="118"/>
      <c r="Q1163" s="107"/>
      <c r="R1163" s="107"/>
      <c r="S1163" s="107"/>
      <c r="T1163" s="107"/>
      <c r="U1163" s="107"/>
      <c r="V1163" s="107"/>
      <c r="W1163" s="107"/>
      <c r="X1163" s="107"/>
      <c r="Y1163" s="107"/>
      <c r="Z1163" s="107"/>
      <c r="AA1163" s="107"/>
      <c r="AB1163" s="107"/>
      <c r="AC1163" s="147"/>
      <c r="AD1163" s="111"/>
      <c r="AE1163" s="107"/>
      <c r="AF1163" s="107"/>
      <c r="AG1163" s="107"/>
      <c r="AH1163" s="107"/>
      <c r="AI1163" s="107"/>
      <c r="AJ1163" s="107"/>
      <c r="AK1163" s="107"/>
      <c r="AL1163" s="107"/>
      <c r="AM1163" s="107"/>
      <c r="AN1163" s="107"/>
      <c r="AO1163" s="107"/>
      <c r="AP1163" s="107"/>
      <c r="AQ1163" s="107"/>
      <c r="AR1163" s="107"/>
      <c r="AS1163" s="107"/>
      <c r="AT1163" s="107"/>
      <c r="AU1163" s="107"/>
      <c r="AV1163" s="107"/>
      <c r="AW1163" s="107"/>
      <c r="AX1163" s="107"/>
      <c r="AY1163" s="107"/>
      <c r="AZ1163" s="107"/>
      <c r="BA1163" s="107"/>
      <c r="BB1163" s="107"/>
      <c r="BC1163" s="115"/>
      <c r="BD1163" s="107"/>
      <c r="BE1163" s="107"/>
      <c r="BF1163" s="107"/>
      <c r="BG1163" s="107"/>
      <c r="BH1163" s="107"/>
      <c r="BI1163" s="107"/>
      <c r="BJ1163" s="107"/>
      <c r="BK1163" s="107"/>
      <c r="BL1163" s="116"/>
      <c r="BM1163" s="116"/>
      <c r="BN1163" s="116"/>
      <c r="BO1163" s="116"/>
      <c r="BP1163" s="116"/>
      <c r="BQ1163" s="116"/>
      <c r="BR1163" s="116"/>
      <c r="BS1163" s="118"/>
      <c r="BT1163" s="107"/>
      <c r="BU1163" s="107"/>
      <c r="BV1163" s="107"/>
      <c r="BW1163" s="107"/>
      <c r="BX1163" s="107"/>
      <c r="BY1163" s="107"/>
      <c r="BZ1163" s="107"/>
      <c r="CA1163" s="107"/>
      <c r="CB1163" s="117"/>
      <c r="CC1163" s="117"/>
      <c r="CD1163" s="117"/>
      <c r="CE1163" s="112"/>
      <c r="CF1163" s="117"/>
      <c r="CG1163" s="112"/>
      <c r="CH1163" s="112"/>
      <c r="CI1163" s="112"/>
      <c r="CJ1163" s="112"/>
      <c r="CK1163" s="112"/>
      <c r="CL1163" s="112"/>
      <c r="CM1163" s="112"/>
      <c r="CN1163" s="112"/>
      <c r="CO1163" s="112"/>
      <c r="CP1163" s="112"/>
      <c r="CQ1163" s="112"/>
      <c r="CR1163" s="112"/>
    </row>
    <row r="1164" spans="1:96" ht="30.75" customHeight="1">
      <c r="A1164" s="107"/>
      <c r="B1164" s="117"/>
      <c r="C1164" s="107"/>
      <c r="D1164" s="107"/>
      <c r="E1164" s="107"/>
      <c r="F1164" s="107"/>
      <c r="G1164" s="107"/>
      <c r="H1164" s="107"/>
      <c r="I1164" s="107"/>
      <c r="J1164" s="107"/>
      <c r="K1164" s="107"/>
      <c r="L1164" s="107"/>
      <c r="M1164" s="107"/>
      <c r="N1164" s="107"/>
      <c r="O1164" s="117"/>
      <c r="P1164" s="118"/>
      <c r="Q1164" s="107"/>
      <c r="R1164" s="107"/>
      <c r="S1164" s="107"/>
      <c r="T1164" s="107"/>
      <c r="U1164" s="107"/>
      <c r="V1164" s="107"/>
      <c r="W1164" s="107"/>
      <c r="X1164" s="107"/>
      <c r="Y1164" s="107"/>
      <c r="Z1164" s="107"/>
      <c r="AA1164" s="107"/>
      <c r="AB1164" s="107"/>
      <c r="AC1164" s="147"/>
      <c r="AD1164" s="111"/>
      <c r="AE1164" s="107"/>
      <c r="AF1164" s="107"/>
      <c r="AG1164" s="107"/>
      <c r="AH1164" s="107"/>
      <c r="AI1164" s="107"/>
      <c r="AJ1164" s="107"/>
      <c r="AK1164" s="107"/>
      <c r="AL1164" s="107"/>
      <c r="AM1164" s="107"/>
      <c r="AN1164" s="107"/>
      <c r="AO1164" s="107"/>
      <c r="AP1164" s="107"/>
      <c r="AQ1164" s="107"/>
      <c r="AR1164" s="107"/>
      <c r="AS1164" s="107"/>
      <c r="AT1164" s="107"/>
      <c r="AU1164" s="107"/>
      <c r="AV1164" s="107"/>
      <c r="AW1164" s="107"/>
      <c r="AX1164" s="107"/>
      <c r="AY1164" s="107"/>
      <c r="AZ1164" s="107"/>
      <c r="BA1164" s="107"/>
      <c r="BB1164" s="107"/>
      <c r="BC1164" s="115"/>
      <c r="BD1164" s="107"/>
      <c r="BE1164" s="107"/>
      <c r="BF1164" s="107"/>
      <c r="BG1164" s="107"/>
      <c r="BH1164" s="107"/>
      <c r="BI1164" s="107"/>
      <c r="BJ1164" s="107"/>
      <c r="BK1164" s="107"/>
      <c r="BL1164" s="116"/>
      <c r="BM1164" s="116"/>
      <c r="BN1164" s="116"/>
      <c r="BO1164" s="116"/>
      <c r="BP1164" s="116"/>
      <c r="BQ1164" s="116"/>
      <c r="BR1164" s="116"/>
      <c r="BS1164" s="118"/>
      <c r="BT1164" s="107"/>
      <c r="BU1164" s="107"/>
      <c r="BV1164" s="107"/>
      <c r="BW1164" s="107"/>
      <c r="BX1164" s="107"/>
      <c r="BY1164" s="107"/>
      <c r="BZ1164" s="107"/>
      <c r="CA1164" s="107"/>
      <c r="CB1164" s="117"/>
      <c r="CC1164" s="117"/>
      <c r="CD1164" s="117"/>
      <c r="CE1164" s="112"/>
      <c r="CF1164" s="117"/>
      <c r="CG1164" s="112"/>
      <c r="CH1164" s="112"/>
      <c r="CI1164" s="112"/>
      <c r="CJ1164" s="112"/>
      <c r="CK1164" s="112"/>
      <c r="CL1164" s="112"/>
      <c r="CM1164" s="112"/>
      <c r="CN1164" s="112"/>
      <c r="CO1164" s="112"/>
      <c r="CP1164" s="112"/>
      <c r="CQ1164" s="112"/>
      <c r="CR1164" s="112"/>
    </row>
    <row r="1165" spans="1:96" ht="30.75" customHeight="1">
      <c r="A1165" s="107"/>
      <c r="B1165" s="117"/>
      <c r="C1165" s="107"/>
      <c r="D1165" s="107"/>
      <c r="E1165" s="107"/>
      <c r="F1165" s="107"/>
      <c r="G1165" s="107"/>
      <c r="H1165" s="107"/>
      <c r="I1165" s="107"/>
      <c r="J1165" s="107"/>
      <c r="K1165" s="107"/>
      <c r="L1165" s="107"/>
      <c r="M1165" s="107"/>
      <c r="N1165" s="107"/>
      <c r="O1165" s="117"/>
      <c r="P1165" s="118"/>
      <c r="Q1165" s="107"/>
      <c r="R1165" s="107"/>
      <c r="S1165" s="107"/>
      <c r="T1165" s="107"/>
      <c r="U1165" s="107"/>
      <c r="V1165" s="107"/>
      <c r="W1165" s="107"/>
      <c r="X1165" s="107"/>
      <c r="Y1165" s="107"/>
      <c r="Z1165" s="107"/>
      <c r="AA1165" s="107"/>
      <c r="AB1165" s="107"/>
      <c r="AC1165" s="147"/>
      <c r="AD1165" s="111"/>
      <c r="AE1165" s="107"/>
      <c r="AF1165" s="107"/>
      <c r="AG1165" s="107"/>
      <c r="AH1165" s="107"/>
      <c r="AI1165" s="107"/>
      <c r="AJ1165" s="107"/>
      <c r="AK1165" s="107"/>
      <c r="AL1165" s="107"/>
      <c r="AM1165" s="107"/>
      <c r="AN1165" s="107"/>
      <c r="AO1165" s="107"/>
      <c r="AP1165" s="107"/>
      <c r="AQ1165" s="107"/>
      <c r="AR1165" s="107"/>
      <c r="AS1165" s="107"/>
      <c r="AT1165" s="107"/>
      <c r="AU1165" s="107"/>
      <c r="AV1165" s="107"/>
      <c r="AW1165" s="107"/>
      <c r="AX1165" s="107"/>
      <c r="AY1165" s="107"/>
      <c r="AZ1165" s="107"/>
      <c r="BA1165" s="107"/>
      <c r="BB1165" s="107"/>
      <c r="BC1165" s="115"/>
      <c r="BD1165" s="107"/>
      <c r="BE1165" s="107"/>
      <c r="BF1165" s="107"/>
      <c r="BG1165" s="107"/>
      <c r="BH1165" s="107"/>
      <c r="BI1165" s="107"/>
      <c r="BJ1165" s="107"/>
      <c r="BK1165" s="107"/>
      <c r="BL1165" s="116"/>
      <c r="BM1165" s="116"/>
      <c r="BN1165" s="116"/>
      <c r="BO1165" s="116"/>
      <c r="BP1165" s="116"/>
      <c r="BQ1165" s="116"/>
      <c r="BR1165" s="116"/>
      <c r="BS1165" s="118"/>
      <c r="BT1165" s="107"/>
      <c r="BU1165" s="107"/>
      <c r="BV1165" s="107"/>
      <c r="BW1165" s="107"/>
      <c r="BX1165" s="107"/>
      <c r="BY1165" s="107"/>
      <c r="BZ1165" s="107"/>
      <c r="CA1165" s="107"/>
      <c r="CB1165" s="117"/>
      <c r="CC1165" s="117"/>
      <c r="CD1165" s="117"/>
      <c r="CE1165" s="112"/>
      <c r="CF1165" s="117"/>
      <c r="CG1165" s="112"/>
      <c r="CH1165" s="112"/>
      <c r="CI1165" s="112"/>
      <c r="CJ1165" s="112"/>
      <c r="CK1165" s="112"/>
      <c r="CL1165" s="112"/>
      <c r="CM1165" s="112"/>
      <c r="CN1165" s="112"/>
      <c r="CO1165" s="112"/>
      <c r="CP1165" s="112"/>
      <c r="CQ1165" s="112"/>
      <c r="CR1165" s="112"/>
    </row>
    <row r="1166" spans="1:96" ht="30.75" customHeight="1">
      <c r="A1166" s="107"/>
      <c r="B1166" s="117"/>
      <c r="C1166" s="107"/>
      <c r="D1166" s="107"/>
      <c r="E1166" s="107"/>
      <c r="F1166" s="107"/>
      <c r="G1166" s="107"/>
      <c r="H1166" s="107"/>
      <c r="I1166" s="107"/>
      <c r="J1166" s="107"/>
      <c r="K1166" s="107"/>
      <c r="L1166" s="107"/>
      <c r="M1166" s="107"/>
      <c r="N1166" s="107"/>
      <c r="O1166" s="117"/>
      <c r="P1166" s="118"/>
      <c r="Q1166" s="107"/>
      <c r="R1166" s="107"/>
      <c r="S1166" s="107"/>
      <c r="T1166" s="107"/>
      <c r="U1166" s="107"/>
      <c r="V1166" s="107"/>
      <c r="W1166" s="107"/>
      <c r="X1166" s="107"/>
      <c r="Y1166" s="107"/>
      <c r="Z1166" s="107"/>
      <c r="AA1166" s="107"/>
      <c r="AB1166" s="107"/>
      <c r="AC1166" s="147"/>
      <c r="AD1166" s="111"/>
      <c r="AE1166" s="107"/>
      <c r="AF1166" s="107"/>
      <c r="AG1166" s="107"/>
      <c r="AH1166" s="107"/>
      <c r="AI1166" s="107"/>
      <c r="AJ1166" s="107"/>
      <c r="AK1166" s="107"/>
      <c r="AL1166" s="107"/>
      <c r="AM1166" s="107"/>
      <c r="AN1166" s="107"/>
      <c r="AO1166" s="107"/>
      <c r="AP1166" s="107"/>
      <c r="AQ1166" s="107"/>
      <c r="AR1166" s="107"/>
      <c r="AS1166" s="107"/>
      <c r="AT1166" s="107"/>
      <c r="AU1166" s="107"/>
      <c r="AV1166" s="107"/>
      <c r="AW1166" s="107"/>
      <c r="AX1166" s="107"/>
      <c r="AY1166" s="107"/>
      <c r="AZ1166" s="107"/>
      <c r="BA1166" s="107"/>
      <c r="BB1166" s="107"/>
      <c r="BC1166" s="115"/>
      <c r="BD1166" s="107"/>
      <c r="BE1166" s="107"/>
      <c r="BF1166" s="107"/>
      <c r="BG1166" s="107"/>
      <c r="BH1166" s="107"/>
      <c r="BI1166" s="107"/>
      <c r="BJ1166" s="107"/>
      <c r="BK1166" s="107"/>
      <c r="BL1166" s="116"/>
      <c r="BM1166" s="116"/>
      <c r="BN1166" s="116"/>
      <c r="BO1166" s="116"/>
      <c r="BP1166" s="116"/>
      <c r="BQ1166" s="116"/>
      <c r="BR1166" s="116"/>
      <c r="BS1166" s="118"/>
      <c r="BT1166" s="107"/>
      <c r="BU1166" s="107"/>
      <c r="BV1166" s="107"/>
      <c r="BW1166" s="107"/>
      <c r="BX1166" s="107"/>
      <c r="BY1166" s="107"/>
      <c r="BZ1166" s="107"/>
      <c r="CA1166" s="107"/>
      <c r="CB1166" s="117"/>
      <c r="CC1166" s="117"/>
      <c r="CD1166" s="117"/>
      <c r="CE1166" s="112"/>
      <c r="CF1166" s="117"/>
      <c r="CG1166" s="112"/>
      <c r="CH1166" s="112"/>
      <c r="CI1166" s="112"/>
      <c r="CJ1166" s="112"/>
      <c r="CK1166" s="112"/>
      <c r="CL1166" s="112"/>
      <c r="CM1166" s="112"/>
      <c r="CN1166" s="112"/>
      <c r="CO1166" s="112"/>
      <c r="CP1166" s="112"/>
      <c r="CQ1166" s="112"/>
      <c r="CR1166" s="112"/>
    </row>
    <row r="1167" spans="1:96" ht="30.75" customHeight="1">
      <c r="A1167" s="107"/>
      <c r="B1167" s="117"/>
      <c r="C1167" s="107"/>
      <c r="D1167" s="107"/>
      <c r="E1167" s="107"/>
      <c r="F1167" s="107"/>
      <c r="G1167" s="107"/>
      <c r="H1167" s="107"/>
      <c r="I1167" s="107"/>
      <c r="J1167" s="107"/>
      <c r="K1167" s="107"/>
      <c r="L1167" s="107"/>
      <c r="M1167" s="107"/>
      <c r="N1167" s="107"/>
      <c r="O1167" s="117"/>
      <c r="P1167" s="118"/>
      <c r="Q1167" s="107"/>
      <c r="R1167" s="107"/>
      <c r="S1167" s="107"/>
      <c r="T1167" s="107"/>
      <c r="U1167" s="107"/>
      <c r="V1167" s="107"/>
      <c r="W1167" s="107"/>
      <c r="X1167" s="107"/>
      <c r="Y1167" s="107"/>
      <c r="Z1167" s="107"/>
      <c r="AA1167" s="107"/>
      <c r="AB1167" s="107"/>
      <c r="AC1167" s="147"/>
      <c r="AD1167" s="111"/>
      <c r="AE1167" s="107"/>
      <c r="AF1167" s="107"/>
      <c r="AG1167" s="107"/>
      <c r="AH1167" s="107"/>
      <c r="AI1167" s="107"/>
      <c r="AJ1167" s="107"/>
      <c r="AK1167" s="107"/>
      <c r="AL1167" s="107"/>
      <c r="AM1167" s="107"/>
      <c r="AN1167" s="107"/>
      <c r="AO1167" s="107"/>
      <c r="AP1167" s="107"/>
      <c r="AQ1167" s="107"/>
      <c r="AR1167" s="107"/>
      <c r="AS1167" s="107"/>
      <c r="AT1167" s="107"/>
      <c r="AU1167" s="107"/>
      <c r="AV1167" s="107"/>
      <c r="AW1167" s="107"/>
      <c r="AX1167" s="107"/>
      <c r="AY1167" s="107"/>
      <c r="AZ1167" s="107"/>
      <c r="BA1167" s="107"/>
      <c r="BB1167" s="107"/>
      <c r="BC1167" s="115"/>
      <c r="BD1167" s="107"/>
      <c r="BE1167" s="107"/>
      <c r="BF1167" s="107"/>
      <c r="BG1167" s="107"/>
      <c r="BH1167" s="107"/>
      <c r="BI1167" s="107"/>
      <c r="BJ1167" s="107"/>
      <c r="BK1167" s="107"/>
      <c r="BL1167" s="116"/>
      <c r="BM1167" s="116"/>
      <c r="BN1167" s="116"/>
      <c r="BO1167" s="116"/>
      <c r="BP1167" s="116"/>
      <c r="BQ1167" s="116"/>
      <c r="BR1167" s="116"/>
      <c r="BS1167" s="118"/>
      <c r="BT1167" s="107"/>
      <c r="BU1167" s="107"/>
      <c r="BV1167" s="107"/>
      <c r="BW1167" s="107"/>
      <c r="BX1167" s="107"/>
      <c r="BY1167" s="107"/>
      <c r="BZ1167" s="107"/>
      <c r="CA1167" s="107"/>
      <c r="CB1167" s="117"/>
      <c r="CC1167" s="117"/>
      <c r="CD1167" s="117"/>
      <c r="CE1167" s="112"/>
      <c r="CF1167" s="117"/>
      <c r="CG1167" s="112"/>
      <c r="CH1167" s="112"/>
      <c r="CI1167" s="112"/>
      <c r="CJ1167" s="112"/>
      <c r="CK1167" s="112"/>
      <c r="CL1167" s="112"/>
      <c r="CM1167" s="112"/>
      <c r="CN1167" s="112"/>
      <c r="CO1167" s="112"/>
      <c r="CP1167" s="112"/>
      <c r="CQ1167" s="112"/>
      <c r="CR1167" s="112"/>
    </row>
    <row r="1168" spans="1:96" ht="30.75" customHeight="1">
      <c r="A1168" s="107"/>
      <c r="B1168" s="117"/>
      <c r="C1168" s="107"/>
      <c r="D1168" s="107"/>
      <c r="E1168" s="107"/>
      <c r="F1168" s="107"/>
      <c r="G1168" s="107"/>
      <c r="H1168" s="107"/>
      <c r="I1168" s="107"/>
      <c r="J1168" s="107"/>
      <c r="K1168" s="107"/>
      <c r="L1168" s="107"/>
      <c r="M1168" s="107"/>
      <c r="N1168" s="107"/>
      <c r="O1168" s="117"/>
      <c r="P1168" s="118"/>
      <c r="Q1168" s="107"/>
      <c r="R1168" s="107"/>
      <c r="S1168" s="107"/>
      <c r="T1168" s="107"/>
      <c r="U1168" s="107"/>
      <c r="V1168" s="107"/>
      <c r="W1168" s="107"/>
      <c r="X1168" s="107"/>
      <c r="Y1168" s="107"/>
      <c r="Z1168" s="107"/>
      <c r="AA1168" s="107"/>
      <c r="AB1168" s="107"/>
      <c r="AC1168" s="147"/>
      <c r="AD1168" s="111"/>
      <c r="AE1168" s="107"/>
      <c r="AF1168" s="107"/>
      <c r="AG1168" s="107"/>
      <c r="AH1168" s="107"/>
      <c r="AI1168" s="107"/>
      <c r="AJ1168" s="107"/>
      <c r="AK1168" s="107"/>
      <c r="AL1168" s="107"/>
      <c r="AM1168" s="107"/>
      <c r="AN1168" s="107"/>
      <c r="AO1168" s="107"/>
      <c r="AP1168" s="107"/>
      <c r="AQ1168" s="107"/>
      <c r="AR1168" s="107"/>
      <c r="AS1168" s="107"/>
      <c r="AT1168" s="107"/>
      <c r="AU1168" s="107"/>
      <c r="AV1168" s="107"/>
      <c r="AW1168" s="107"/>
      <c r="AX1168" s="107"/>
      <c r="AY1168" s="107"/>
      <c r="AZ1168" s="107"/>
      <c r="BA1168" s="107"/>
      <c r="BB1168" s="107"/>
      <c r="BC1168" s="115"/>
      <c r="BD1168" s="107"/>
      <c r="BE1168" s="107"/>
      <c r="BF1168" s="107"/>
      <c r="BG1168" s="107"/>
      <c r="BH1168" s="107"/>
      <c r="BI1168" s="107"/>
      <c r="BJ1168" s="107"/>
      <c r="BK1168" s="107"/>
      <c r="BL1168" s="116"/>
      <c r="BM1168" s="116"/>
      <c r="BN1168" s="116"/>
      <c r="BO1168" s="116"/>
      <c r="BP1168" s="116"/>
      <c r="BQ1168" s="116"/>
      <c r="BR1168" s="116"/>
      <c r="BS1168" s="118"/>
      <c r="BT1168" s="107"/>
      <c r="BU1168" s="107"/>
      <c r="BV1168" s="107"/>
      <c r="BW1168" s="107"/>
      <c r="BX1168" s="107"/>
      <c r="BY1168" s="107"/>
      <c r="BZ1168" s="107"/>
      <c r="CA1168" s="107"/>
      <c r="CB1168" s="117"/>
      <c r="CC1168" s="117"/>
      <c r="CD1168" s="117"/>
      <c r="CE1168" s="112"/>
      <c r="CF1168" s="117"/>
      <c r="CG1168" s="112"/>
      <c r="CH1168" s="112"/>
      <c r="CI1168" s="112"/>
      <c r="CJ1168" s="112"/>
      <c r="CK1168" s="112"/>
      <c r="CL1168" s="112"/>
      <c r="CM1168" s="112"/>
      <c r="CN1168" s="112"/>
      <c r="CO1168" s="112"/>
      <c r="CP1168" s="112"/>
      <c r="CQ1168" s="112"/>
      <c r="CR1168" s="112"/>
    </row>
    <row r="1169" spans="1:96" ht="30.75" customHeight="1">
      <c r="A1169" s="107"/>
      <c r="B1169" s="117"/>
      <c r="C1169" s="107"/>
      <c r="D1169" s="107"/>
      <c r="E1169" s="107"/>
      <c r="F1169" s="107"/>
      <c r="G1169" s="107"/>
      <c r="H1169" s="107"/>
      <c r="I1169" s="107"/>
      <c r="J1169" s="107"/>
      <c r="K1169" s="107"/>
      <c r="L1169" s="107"/>
      <c r="M1169" s="107"/>
      <c r="N1169" s="107"/>
      <c r="O1169" s="117"/>
      <c r="P1169" s="118"/>
      <c r="Q1169" s="107"/>
      <c r="R1169" s="107"/>
      <c r="S1169" s="107"/>
      <c r="T1169" s="107"/>
      <c r="U1169" s="107"/>
      <c r="V1169" s="107"/>
      <c r="W1169" s="107"/>
      <c r="X1169" s="107"/>
      <c r="Y1169" s="107"/>
      <c r="Z1169" s="107"/>
      <c r="AA1169" s="107"/>
      <c r="AB1169" s="107"/>
      <c r="AC1169" s="147"/>
      <c r="AD1169" s="111"/>
      <c r="AE1169" s="107"/>
      <c r="AF1169" s="107"/>
      <c r="AG1169" s="107"/>
      <c r="AH1169" s="107"/>
      <c r="AI1169" s="107"/>
      <c r="AJ1169" s="107"/>
      <c r="AK1169" s="107"/>
      <c r="AL1169" s="107"/>
      <c r="AM1169" s="107"/>
      <c r="AN1169" s="107"/>
      <c r="AO1169" s="107"/>
      <c r="AP1169" s="107"/>
      <c r="AQ1169" s="107"/>
      <c r="AR1169" s="107"/>
      <c r="AS1169" s="107"/>
      <c r="AT1169" s="107"/>
      <c r="AU1169" s="107"/>
      <c r="AV1169" s="107"/>
      <c r="AW1169" s="107"/>
      <c r="AX1169" s="107"/>
      <c r="AY1169" s="107"/>
      <c r="AZ1169" s="107"/>
      <c r="BA1169" s="107"/>
      <c r="BB1169" s="107"/>
      <c r="BC1169" s="115"/>
      <c r="BD1169" s="107"/>
      <c r="BE1169" s="107"/>
      <c r="BF1169" s="107"/>
      <c r="BG1169" s="107"/>
      <c r="BH1169" s="107"/>
      <c r="BI1169" s="107"/>
      <c r="BJ1169" s="107"/>
      <c r="BK1169" s="107"/>
      <c r="BL1169" s="116"/>
      <c r="BM1169" s="116"/>
      <c r="BN1169" s="116"/>
      <c r="BO1169" s="116"/>
      <c r="BP1169" s="116"/>
      <c r="BQ1169" s="116"/>
      <c r="BR1169" s="116"/>
      <c r="BS1169" s="118"/>
      <c r="BT1169" s="107"/>
      <c r="BU1169" s="107"/>
      <c r="BV1169" s="107"/>
      <c r="BW1169" s="107"/>
      <c r="BX1169" s="107"/>
      <c r="BY1169" s="107"/>
      <c r="BZ1169" s="107"/>
      <c r="CA1169" s="107"/>
      <c r="CB1169" s="117"/>
      <c r="CC1169" s="117"/>
      <c r="CD1169" s="117"/>
      <c r="CE1169" s="112"/>
      <c r="CF1169" s="117"/>
      <c r="CG1169" s="112"/>
      <c r="CH1169" s="112"/>
      <c r="CI1169" s="112"/>
      <c r="CJ1169" s="112"/>
      <c r="CK1169" s="112"/>
      <c r="CL1169" s="112"/>
      <c r="CM1169" s="112"/>
      <c r="CN1169" s="112"/>
      <c r="CO1169" s="112"/>
      <c r="CP1169" s="112"/>
      <c r="CQ1169" s="112"/>
      <c r="CR1169" s="112"/>
    </row>
    <row r="1170" spans="1:96" ht="30.75" customHeight="1">
      <c r="A1170" s="107"/>
      <c r="B1170" s="117"/>
      <c r="C1170" s="107"/>
      <c r="D1170" s="107"/>
      <c r="E1170" s="107"/>
      <c r="F1170" s="107"/>
      <c r="G1170" s="107"/>
      <c r="H1170" s="107"/>
      <c r="I1170" s="107"/>
      <c r="J1170" s="107"/>
      <c r="K1170" s="107"/>
      <c r="L1170" s="107"/>
      <c r="M1170" s="107"/>
      <c r="N1170" s="107"/>
      <c r="O1170" s="117"/>
      <c r="P1170" s="118"/>
      <c r="Q1170" s="107"/>
      <c r="R1170" s="107"/>
      <c r="S1170" s="107"/>
      <c r="T1170" s="107"/>
      <c r="U1170" s="107"/>
      <c r="V1170" s="107"/>
      <c r="W1170" s="107"/>
      <c r="X1170" s="107"/>
      <c r="Y1170" s="107"/>
      <c r="Z1170" s="107"/>
      <c r="AA1170" s="107"/>
      <c r="AB1170" s="107"/>
      <c r="AC1170" s="147"/>
      <c r="AD1170" s="111"/>
      <c r="AE1170" s="107"/>
      <c r="AF1170" s="107"/>
      <c r="AG1170" s="107"/>
      <c r="AH1170" s="107"/>
      <c r="AI1170" s="107"/>
      <c r="AJ1170" s="107"/>
      <c r="AK1170" s="107"/>
      <c r="AL1170" s="107"/>
      <c r="AM1170" s="107"/>
      <c r="AN1170" s="107"/>
      <c r="AO1170" s="107"/>
      <c r="AP1170" s="107"/>
      <c r="AQ1170" s="107"/>
      <c r="AR1170" s="107"/>
      <c r="AS1170" s="107"/>
      <c r="AT1170" s="107"/>
      <c r="AU1170" s="107"/>
      <c r="AV1170" s="107"/>
      <c r="AW1170" s="107"/>
      <c r="AX1170" s="107"/>
      <c r="AY1170" s="107"/>
      <c r="AZ1170" s="107"/>
      <c r="BA1170" s="107"/>
      <c r="BB1170" s="107"/>
      <c r="BC1170" s="115"/>
      <c r="BD1170" s="107"/>
      <c r="BE1170" s="107"/>
      <c r="BF1170" s="107"/>
      <c r="BG1170" s="107"/>
      <c r="BH1170" s="107"/>
      <c r="BI1170" s="107"/>
      <c r="BJ1170" s="107"/>
      <c r="BK1170" s="107"/>
      <c r="BL1170" s="116"/>
      <c r="BM1170" s="116"/>
      <c r="BN1170" s="116"/>
      <c r="BO1170" s="116"/>
      <c r="BP1170" s="116"/>
      <c r="BQ1170" s="116"/>
      <c r="BR1170" s="116"/>
      <c r="BS1170" s="118"/>
      <c r="BT1170" s="107"/>
      <c r="BU1170" s="107"/>
      <c r="BV1170" s="107"/>
      <c r="BW1170" s="107"/>
      <c r="BX1170" s="107"/>
      <c r="BY1170" s="107"/>
      <c r="BZ1170" s="107"/>
      <c r="CA1170" s="107"/>
      <c r="CB1170" s="117"/>
      <c r="CC1170" s="117"/>
      <c r="CD1170" s="117"/>
      <c r="CE1170" s="112"/>
      <c r="CF1170" s="117"/>
      <c r="CG1170" s="112"/>
      <c r="CH1170" s="112"/>
      <c r="CI1170" s="112"/>
      <c r="CJ1170" s="112"/>
      <c r="CK1170" s="112"/>
      <c r="CL1170" s="112"/>
      <c r="CM1170" s="112"/>
      <c r="CN1170" s="112"/>
      <c r="CO1170" s="112"/>
      <c r="CP1170" s="112"/>
      <c r="CQ1170" s="112"/>
      <c r="CR1170" s="112"/>
    </row>
    <row r="1171" spans="1:96" ht="30.75" customHeight="1">
      <c r="A1171" s="107"/>
      <c r="B1171" s="117"/>
      <c r="C1171" s="107"/>
      <c r="D1171" s="107"/>
      <c r="E1171" s="107"/>
      <c r="F1171" s="107"/>
      <c r="G1171" s="107"/>
      <c r="H1171" s="107"/>
      <c r="I1171" s="107"/>
      <c r="J1171" s="107"/>
      <c r="K1171" s="107"/>
      <c r="L1171" s="107"/>
      <c r="M1171" s="107"/>
      <c r="N1171" s="107"/>
      <c r="O1171" s="117"/>
      <c r="P1171" s="118"/>
      <c r="Q1171" s="107"/>
      <c r="R1171" s="107"/>
      <c r="S1171" s="107"/>
      <c r="T1171" s="107"/>
      <c r="U1171" s="107"/>
      <c r="V1171" s="107"/>
      <c r="W1171" s="107"/>
      <c r="X1171" s="107"/>
      <c r="Y1171" s="107"/>
      <c r="Z1171" s="107"/>
      <c r="AA1171" s="107"/>
      <c r="AB1171" s="107"/>
      <c r="AC1171" s="147"/>
      <c r="AD1171" s="111"/>
      <c r="AE1171" s="107"/>
      <c r="AF1171" s="107"/>
      <c r="AG1171" s="107"/>
      <c r="AH1171" s="107"/>
      <c r="AI1171" s="107"/>
      <c r="AJ1171" s="107"/>
      <c r="AK1171" s="107"/>
      <c r="AL1171" s="107"/>
      <c r="AM1171" s="107"/>
      <c r="AN1171" s="107"/>
      <c r="AO1171" s="107"/>
      <c r="AP1171" s="107"/>
      <c r="AQ1171" s="107"/>
      <c r="AR1171" s="107"/>
      <c r="AS1171" s="107"/>
      <c r="AT1171" s="107"/>
      <c r="AU1171" s="107"/>
      <c r="AV1171" s="107"/>
      <c r="AW1171" s="107"/>
      <c r="AX1171" s="107"/>
      <c r="AY1171" s="107"/>
      <c r="AZ1171" s="107"/>
      <c r="BA1171" s="107"/>
      <c r="BB1171" s="107"/>
      <c r="BC1171" s="115"/>
      <c r="BD1171" s="107"/>
      <c r="BE1171" s="107"/>
      <c r="BF1171" s="107"/>
      <c r="BG1171" s="107"/>
      <c r="BH1171" s="107"/>
      <c r="BI1171" s="107"/>
      <c r="BJ1171" s="107"/>
      <c r="BK1171" s="107"/>
      <c r="BL1171" s="116"/>
      <c r="BM1171" s="116"/>
      <c r="BN1171" s="116"/>
      <c r="BO1171" s="116"/>
      <c r="BP1171" s="116"/>
      <c r="BQ1171" s="116"/>
      <c r="BR1171" s="116"/>
      <c r="BS1171" s="118"/>
      <c r="BT1171" s="107"/>
      <c r="BU1171" s="107"/>
      <c r="BV1171" s="107"/>
      <c r="BW1171" s="107"/>
      <c r="BX1171" s="107"/>
      <c r="BY1171" s="107"/>
      <c r="BZ1171" s="107"/>
      <c r="CA1171" s="107"/>
      <c r="CB1171" s="117"/>
      <c r="CC1171" s="117"/>
      <c r="CD1171" s="117"/>
      <c r="CE1171" s="112"/>
      <c r="CF1171" s="117"/>
      <c r="CG1171" s="112"/>
      <c r="CH1171" s="112"/>
      <c r="CI1171" s="112"/>
      <c r="CJ1171" s="112"/>
      <c r="CK1171" s="112"/>
      <c r="CL1171" s="112"/>
      <c r="CM1171" s="112"/>
      <c r="CN1171" s="112"/>
      <c r="CO1171" s="112"/>
      <c r="CP1171" s="112"/>
      <c r="CQ1171" s="112"/>
      <c r="CR1171" s="112"/>
    </row>
    <row r="1172" spans="1:96" ht="30.75" customHeight="1">
      <c r="A1172" s="107"/>
      <c r="B1172" s="117"/>
      <c r="C1172" s="107"/>
      <c r="D1172" s="107"/>
      <c r="E1172" s="107"/>
      <c r="F1172" s="107"/>
      <c r="G1172" s="107"/>
      <c r="H1172" s="107"/>
      <c r="I1172" s="107"/>
      <c r="J1172" s="107"/>
      <c r="K1172" s="107"/>
      <c r="L1172" s="107"/>
      <c r="M1172" s="107"/>
      <c r="N1172" s="107"/>
      <c r="O1172" s="117"/>
      <c r="P1172" s="118"/>
      <c r="Q1172" s="107"/>
      <c r="R1172" s="107"/>
      <c r="S1172" s="107"/>
      <c r="T1172" s="107"/>
      <c r="U1172" s="107"/>
      <c r="V1172" s="107"/>
      <c r="W1172" s="107"/>
      <c r="X1172" s="107"/>
      <c r="Y1172" s="107"/>
      <c r="Z1172" s="107"/>
      <c r="AA1172" s="107"/>
      <c r="AB1172" s="107"/>
      <c r="AC1172" s="147"/>
      <c r="AD1172" s="111"/>
      <c r="AE1172" s="107"/>
      <c r="AF1172" s="107"/>
      <c r="AG1172" s="107"/>
      <c r="AH1172" s="107"/>
      <c r="AI1172" s="107"/>
      <c r="AJ1172" s="107"/>
      <c r="AK1172" s="107"/>
      <c r="AL1172" s="107"/>
      <c r="AM1172" s="107"/>
      <c r="AN1172" s="107"/>
      <c r="AO1172" s="107"/>
      <c r="AP1172" s="107"/>
      <c r="AQ1172" s="107"/>
      <c r="AR1172" s="107"/>
      <c r="AS1172" s="107"/>
      <c r="AT1172" s="107"/>
      <c r="AU1172" s="107"/>
      <c r="AV1172" s="107"/>
      <c r="AW1172" s="107"/>
      <c r="AX1172" s="107"/>
      <c r="AY1172" s="107"/>
      <c r="AZ1172" s="107"/>
      <c r="BA1172" s="107"/>
      <c r="BB1172" s="107"/>
      <c r="BC1172" s="115"/>
      <c r="BD1172" s="107"/>
      <c r="BE1172" s="107"/>
      <c r="BF1172" s="107"/>
      <c r="BG1172" s="107"/>
      <c r="BH1172" s="107"/>
      <c r="BI1172" s="107"/>
      <c r="BJ1172" s="107"/>
      <c r="BK1172" s="107"/>
      <c r="BL1172" s="116"/>
      <c r="BM1172" s="116"/>
      <c r="BN1172" s="116"/>
      <c r="BO1172" s="116"/>
      <c r="BP1172" s="116"/>
      <c r="BQ1172" s="116"/>
      <c r="BR1172" s="116"/>
      <c r="BS1172" s="118"/>
      <c r="BT1172" s="107"/>
      <c r="BU1172" s="107"/>
      <c r="BV1172" s="107"/>
      <c r="BW1172" s="107"/>
      <c r="BX1172" s="107"/>
      <c r="BY1172" s="107"/>
      <c r="BZ1172" s="107"/>
      <c r="CA1172" s="107"/>
      <c r="CB1172" s="117"/>
      <c r="CC1172" s="117"/>
      <c r="CD1172" s="117"/>
      <c r="CE1172" s="112"/>
      <c r="CF1172" s="117"/>
      <c r="CG1172" s="112"/>
      <c r="CH1172" s="112"/>
      <c r="CI1172" s="112"/>
      <c r="CJ1172" s="112"/>
      <c r="CK1172" s="112"/>
      <c r="CL1172" s="112"/>
      <c r="CM1172" s="112"/>
      <c r="CN1172" s="112"/>
      <c r="CO1172" s="112"/>
      <c r="CP1172" s="112"/>
      <c r="CQ1172" s="112"/>
      <c r="CR1172" s="112"/>
    </row>
    <row r="1173" spans="1:96" ht="30.75" customHeight="1">
      <c r="A1173" s="107"/>
      <c r="B1173" s="117"/>
      <c r="C1173" s="107"/>
      <c r="D1173" s="107"/>
      <c r="E1173" s="107"/>
      <c r="F1173" s="107"/>
      <c r="G1173" s="107"/>
      <c r="H1173" s="107"/>
      <c r="I1173" s="107"/>
      <c r="J1173" s="107"/>
      <c r="K1173" s="107"/>
      <c r="L1173" s="107"/>
      <c r="M1173" s="107"/>
      <c r="N1173" s="107"/>
      <c r="O1173" s="117"/>
      <c r="P1173" s="118"/>
      <c r="Q1173" s="107"/>
      <c r="R1173" s="107"/>
      <c r="S1173" s="107"/>
      <c r="T1173" s="107"/>
      <c r="U1173" s="107"/>
      <c r="V1173" s="107"/>
      <c r="W1173" s="107"/>
      <c r="X1173" s="107"/>
      <c r="Y1173" s="107"/>
      <c r="Z1173" s="107"/>
      <c r="AA1173" s="107"/>
      <c r="AB1173" s="107"/>
      <c r="AC1173" s="147"/>
      <c r="AD1173" s="111"/>
      <c r="AE1173" s="107"/>
      <c r="AF1173" s="107"/>
      <c r="AG1173" s="107"/>
      <c r="AH1173" s="107"/>
      <c r="AI1173" s="107"/>
      <c r="AJ1173" s="107"/>
      <c r="AK1173" s="107"/>
      <c r="AL1173" s="107"/>
      <c r="AM1173" s="107"/>
      <c r="AN1173" s="107"/>
      <c r="AO1173" s="107"/>
      <c r="AP1173" s="107"/>
      <c r="AQ1173" s="107"/>
      <c r="AR1173" s="107"/>
      <c r="AS1173" s="107"/>
      <c r="AT1173" s="107"/>
      <c r="AU1173" s="107"/>
      <c r="AV1173" s="107"/>
      <c r="AW1173" s="107"/>
      <c r="AX1173" s="107"/>
      <c r="AY1173" s="107"/>
      <c r="AZ1173" s="107"/>
      <c r="BA1173" s="107"/>
      <c r="BB1173" s="107"/>
      <c r="BC1173" s="115"/>
      <c r="BD1173" s="107"/>
      <c r="BE1173" s="107"/>
      <c r="BF1173" s="107"/>
      <c r="BG1173" s="107"/>
      <c r="BH1173" s="107"/>
      <c r="BI1173" s="107"/>
      <c r="BJ1173" s="107"/>
      <c r="BK1173" s="107"/>
      <c r="BL1173" s="116"/>
      <c r="BM1173" s="116"/>
      <c r="BN1173" s="116"/>
      <c r="BO1173" s="116"/>
      <c r="BP1173" s="116"/>
      <c r="BQ1173" s="116"/>
      <c r="BR1173" s="116"/>
      <c r="BS1173" s="118"/>
      <c r="BT1173" s="107"/>
      <c r="BU1173" s="107"/>
      <c r="BV1173" s="107"/>
      <c r="BW1173" s="107"/>
      <c r="BX1173" s="107"/>
      <c r="BY1173" s="107"/>
      <c r="BZ1173" s="107"/>
      <c r="CA1173" s="107"/>
      <c r="CB1173" s="117"/>
      <c r="CC1173" s="117"/>
      <c r="CD1173" s="117"/>
      <c r="CE1173" s="112"/>
      <c r="CF1173" s="117"/>
      <c r="CG1173" s="112"/>
      <c r="CH1173" s="112"/>
      <c r="CI1173" s="112"/>
      <c r="CJ1173" s="112"/>
      <c r="CK1173" s="112"/>
      <c r="CL1173" s="112"/>
      <c r="CM1173" s="112"/>
      <c r="CN1173" s="112"/>
      <c r="CO1173" s="112"/>
      <c r="CP1173" s="112"/>
      <c r="CQ1173" s="112"/>
      <c r="CR1173" s="112"/>
    </row>
    <row r="1174" spans="1:96" ht="30.75" customHeight="1">
      <c r="A1174" s="107"/>
      <c r="B1174" s="117"/>
      <c r="C1174" s="107"/>
      <c r="D1174" s="107"/>
      <c r="E1174" s="107"/>
      <c r="F1174" s="107"/>
      <c r="G1174" s="107"/>
      <c r="H1174" s="107"/>
      <c r="I1174" s="107"/>
      <c r="J1174" s="107"/>
      <c r="K1174" s="107"/>
      <c r="L1174" s="107"/>
      <c r="M1174" s="107"/>
      <c r="N1174" s="107"/>
      <c r="O1174" s="117"/>
      <c r="P1174" s="118"/>
      <c r="Q1174" s="107"/>
      <c r="R1174" s="107"/>
      <c r="S1174" s="107"/>
      <c r="T1174" s="107"/>
      <c r="U1174" s="107"/>
      <c r="V1174" s="107"/>
      <c r="W1174" s="107"/>
      <c r="X1174" s="107"/>
      <c r="Y1174" s="107"/>
      <c r="Z1174" s="107"/>
      <c r="AA1174" s="107"/>
      <c r="AB1174" s="107"/>
      <c r="AC1174" s="147"/>
      <c r="AD1174" s="111"/>
      <c r="AE1174" s="107"/>
      <c r="AF1174" s="107"/>
      <c r="AG1174" s="107"/>
      <c r="AH1174" s="107"/>
      <c r="AI1174" s="107"/>
      <c r="AJ1174" s="107"/>
      <c r="AK1174" s="107"/>
      <c r="AL1174" s="107"/>
      <c r="AM1174" s="107"/>
      <c r="AN1174" s="107"/>
      <c r="AO1174" s="107"/>
      <c r="AP1174" s="107"/>
      <c r="AQ1174" s="107"/>
      <c r="AR1174" s="107"/>
      <c r="AS1174" s="107"/>
      <c r="AT1174" s="107"/>
      <c r="AU1174" s="107"/>
      <c r="AV1174" s="107"/>
      <c r="AW1174" s="107"/>
      <c r="AX1174" s="107"/>
      <c r="AY1174" s="107"/>
      <c r="AZ1174" s="107"/>
      <c r="BA1174" s="107"/>
      <c r="BB1174" s="107"/>
      <c r="BC1174" s="115"/>
      <c r="BD1174" s="107"/>
      <c r="BE1174" s="107"/>
      <c r="BF1174" s="107"/>
      <c r="BG1174" s="107"/>
      <c r="BH1174" s="107"/>
      <c r="BI1174" s="107"/>
      <c r="BJ1174" s="107"/>
      <c r="BK1174" s="107"/>
      <c r="BL1174" s="116"/>
      <c r="BM1174" s="116"/>
      <c r="BN1174" s="116"/>
      <c r="BO1174" s="116"/>
      <c r="BP1174" s="116"/>
      <c r="BQ1174" s="116"/>
      <c r="BR1174" s="116"/>
      <c r="BS1174" s="118"/>
      <c r="BT1174" s="107"/>
      <c r="BU1174" s="107"/>
      <c r="BV1174" s="107"/>
      <c r="BW1174" s="107"/>
      <c r="BX1174" s="107"/>
      <c r="BY1174" s="107"/>
      <c r="BZ1174" s="107"/>
      <c r="CA1174" s="107"/>
      <c r="CB1174" s="117"/>
      <c r="CC1174" s="117"/>
      <c r="CD1174" s="117"/>
      <c r="CE1174" s="112"/>
      <c r="CF1174" s="117"/>
      <c r="CG1174" s="112"/>
      <c r="CH1174" s="112"/>
      <c r="CI1174" s="112"/>
      <c r="CJ1174" s="112"/>
      <c r="CK1174" s="112"/>
      <c r="CL1174" s="112"/>
      <c r="CM1174" s="112"/>
      <c r="CN1174" s="112"/>
      <c r="CO1174" s="112"/>
      <c r="CP1174" s="112"/>
      <c r="CQ1174" s="112"/>
      <c r="CR1174" s="112"/>
    </row>
    <row r="1175" spans="1:96" ht="30.75" customHeight="1">
      <c r="A1175" s="107"/>
      <c r="B1175" s="117"/>
      <c r="C1175" s="107"/>
      <c r="D1175" s="107"/>
      <c r="E1175" s="107"/>
      <c r="F1175" s="107"/>
      <c r="G1175" s="107"/>
      <c r="H1175" s="107"/>
      <c r="I1175" s="107"/>
      <c r="J1175" s="107"/>
      <c r="K1175" s="107"/>
      <c r="L1175" s="107"/>
      <c r="M1175" s="107"/>
      <c r="N1175" s="107"/>
      <c r="O1175" s="117"/>
      <c r="P1175" s="118"/>
      <c r="Q1175" s="107"/>
      <c r="R1175" s="107"/>
      <c r="S1175" s="107"/>
      <c r="T1175" s="107"/>
      <c r="U1175" s="107"/>
      <c r="V1175" s="107"/>
      <c r="W1175" s="107"/>
      <c r="X1175" s="107"/>
      <c r="Y1175" s="107"/>
      <c r="Z1175" s="107"/>
      <c r="AA1175" s="107"/>
      <c r="AB1175" s="107"/>
      <c r="AC1175" s="147"/>
      <c r="AD1175" s="111"/>
      <c r="AE1175" s="107"/>
      <c r="AF1175" s="107"/>
      <c r="AG1175" s="107"/>
      <c r="AH1175" s="107"/>
      <c r="AI1175" s="107"/>
      <c r="AJ1175" s="107"/>
      <c r="AK1175" s="107"/>
      <c r="AL1175" s="107"/>
      <c r="AM1175" s="107"/>
      <c r="AN1175" s="107"/>
      <c r="AO1175" s="107"/>
      <c r="AP1175" s="107"/>
      <c r="AQ1175" s="107"/>
      <c r="AR1175" s="107"/>
      <c r="AS1175" s="107"/>
      <c r="AT1175" s="107"/>
      <c r="AU1175" s="107"/>
      <c r="AV1175" s="107"/>
      <c r="AW1175" s="107"/>
      <c r="AX1175" s="107"/>
      <c r="AY1175" s="107"/>
      <c r="AZ1175" s="107"/>
      <c r="BA1175" s="107"/>
      <c r="BB1175" s="107"/>
      <c r="BC1175" s="115"/>
      <c r="BD1175" s="107"/>
      <c r="BE1175" s="107"/>
      <c r="BF1175" s="107"/>
      <c r="BG1175" s="107"/>
      <c r="BH1175" s="107"/>
      <c r="BI1175" s="107"/>
      <c r="BJ1175" s="107"/>
      <c r="BK1175" s="107"/>
      <c r="BL1175" s="116"/>
      <c r="BM1175" s="116"/>
      <c r="BN1175" s="116"/>
      <c r="BO1175" s="116"/>
      <c r="BP1175" s="116"/>
      <c r="BQ1175" s="116"/>
      <c r="BR1175" s="116"/>
      <c r="BS1175" s="118"/>
      <c r="BT1175" s="107"/>
      <c r="BU1175" s="107"/>
      <c r="BV1175" s="107"/>
      <c r="BW1175" s="107"/>
      <c r="BX1175" s="107"/>
      <c r="BY1175" s="107"/>
      <c r="BZ1175" s="107"/>
      <c r="CA1175" s="107"/>
      <c r="CB1175" s="117"/>
      <c r="CC1175" s="117"/>
      <c r="CD1175" s="117"/>
      <c r="CE1175" s="112"/>
      <c r="CF1175" s="117"/>
      <c r="CG1175" s="112"/>
      <c r="CH1175" s="112"/>
      <c r="CI1175" s="112"/>
      <c r="CJ1175" s="112"/>
      <c r="CK1175" s="112"/>
      <c r="CL1175" s="112"/>
      <c r="CM1175" s="112"/>
      <c r="CN1175" s="112"/>
      <c r="CO1175" s="112"/>
      <c r="CP1175" s="112"/>
      <c r="CQ1175" s="112"/>
      <c r="CR1175" s="112"/>
    </row>
    <row r="1176" spans="1:96" ht="30.75" customHeight="1">
      <c r="A1176" s="107"/>
      <c r="B1176" s="117"/>
      <c r="C1176" s="107"/>
      <c r="D1176" s="107"/>
      <c r="E1176" s="107"/>
      <c r="F1176" s="107"/>
      <c r="G1176" s="107"/>
      <c r="H1176" s="107"/>
      <c r="I1176" s="107"/>
      <c r="J1176" s="107"/>
      <c r="K1176" s="107"/>
      <c r="L1176" s="107"/>
      <c r="M1176" s="107"/>
      <c r="N1176" s="107"/>
      <c r="O1176" s="117"/>
      <c r="P1176" s="118"/>
      <c r="Q1176" s="107"/>
      <c r="R1176" s="107"/>
      <c r="S1176" s="107"/>
      <c r="T1176" s="107"/>
      <c r="U1176" s="107"/>
      <c r="V1176" s="107"/>
      <c r="W1176" s="107"/>
      <c r="X1176" s="107"/>
      <c r="Y1176" s="107"/>
      <c r="Z1176" s="107"/>
      <c r="AA1176" s="107"/>
      <c r="AB1176" s="107"/>
      <c r="AC1176" s="147"/>
      <c r="AD1176" s="111"/>
      <c r="AE1176" s="107"/>
      <c r="AF1176" s="107"/>
      <c r="AG1176" s="107"/>
      <c r="AH1176" s="107"/>
      <c r="AI1176" s="107"/>
      <c r="AJ1176" s="107"/>
      <c r="AK1176" s="107"/>
      <c r="AL1176" s="107"/>
      <c r="AM1176" s="107"/>
      <c r="AN1176" s="107"/>
      <c r="AO1176" s="107"/>
      <c r="AP1176" s="107"/>
      <c r="AQ1176" s="107"/>
      <c r="AR1176" s="107"/>
      <c r="AS1176" s="107"/>
      <c r="AT1176" s="107"/>
      <c r="AU1176" s="107"/>
      <c r="AV1176" s="107"/>
      <c r="AW1176" s="107"/>
      <c r="AX1176" s="107"/>
      <c r="AY1176" s="107"/>
      <c r="AZ1176" s="107"/>
      <c r="BA1176" s="107"/>
      <c r="BB1176" s="107"/>
      <c r="BC1176" s="115"/>
      <c r="BD1176" s="107"/>
      <c r="BE1176" s="107"/>
      <c r="BF1176" s="107"/>
      <c r="BG1176" s="107"/>
      <c r="BH1176" s="107"/>
      <c r="BI1176" s="107"/>
      <c r="BJ1176" s="107"/>
      <c r="BK1176" s="107"/>
      <c r="BL1176" s="116"/>
      <c r="BM1176" s="116"/>
      <c r="BN1176" s="116"/>
      <c r="BO1176" s="116"/>
      <c r="BP1176" s="116"/>
      <c r="BQ1176" s="116"/>
      <c r="BR1176" s="116"/>
      <c r="BS1176" s="118"/>
      <c r="BT1176" s="107"/>
      <c r="BU1176" s="107"/>
      <c r="BV1176" s="107"/>
      <c r="BW1176" s="107"/>
      <c r="BX1176" s="107"/>
      <c r="BY1176" s="107"/>
      <c r="BZ1176" s="107"/>
      <c r="CA1176" s="107"/>
      <c r="CB1176" s="117"/>
      <c r="CC1176" s="117"/>
      <c r="CD1176" s="117"/>
      <c r="CE1176" s="112"/>
      <c r="CF1176" s="117"/>
      <c r="CG1176" s="112"/>
      <c r="CH1176" s="112"/>
      <c r="CI1176" s="112"/>
      <c r="CJ1176" s="112"/>
      <c r="CK1176" s="112"/>
      <c r="CL1176" s="112"/>
      <c r="CM1176" s="112"/>
      <c r="CN1176" s="112"/>
      <c r="CO1176" s="112"/>
      <c r="CP1176" s="112"/>
      <c r="CQ1176" s="112"/>
      <c r="CR1176" s="112"/>
    </row>
    <row r="1177" spans="1:96" ht="30.75" customHeight="1">
      <c r="A1177" s="107"/>
      <c r="B1177" s="117"/>
      <c r="C1177" s="107"/>
      <c r="D1177" s="107"/>
      <c r="E1177" s="107"/>
      <c r="F1177" s="107"/>
      <c r="G1177" s="107"/>
      <c r="H1177" s="107"/>
      <c r="I1177" s="107"/>
      <c r="J1177" s="107"/>
      <c r="K1177" s="107"/>
      <c r="L1177" s="107"/>
      <c r="M1177" s="107"/>
      <c r="N1177" s="107"/>
      <c r="O1177" s="117"/>
      <c r="P1177" s="118"/>
      <c r="Q1177" s="107"/>
      <c r="R1177" s="107"/>
      <c r="S1177" s="107"/>
      <c r="T1177" s="107"/>
      <c r="U1177" s="107"/>
      <c r="V1177" s="107"/>
      <c r="W1177" s="107"/>
      <c r="X1177" s="107"/>
      <c r="Y1177" s="107"/>
      <c r="Z1177" s="107"/>
      <c r="AA1177" s="107"/>
      <c r="AB1177" s="107"/>
      <c r="AC1177" s="147"/>
      <c r="AD1177" s="111"/>
      <c r="AE1177" s="107"/>
      <c r="AF1177" s="107"/>
      <c r="AG1177" s="107"/>
      <c r="AH1177" s="107"/>
      <c r="AI1177" s="107"/>
      <c r="AJ1177" s="107"/>
      <c r="AK1177" s="107"/>
      <c r="AL1177" s="107"/>
      <c r="AM1177" s="107"/>
      <c r="AN1177" s="107"/>
      <c r="AO1177" s="107"/>
      <c r="AP1177" s="107"/>
      <c r="AQ1177" s="107"/>
      <c r="AR1177" s="107"/>
      <c r="AS1177" s="107"/>
      <c r="AT1177" s="107"/>
      <c r="AU1177" s="107"/>
      <c r="AV1177" s="107"/>
      <c r="AW1177" s="107"/>
      <c r="AX1177" s="107"/>
      <c r="AY1177" s="107"/>
      <c r="AZ1177" s="107"/>
      <c r="BA1177" s="107"/>
      <c r="BB1177" s="107"/>
      <c r="BC1177" s="115"/>
      <c r="BD1177" s="107"/>
      <c r="BE1177" s="107"/>
      <c r="BF1177" s="107"/>
      <c r="BG1177" s="107"/>
      <c r="BH1177" s="107"/>
      <c r="BI1177" s="107"/>
      <c r="BJ1177" s="107"/>
      <c r="BK1177" s="107"/>
      <c r="BL1177" s="116"/>
      <c r="BM1177" s="116"/>
      <c r="BN1177" s="116"/>
      <c r="BO1177" s="116"/>
      <c r="BP1177" s="116"/>
      <c r="BQ1177" s="116"/>
      <c r="BR1177" s="116"/>
      <c r="BS1177" s="118"/>
      <c r="BT1177" s="107"/>
      <c r="BU1177" s="107"/>
      <c r="BV1177" s="107"/>
      <c r="BW1177" s="107"/>
      <c r="BX1177" s="107"/>
      <c r="BY1177" s="107"/>
      <c r="BZ1177" s="107"/>
      <c r="CA1177" s="107"/>
      <c r="CB1177" s="117"/>
      <c r="CC1177" s="117"/>
      <c r="CD1177" s="117"/>
      <c r="CE1177" s="112"/>
      <c r="CF1177" s="117"/>
      <c r="CG1177" s="112"/>
      <c r="CH1177" s="112"/>
      <c r="CI1177" s="112"/>
      <c r="CJ1177" s="112"/>
      <c r="CK1177" s="112"/>
      <c r="CL1177" s="112"/>
      <c r="CM1177" s="112"/>
      <c r="CN1177" s="112"/>
      <c r="CO1177" s="112"/>
      <c r="CP1177" s="112"/>
      <c r="CQ1177" s="112"/>
      <c r="CR1177" s="112"/>
    </row>
    <row r="1178" spans="1:96" ht="30.75" customHeight="1">
      <c r="A1178" s="107"/>
      <c r="B1178" s="117"/>
      <c r="C1178" s="107"/>
      <c r="D1178" s="107"/>
      <c r="E1178" s="107"/>
      <c r="F1178" s="107"/>
      <c r="G1178" s="107"/>
      <c r="H1178" s="107"/>
      <c r="I1178" s="107"/>
      <c r="J1178" s="107"/>
      <c r="K1178" s="107"/>
      <c r="L1178" s="107"/>
      <c r="M1178" s="107"/>
      <c r="N1178" s="107"/>
      <c r="O1178" s="117"/>
      <c r="P1178" s="118"/>
      <c r="Q1178" s="107"/>
      <c r="R1178" s="107"/>
      <c r="S1178" s="107"/>
      <c r="T1178" s="107"/>
      <c r="U1178" s="107"/>
      <c r="V1178" s="107"/>
      <c r="W1178" s="107"/>
      <c r="X1178" s="107"/>
      <c r="Y1178" s="107"/>
      <c r="Z1178" s="107"/>
      <c r="AA1178" s="107"/>
      <c r="AB1178" s="107"/>
      <c r="AC1178" s="147"/>
      <c r="AD1178" s="111"/>
      <c r="AE1178" s="107"/>
      <c r="AF1178" s="107"/>
      <c r="AG1178" s="107"/>
      <c r="AH1178" s="107"/>
      <c r="AI1178" s="107"/>
      <c r="AJ1178" s="107"/>
      <c r="AK1178" s="107"/>
      <c r="AL1178" s="107"/>
      <c r="AM1178" s="107"/>
      <c r="AN1178" s="107"/>
      <c r="AO1178" s="107"/>
      <c r="AP1178" s="107"/>
      <c r="AQ1178" s="107"/>
      <c r="AR1178" s="107"/>
      <c r="AS1178" s="107"/>
      <c r="AT1178" s="107"/>
      <c r="AU1178" s="107"/>
      <c r="AV1178" s="107"/>
      <c r="AW1178" s="107"/>
      <c r="AX1178" s="107"/>
      <c r="AY1178" s="107"/>
      <c r="AZ1178" s="107"/>
      <c r="BA1178" s="107"/>
      <c r="BB1178" s="107"/>
      <c r="BC1178" s="115"/>
      <c r="BD1178" s="107"/>
      <c r="BE1178" s="107"/>
      <c r="BF1178" s="107"/>
      <c r="BG1178" s="107"/>
      <c r="BH1178" s="107"/>
      <c r="BI1178" s="107"/>
      <c r="BJ1178" s="107"/>
      <c r="BK1178" s="107"/>
      <c r="BL1178" s="116"/>
      <c r="BM1178" s="116"/>
      <c r="BN1178" s="116"/>
      <c r="BO1178" s="116"/>
      <c r="BP1178" s="116"/>
      <c r="BQ1178" s="116"/>
      <c r="BR1178" s="116"/>
      <c r="BS1178" s="118"/>
      <c r="BT1178" s="107"/>
      <c r="BU1178" s="107"/>
      <c r="BV1178" s="107"/>
      <c r="BW1178" s="107"/>
      <c r="BX1178" s="107"/>
      <c r="BY1178" s="107"/>
      <c r="BZ1178" s="107"/>
      <c r="CA1178" s="107"/>
      <c r="CB1178" s="117"/>
      <c r="CC1178" s="117"/>
      <c r="CD1178" s="117"/>
      <c r="CE1178" s="112"/>
      <c r="CF1178" s="117"/>
      <c r="CG1178" s="112"/>
      <c r="CH1178" s="112"/>
      <c r="CI1178" s="112"/>
      <c r="CJ1178" s="112"/>
      <c r="CK1178" s="112"/>
      <c r="CL1178" s="112"/>
      <c r="CM1178" s="112"/>
      <c r="CN1178" s="112"/>
      <c r="CO1178" s="112"/>
      <c r="CP1178" s="112"/>
      <c r="CQ1178" s="112"/>
      <c r="CR1178" s="112"/>
    </row>
    <row r="1179" spans="1:96" ht="30.75" customHeight="1">
      <c r="A1179" s="107"/>
      <c r="B1179" s="117"/>
      <c r="C1179" s="107"/>
      <c r="D1179" s="107"/>
      <c r="E1179" s="107"/>
      <c r="F1179" s="107"/>
      <c r="G1179" s="107"/>
      <c r="H1179" s="107"/>
      <c r="I1179" s="107"/>
      <c r="J1179" s="107"/>
      <c r="K1179" s="107"/>
      <c r="L1179" s="107"/>
      <c r="M1179" s="107"/>
      <c r="N1179" s="107"/>
      <c r="O1179" s="117"/>
      <c r="P1179" s="118"/>
      <c r="Q1179" s="107"/>
      <c r="R1179" s="107"/>
      <c r="S1179" s="107"/>
      <c r="T1179" s="107"/>
      <c r="U1179" s="107"/>
      <c r="V1179" s="107"/>
      <c r="W1179" s="107"/>
      <c r="X1179" s="107"/>
      <c r="Y1179" s="107"/>
      <c r="Z1179" s="107"/>
      <c r="AA1179" s="107"/>
      <c r="AB1179" s="107"/>
      <c r="AC1179" s="147"/>
      <c r="AD1179" s="111"/>
      <c r="AE1179" s="107"/>
      <c r="AF1179" s="107"/>
      <c r="AG1179" s="107"/>
      <c r="AH1179" s="107"/>
      <c r="AI1179" s="107"/>
      <c r="AJ1179" s="107"/>
      <c r="AK1179" s="107"/>
      <c r="AL1179" s="107"/>
      <c r="AM1179" s="107"/>
      <c r="AN1179" s="107"/>
      <c r="AO1179" s="107"/>
      <c r="AP1179" s="107"/>
      <c r="AQ1179" s="107"/>
      <c r="AR1179" s="107"/>
      <c r="AS1179" s="107"/>
      <c r="AT1179" s="107"/>
      <c r="AU1179" s="107"/>
      <c r="AV1179" s="107"/>
      <c r="AW1179" s="107"/>
      <c r="AX1179" s="107"/>
      <c r="AY1179" s="107"/>
      <c r="AZ1179" s="107"/>
      <c r="BA1179" s="107"/>
      <c r="BB1179" s="107"/>
      <c r="BC1179" s="115"/>
      <c r="BD1179" s="107"/>
      <c r="BE1179" s="107"/>
      <c r="BF1179" s="107"/>
      <c r="BG1179" s="107"/>
      <c r="BH1179" s="107"/>
      <c r="BI1179" s="107"/>
      <c r="BJ1179" s="107"/>
      <c r="BK1179" s="107"/>
      <c r="BL1179" s="116"/>
      <c r="BM1179" s="116"/>
      <c r="BN1179" s="116"/>
      <c r="BO1179" s="116"/>
      <c r="BP1179" s="116"/>
      <c r="BQ1179" s="116"/>
      <c r="BR1179" s="116"/>
      <c r="BS1179" s="118"/>
      <c r="BT1179" s="107"/>
      <c r="BU1179" s="107"/>
      <c r="BV1179" s="107"/>
      <c r="BW1179" s="107"/>
      <c r="BX1179" s="107"/>
      <c r="BY1179" s="107"/>
      <c r="BZ1179" s="107"/>
      <c r="CA1179" s="107"/>
      <c r="CB1179" s="117"/>
      <c r="CC1179" s="117"/>
      <c r="CD1179" s="117"/>
      <c r="CE1179" s="112"/>
      <c r="CF1179" s="117"/>
      <c r="CG1179" s="112"/>
      <c r="CH1179" s="112"/>
      <c r="CI1179" s="112"/>
      <c r="CJ1179" s="112"/>
      <c r="CK1179" s="112"/>
      <c r="CL1179" s="112"/>
      <c r="CM1179" s="112"/>
      <c r="CN1179" s="112"/>
      <c r="CO1179" s="112"/>
      <c r="CP1179" s="112"/>
      <c r="CQ1179" s="112"/>
      <c r="CR1179" s="112"/>
    </row>
    <row r="1180" spans="1:96" ht="30.75" customHeight="1">
      <c r="A1180" s="107"/>
      <c r="B1180" s="117"/>
      <c r="C1180" s="107"/>
      <c r="D1180" s="107"/>
      <c r="E1180" s="107"/>
      <c r="F1180" s="107"/>
      <c r="G1180" s="107"/>
      <c r="H1180" s="107"/>
      <c r="I1180" s="107"/>
      <c r="J1180" s="107"/>
      <c r="K1180" s="107"/>
      <c r="L1180" s="107"/>
      <c r="M1180" s="107"/>
      <c r="N1180" s="107"/>
      <c r="O1180" s="117"/>
      <c r="P1180" s="118"/>
      <c r="Q1180" s="107"/>
      <c r="R1180" s="107"/>
      <c r="S1180" s="107"/>
      <c r="T1180" s="107"/>
      <c r="U1180" s="107"/>
      <c r="V1180" s="107"/>
      <c r="W1180" s="107"/>
      <c r="X1180" s="107"/>
      <c r="Y1180" s="107"/>
      <c r="Z1180" s="107"/>
      <c r="AA1180" s="107"/>
      <c r="AB1180" s="107"/>
      <c r="AC1180" s="147"/>
      <c r="AD1180" s="111"/>
      <c r="AE1180" s="107"/>
      <c r="AF1180" s="107"/>
      <c r="AG1180" s="107"/>
      <c r="AH1180" s="107"/>
      <c r="AI1180" s="107"/>
      <c r="AJ1180" s="107"/>
      <c r="AK1180" s="107"/>
      <c r="AL1180" s="107"/>
      <c r="AM1180" s="107"/>
      <c r="AN1180" s="107"/>
      <c r="AO1180" s="107"/>
      <c r="AP1180" s="107"/>
      <c r="AQ1180" s="107"/>
      <c r="AR1180" s="107"/>
      <c r="AS1180" s="107"/>
      <c r="AT1180" s="107"/>
      <c r="AU1180" s="107"/>
      <c r="AV1180" s="107"/>
      <c r="AW1180" s="107"/>
      <c r="AX1180" s="107"/>
      <c r="AY1180" s="107"/>
      <c r="AZ1180" s="107"/>
      <c r="BA1180" s="107"/>
      <c r="BB1180" s="107"/>
      <c r="BC1180" s="115"/>
      <c r="BD1180" s="107"/>
      <c r="BE1180" s="107"/>
      <c r="BF1180" s="107"/>
      <c r="BG1180" s="107"/>
      <c r="BH1180" s="107"/>
      <c r="BI1180" s="107"/>
      <c r="BJ1180" s="107"/>
      <c r="BK1180" s="107"/>
      <c r="BL1180" s="116"/>
      <c r="BM1180" s="116"/>
      <c r="BN1180" s="116"/>
      <c r="BO1180" s="116"/>
      <c r="BP1180" s="116"/>
      <c r="BQ1180" s="116"/>
      <c r="BR1180" s="116"/>
      <c r="BS1180" s="118"/>
      <c r="BT1180" s="107"/>
      <c r="BU1180" s="107"/>
      <c r="BV1180" s="107"/>
      <c r="BW1180" s="107"/>
      <c r="BX1180" s="107"/>
      <c r="BY1180" s="107"/>
      <c r="BZ1180" s="107"/>
      <c r="CA1180" s="107"/>
      <c r="CB1180" s="117"/>
      <c r="CC1180" s="117"/>
      <c r="CD1180" s="117"/>
      <c r="CE1180" s="112"/>
      <c r="CF1180" s="117"/>
      <c r="CG1180" s="112"/>
      <c r="CH1180" s="112"/>
      <c r="CI1180" s="112"/>
      <c r="CJ1180" s="112"/>
      <c r="CK1180" s="112"/>
      <c r="CL1180" s="112"/>
      <c r="CM1180" s="112"/>
      <c r="CN1180" s="112"/>
      <c r="CO1180" s="112"/>
      <c r="CP1180" s="112"/>
      <c r="CQ1180" s="112"/>
      <c r="CR1180" s="112"/>
    </row>
    <row r="1181" spans="1:96" ht="30.75" customHeight="1">
      <c r="A1181" s="107"/>
      <c r="B1181" s="117"/>
      <c r="C1181" s="107"/>
      <c r="D1181" s="107"/>
      <c r="E1181" s="107"/>
      <c r="F1181" s="107"/>
      <c r="G1181" s="107"/>
      <c r="H1181" s="107"/>
      <c r="I1181" s="107"/>
      <c r="J1181" s="107"/>
      <c r="K1181" s="107"/>
      <c r="L1181" s="107"/>
      <c r="M1181" s="107"/>
      <c r="N1181" s="107"/>
      <c r="O1181" s="117"/>
      <c r="P1181" s="118"/>
      <c r="Q1181" s="107"/>
      <c r="R1181" s="107"/>
      <c r="S1181" s="107"/>
      <c r="T1181" s="107"/>
      <c r="U1181" s="107"/>
      <c r="V1181" s="107"/>
      <c r="W1181" s="107"/>
      <c r="X1181" s="107"/>
      <c r="Y1181" s="107"/>
      <c r="Z1181" s="107"/>
      <c r="AA1181" s="107"/>
      <c r="AB1181" s="107"/>
      <c r="AC1181" s="147"/>
      <c r="AD1181" s="111"/>
      <c r="AE1181" s="107"/>
      <c r="AF1181" s="107"/>
      <c r="AG1181" s="107"/>
      <c r="AH1181" s="107"/>
      <c r="AI1181" s="107"/>
      <c r="AJ1181" s="107"/>
      <c r="AK1181" s="107"/>
      <c r="AL1181" s="107"/>
      <c r="AM1181" s="107"/>
      <c r="AN1181" s="107"/>
      <c r="AO1181" s="107"/>
      <c r="AP1181" s="107"/>
      <c r="AQ1181" s="107"/>
      <c r="AR1181" s="107"/>
      <c r="AS1181" s="107"/>
      <c r="AT1181" s="107"/>
      <c r="AU1181" s="107"/>
      <c r="AV1181" s="107"/>
      <c r="AW1181" s="107"/>
      <c r="AX1181" s="107"/>
      <c r="AY1181" s="107"/>
      <c r="AZ1181" s="107"/>
      <c r="BA1181" s="107"/>
      <c r="BB1181" s="107"/>
      <c r="BC1181" s="115"/>
      <c r="BD1181" s="107"/>
      <c r="BE1181" s="107"/>
      <c r="BF1181" s="107"/>
      <c r="BG1181" s="107"/>
      <c r="BH1181" s="107"/>
      <c r="BI1181" s="107"/>
      <c r="BJ1181" s="107"/>
      <c r="BK1181" s="107"/>
      <c r="BL1181" s="116"/>
      <c r="BM1181" s="116"/>
      <c r="BN1181" s="116"/>
      <c r="BO1181" s="116"/>
      <c r="BP1181" s="116"/>
      <c r="BQ1181" s="116"/>
      <c r="BR1181" s="116"/>
      <c r="BS1181" s="118"/>
      <c r="BT1181" s="107"/>
      <c r="BU1181" s="107"/>
      <c r="BV1181" s="107"/>
      <c r="BW1181" s="107"/>
      <c r="BX1181" s="107"/>
      <c r="BY1181" s="107"/>
      <c r="BZ1181" s="107"/>
      <c r="CA1181" s="107"/>
      <c r="CB1181" s="117"/>
      <c r="CC1181" s="117"/>
      <c r="CD1181" s="117"/>
      <c r="CE1181" s="112"/>
      <c r="CF1181" s="117"/>
      <c r="CG1181" s="112"/>
      <c r="CH1181" s="112"/>
      <c r="CI1181" s="112"/>
      <c r="CJ1181" s="112"/>
      <c r="CK1181" s="112"/>
      <c r="CL1181" s="112"/>
      <c r="CM1181" s="112"/>
      <c r="CN1181" s="112"/>
      <c r="CO1181" s="112"/>
      <c r="CP1181" s="112"/>
      <c r="CQ1181" s="112"/>
      <c r="CR1181" s="112"/>
    </row>
    <row r="1182" spans="1:96" ht="30.75" customHeight="1">
      <c r="A1182" s="107"/>
      <c r="B1182" s="117"/>
      <c r="C1182" s="107"/>
      <c r="D1182" s="107"/>
      <c r="E1182" s="107"/>
      <c r="F1182" s="107"/>
      <c r="G1182" s="107"/>
      <c r="H1182" s="107"/>
      <c r="I1182" s="107"/>
      <c r="J1182" s="107"/>
      <c r="K1182" s="107"/>
      <c r="L1182" s="107"/>
      <c r="M1182" s="107"/>
      <c r="N1182" s="107"/>
      <c r="O1182" s="117"/>
      <c r="P1182" s="118"/>
      <c r="Q1182" s="107"/>
      <c r="R1182" s="107"/>
      <c r="S1182" s="107"/>
      <c r="T1182" s="107"/>
      <c r="U1182" s="107"/>
      <c r="V1182" s="107"/>
      <c r="W1182" s="107"/>
      <c r="X1182" s="107"/>
      <c r="Y1182" s="107"/>
      <c r="Z1182" s="107"/>
      <c r="AA1182" s="107"/>
      <c r="AB1182" s="107"/>
      <c r="AC1182" s="147"/>
      <c r="AD1182" s="111"/>
      <c r="AE1182" s="107"/>
      <c r="AF1182" s="107"/>
      <c r="AG1182" s="107"/>
      <c r="AH1182" s="107"/>
      <c r="AI1182" s="107"/>
      <c r="AJ1182" s="107"/>
      <c r="AK1182" s="107"/>
      <c r="AL1182" s="107"/>
      <c r="AM1182" s="107"/>
      <c r="AN1182" s="107"/>
      <c r="AO1182" s="107"/>
      <c r="AP1182" s="107"/>
      <c r="AQ1182" s="107"/>
      <c r="AR1182" s="107"/>
      <c r="AS1182" s="107"/>
      <c r="AT1182" s="107"/>
      <c r="AU1182" s="107"/>
      <c r="AV1182" s="107"/>
      <c r="AW1182" s="107"/>
      <c r="AX1182" s="107"/>
      <c r="AY1182" s="107"/>
      <c r="AZ1182" s="107"/>
      <c r="BA1182" s="107"/>
      <c r="BB1182" s="107"/>
      <c r="BC1182" s="115"/>
      <c r="BD1182" s="107"/>
      <c r="BE1182" s="107"/>
      <c r="BF1182" s="107"/>
      <c r="BG1182" s="107"/>
      <c r="BH1182" s="107"/>
      <c r="BI1182" s="107"/>
      <c r="BJ1182" s="107"/>
      <c r="BK1182" s="107"/>
      <c r="BL1182" s="116"/>
      <c r="BM1182" s="116"/>
      <c r="BN1182" s="116"/>
      <c r="BO1182" s="116"/>
      <c r="BP1182" s="116"/>
      <c r="BQ1182" s="116"/>
      <c r="BR1182" s="116"/>
      <c r="BS1182" s="118"/>
      <c r="BT1182" s="107"/>
      <c r="BU1182" s="107"/>
      <c r="BV1182" s="107"/>
      <c r="BW1182" s="107"/>
      <c r="BX1182" s="107"/>
      <c r="BY1182" s="107"/>
      <c r="BZ1182" s="107"/>
      <c r="CA1182" s="107"/>
      <c r="CB1182" s="117"/>
      <c r="CC1182" s="117"/>
      <c r="CD1182" s="117"/>
      <c r="CE1182" s="112"/>
      <c r="CF1182" s="117"/>
      <c r="CG1182" s="112"/>
      <c r="CH1182" s="112"/>
      <c r="CI1182" s="112"/>
      <c r="CJ1182" s="112"/>
      <c r="CK1182" s="112"/>
      <c r="CL1182" s="112"/>
      <c r="CM1182" s="112"/>
      <c r="CN1182" s="112"/>
      <c r="CO1182" s="112"/>
      <c r="CP1182" s="112"/>
      <c r="CQ1182" s="112"/>
      <c r="CR1182" s="112"/>
    </row>
    <row r="1183" spans="1:96" ht="30.75" customHeight="1">
      <c r="A1183" s="107"/>
      <c r="B1183" s="117"/>
      <c r="C1183" s="107"/>
      <c r="D1183" s="107"/>
      <c r="E1183" s="107"/>
      <c r="F1183" s="107"/>
      <c r="G1183" s="107"/>
      <c r="H1183" s="107"/>
      <c r="I1183" s="107"/>
      <c r="J1183" s="107"/>
      <c r="K1183" s="107"/>
      <c r="L1183" s="107"/>
      <c r="M1183" s="107"/>
      <c r="N1183" s="107"/>
      <c r="O1183" s="117"/>
      <c r="P1183" s="118"/>
      <c r="Q1183" s="107"/>
      <c r="R1183" s="107"/>
      <c r="S1183" s="107"/>
      <c r="T1183" s="107"/>
      <c r="U1183" s="107"/>
      <c r="V1183" s="107"/>
      <c r="W1183" s="107"/>
      <c r="X1183" s="107"/>
      <c r="Y1183" s="107"/>
      <c r="Z1183" s="107"/>
      <c r="AA1183" s="107"/>
      <c r="AB1183" s="107"/>
      <c r="AC1183" s="147"/>
      <c r="AD1183" s="111"/>
      <c r="AE1183" s="107"/>
      <c r="AF1183" s="107"/>
      <c r="AG1183" s="107"/>
      <c r="AH1183" s="107"/>
      <c r="AI1183" s="107"/>
      <c r="AJ1183" s="107"/>
      <c r="AK1183" s="107"/>
      <c r="AL1183" s="107"/>
      <c r="AM1183" s="107"/>
      <c r="AN1183" s="107"/>
      <c r="AO1183" s="107"/>
      <c r="AP1183" s="107"/>
      <c r="AQ1183" s="107"/>
      <c r="AR1183" s="107"/>
      <c r="AS1183" s="107"/>
      <c r="AT1183" s="107"/>
      <c r="AU1183" s="107"/>
      <c r="AV1183" s="107"/>
      <c r="AW1183" s="107"/>
      <c r="AX1183" s="107"/>
      <c r="AY1183" s="107"/>
      <c r="AZ1183" s="107"/>
      <c r="BA1183" s="107"/>
      <c r="BB1183" s="107"/>
      <c r="BC1183" s="115"/>
      <c r="BD1183" s="107"/>
      <c r="BE1183" s="107"/>
      <c r="BF1183" s="107"/>
      <c r="BG1183" s="107"/>
      <c r="BH1183" s="107"/>
      <c r="BI1183" s="107"/>
      <c r="BJ1183" s="107"/>
      <c r="BK1183" s="107"/>
      <c r="BL1183" s="116"/>
      <c r="BM1183" s="116"/>
      <c r="BN1183" s="116"/>
      <c r="BO1183" s="116"/>
      <c r="BP1183" s="116"/>
      <c r="BQ1183" s="116"/>
      <c r="BR1183" s="116"/>
      <c r="BS1183" s="118"/>
      <c r="BT1183" s="107"/>
      <c r="BU1183" s="107"/>
      <c r="BV1183" s="107"/>
      <c r="BW1183" s="107"/>
      <c r="BX1183" s="107"/>
      <c r="BY1183" s="107"/>
      <c r="BZ1183" s="107"/>
      <c r="CA1183" s="107"/>
      <c r="CB1183" s="117"/>
      <c r="CC1183" s="117"/>
      <c r="CD1183" s="117"/>
      <c r="CE1183" s="112"/>
      <c r="CF1183" s="117"/>
      <c r="CG1183" s="112"/>
      <c r="CH1183" s="112"/>
      <c r="CI1183" s="112"/>
      <c r="CJ1183" s="112"/>
      <c r="CK1183" s="112"/>
      <c r="CL1183" s="112"/>
      <c r="CM1183" s="112"/>
      <c r="CN1183" s="112"/>
      <c r="CO1183" s="112"/>
      <c r="CP1183" s="112"/>
      <c r="CQ1183" s="112"/>
      <c r="CR1183" s="112"/>
    </row>
    <row r="1184" spans="1:96" ht="30.75" customHeight="1">
      <c r="A1184" s="107"/>
      <c r="B1184" s="117"/>
      <c r="C1184" s="107"/>
      <c r="D1184" s="107"/>
      <c r="E1184" s="107"/>
      <c r="F1184" s="107"/>
      <c r="G1184" s="107"/>
      <c r="H1184" s="107"/>
      <c r="I1184" s="107"/>
      <c r="J1184" s="107"/>
      <c r="K1184" s="107"/>
      <c r="L1184" s="107"/>
      <c r="M1184" s="107"/>
      <c r="N1184" s="107"/>
      <c r="O1184" s="117"/>
      <c r="P1184" s="118"/>
      <c r="Q1184" s="107"/>
      <c r="R1184" s="107"/>
      <c r="S1184" s="107"/>
      <c r="T1184" s="107"/>
      <c r="U1184" s="107"/>
      <c r="V1184" s="107"/>
      <c r="W1184" s="107"/>
      <c r="X1184" s="107"/>
      <c r="Y1184" s="107"/>
      <c r="Z1184" s="107"/>
      <c r="AA1184" s="107"/>
      <c r="AB1184" s="107"/>
      <c r="AC1184" s="147"/>
      <c r="AD1184" s="111"/>
      <c r="AE1184" s="107"/>
      <c r="AF1184" s="107"/>
      <c r="AG1184" s="107"/>
      <c r="AH1184" s="107"/>
      <c r="AI1184" s="107"/>
      <c r="AJ1184" s="107"/>
      <c r="AK1184" s="107"/>
      <c r="AL1184" s="107"/>
      <c r="AM1184" s="107"/>
      <c r="AN1184" s="107"/>
      <c r="AO1184" s="107"/>
      <c r="AP1184" s="107"/>
      <c r="AQ1184" s="107"/>
      <c r="AR1184" s="107"/>
      <c r="AS1184" s="107"/>
      <c r="AT1184" s="107"/>
      <c r="AU1184" s="107"/>
      <c r="AV1184" s="107"/>
      <c r="AW1184" s="107"/>
      <c r="AX1184" s="107"/>
      <c r="AY1184" s="107"/>
      <c r="AZ1184" s="107"/>
      <c r="BA1184" s="107"/>
      <c r="BB1184" s="107"/>
      <c r="BC1184" s="115"/>
      <c r="BD1184" s="107"/>
      <c r="BE1184" s="107"/>
      <c r="BF1184" s="107"/>
      <c r="BG1184" s="107"/>
      <c r="BH1184" s="107"/>
      <c r="BI1184" s="107"/>
      <c r="BJ1184" s="107"/>
      <c r="BK1184" s="107"/>
      <c r="BL1184" s="116"/>
      <c r="BM1184" s="116"/>
      <c r="BN1184" s="116"/>
      <c r="BO1184" s="116"/>
      <c r="BP1184" s="116"/>
      <c r="BQ1184" s="116"/>
      <c r="BR1184" s="116"/>
      <c r="BS1184" s="118"/>
      <c r="BT1184" s="107"/>
      <c r="BU1184" s="107"/>
      <c r="BV1184" s="107"/>
      <c r="BW1184" s="107"/>
      <c r="BX1184" s="107"/>
      <c r="BY1184" s="107"/>
      <c r="BZ1184" s="107"/>
      <c r="CA1184" s="107"/>
      <c r="CB1184" s="117"/>
      <c r="CC1184" s="117"/>
      <c r="CD1184" s="117"/>
      <c r="CE1184" s="112"/>
      <c r="CF1184" s="117"/>
      <c r="CG1184" s="112"/>
      <c r="CH1184" s="112"/>
      <c r="CI1184" s="112"/>
      <c r="CJ1184" s="112"/>
      <c r="CK1184" s="112"/>
      <c r="CL1184" s="112"/>
      <c r="CM1184" s="112"/>
      <c r="CN1184" s="112"/>
      <c r="CO1184" s="112"/>
      <c r="CP1184" s="112"/>
      <c r="CQ1184" s="112"/>
      <c r="CR1184" s="112"/>
    </row>
    <row r="1185" spans="1:96" ht="30.75" customHeight="1">
      <c r="A1185" s="107"/>
      <c r="B1185" s="117"/>
      <c r="C1185" s="107"/>
      <c r="D1185" s="107"/>
      <c r="E1185" s="107"/>
      <c r="F1185" s="107"/>
      <c r="G1185" s="107"/>
      <c r="H1185" s="107"/>
      <c r="I1185" s="107"/>
      <c r="J1185" s="107"/>
      <c r="K1185" s="107"/>
      <c r="L1185" s="107"/>
      <c r="M1185" s="107"/>
      <c r="N1185" s="107"/>
      <c r="O1185" s="117"/>
      <c r="P1185" s="118"/>
      <c r="Q1185" s="107"/>
      <c r="R1185" s="107"/>
      <c r="S1185" s="107"/>
      <c r="T1185" s="107"/>
      <c r="U1185" s="107"/>
      <c r="V1185" s="107"/>
      <c r="W1185" s="107"/>
      <c r="X1185" s="107"/>
      <c r="Y1185" s="107"/>
      <c r="Z1185" s="107"/>
      <c r="AA1185" s="107"/>
      <c r="AB1185" s="107"/>
      <c r="AC1185" s="147"/>
      <c r="AD1185" s="111"/>
      <c r="AE1185" s="107"/>
      <c r="AF1185" s="107"/>
      <c r="AG1185" s="107"/>
      <c r="AH1185" s="107"/>
      <c r="AI1185" s="107"/>
      <c r="AJ1185" s="107"/>
      <c r="AK1185" s="107"/>
      <c r="AL1185" s="107"/>
      <c r="AM1185" s="107"/>
      <c r="AN1185" s="107"/>
      <c r="AO1185" s="107"/>
      <c r="AP1185" s="107"/>
      <c r="AQ1185" s="107"/>
      <c r="AR1185" s="107"/>
      <c r="AS1185" s="107"/>
      <c r="AT1185" s="107"/>
      <c r="AU1185" s="107"/>
      <c r="AV1185" s="107"/>
      <c r="AW1185" s="107"/>
      <c r="AX1185" s="107"/>
      <c r="AY1185" s="107"/>
      <c r="AZ1185" s="107"/>
      <c r="BA1185" s="107"/>
      <c r="BB1185" s="107"/>
      <c r="BC1185" s="115"/>
      <c r="BD1185" s="107"/>
      <c r="BE1185" s="107"/>
      <c r="BF1185" s="107"/>
      <c r="BG1185" s="107"/>
      <c r="BH1185" s="107"/>
      <c r="BI1185" s="107"/>
      <c r="BJ1185" s="107"/>
      <c r="BK1185" s="107"/>
      <c r="BL1185" s="116"/>
      <c r="BM1185" s="116"/>
      <c r="BN1185" s="116"/>
      <c r="BO1185" s="116"/>
      <c r="BP1185" s="116"/>
      <c r="BQ1185" s="116"/>
      <c r="BR1185" s="116"/>
      <c r="BS1185" s="118"/>
      <c r="BT1185" s="107"/>
      <c r="BU1185" s="107"/>
      <c r="BV1185" s="107"/>
      <c r="BW1185" s="107"/>
      <c r="BX1185" s="107"/>
      <c r="BY1185" s="107"/>
      <c r="BZ1185" s="107"/>
      <c r="CA1185" s="107"/>
      <c r="CB1185" s="117"/>
      <c r="CC1185" s="117"/>
      <c r="CD1185" s="117"/>
      <c r="CE1185" s="112"/>
      <c r="CF1185" s="117"/>
      <c r="CG1185" s="112"/>
      <c r="CH1185" s="112"/>
      <c r="CI1185" s="112"/>
      <c r="CJ1185" s="112"/>
      <c r="CK1185" s="112"/>
      <c r="CL1185" s="112"/>
      <c r="CM1185" s="112"/>
      <c r="CN1185" s="112"/>
      <c r="CO1185" s="112"/>
      <c r="CP1185" s="112"/>
      <c r="CQ1185" s="112"/>
      <c r="CR1185" s="112"/>
    </row>
    <row r="1186" spans="1:96" ht="30.75" customHeight="1">
      <c r="A1186" s="107"/>
      <c r="B1186" s="117"/>
      <c r="C1186" s="107"/>
      <c r="D1186" s="107"/>
      <c r="E1186" s="107"/>
      <c r="F1186" s="107"/>
      <c r="G1186" s="107"/>
      <c r="H1186" s="107"/>
      <c r="I1186" s="107"/>
      <c r="J1186" s="107"/>
      <c r="K1186" s="107"/>
      <c r="L1186" s="107"/>
      <c r="M1186" s="107"/>
      <c r="N1186" s="107"/>
      <c r="O1186" s="117"/>
      <c r="P1186" s="118"/>
      <c r="Q1186" s="107"/>
      <c r="R1186" s="107"/>
      <c r="S1186" s="107"/>
      <c r="T1186" s="107"/>
      <c r="U1186" s="107"/>
      <c r="V1186" s="107"/>
      <c r="W1186" s="107"/>
      <c r="X1186" s="107"/>
      <c r="Y1186" s="107"/>
      <c r="Z1186" s="107"/>
      <c r="AA1186" s="107"/>
      <c r="AB1186" s="107"/>
      <c r="AC1186" s="147"/>
      <c r="AD1186" s="111"/>
      <c r="AE1186" s="107"/>
      <c r="AF1186" s="107"/>
      <c r="AG1186" s="107"/>
      <c r="AH1186" s="107"/>
      <c r="AI1186" s="107"/>
      <c r="AJ1186" s="107"/>
      <c r="AK1186" s="107"/>
      <c r="AL1186" s="107"/>
      <c r="AM1186" s="107"/>
      <c r="AN1186" s="107"/>
      <c r="AO1186" s="107"/>
      <c r="AP1186" s="107"/>
      <c r="AQ1186" s="107"/>
      <c r="AR1186" s="107"/>
      <c r="AS1186" s="107"/>
      <c r="AT1186" s="107"/>
      <c r="AU1186" s="107"/>
      <c r="AV1186" s="107"/>
      <c r="AW1186" s="107"/>
      <c r="AX1186" s="107"/>
      <c r="AY1186" s="107"/>
      <c r="AZ1186" s="107"/>
      <c r="BA1186" s="107"/>
      <c r="BB1186" s="107"/>
      <c r="BC1186" s="115"/>
      <c r="BD1186" s="107"/>
      <c r="BE1186" s="107"/>
      <c r="BF1186" s="107"/>
      <c r="BG1186" s="107"/>
      <c r="BH1186" s="107"/>
      <c r="BI1186" s="107"/>
      <c r="BJ1186" s="107"/>
      <c r="BK1186" s="107"/>
      <c r="BL1186" s="116"/>
      <c r="BM1186" s="116"/>
      <c r="BN1186" s="116"/>
      <c r="BO1186" s="116"/>
      <c r="BP1186" s="116"/>
      <c r="BQ1186" s="116"/>
      <c r="BR1186" s="116"/>
      <c r="BS1186" s="118"/>
      <c r="BT1186" s="107"/>
      <c r="BU1186" s="107"/>
      <c r="BV1186" s="107"/>
      <c r="BW1186" s="107"/>
      <c r="BX1186" s="107"/>
      <c r="BY1186" s="107"/>
      <c r="BZ1186" s="107"/>
      <c r="CA1186" s="107"/>
      <c r="CB1186" s="117"/>
      <c r="CC1186" s="117"/>
      <c r="CD1186" s="117"/>
      <c r="CE1186" s="112"/>
      <c r="CF1186" s="117"/>
      <c r="CG1186" s="112"/>
      <c r="CH1186" s="112"/>
      <c r="CI1186" s="112"/>
      <c r="CJ1186" s="112"/>
      <c r="CK1186" s="112"/>
      <c r="CL1186" s="112"/>
      <c r="CM1186" s="112"/>
      <c r="CN1186" s="112"/>
      <c r="CO1186" s="112"/>
      <c r="CP1186" s="112"/>
      <c r="CQ1186" s="112"/>
      <c r="CR1186" s="112"/>
    </row>
    <row r="1187" spans="1:96" ht="30.75" customHeight="1">
      <c r="A1187" s="107"/>
      <c r="B1187" s="117"/>
      <c r="C1187" s="107"/>
      <c r="D1187" s="107"/>
      <c r="E1187" s="107"/>
      <c r="F1187" s="107"/>
      <c r="G1187" s="107"/>
      <c r="H1187" s="107"/>
      <c r="I1187" s="107"/>
      <c r="J1187" s="107"/>
      <c r="K1187" s="107"/>
      <c r="L1187" s="107"/>
      <c r="M1187" s="107"/>
      <c r="N1187" s="107"/>
      <c r="O1187" s="117"/>
      <c r="P1187" s="118"/>
      <c r="Q1187" s="107"/>
      <c r="R1187" s="107"/>
      <c r="S1187" s="107"/>
      <c r="T1187" s="107"/>
      <c r="U1187" s="107"/>
      <c r="V1187" s="107"/>
      <c r="W1187" s="107"/>
      <c r="X1187" s="107"/>
      <c r="Y1187" s="107"/>
      <c r="Z1187" s="107"/>
      <c r="AA1187" s="107"/>
      <c r="AB1187" s="107"/>
      <c r="AC1187" s="147"/>
      <c r="AD1187" s="111"/>
      <c r="AE1187" s="107"/>
      <c r="AF1187" s="107"/>
      <c r="AG1187" s="107"/>
      <c r="AH1187" s="107"/>
      <c r="AI1187" s="107"/>
      <c r="AJ1187" s="107"/>
      <c r="AK1187" s="107"/>
      <c r="AL1187" s="107"/>
      <c r="AM1187" s="107"/>
      <c r="AN1187" s="107"/>
      <c r="AO1187" s="107"/>
      <c r="AP1187" s="107"/>
      <c r="AQ1187" s="107"/>
      <c r="AR1187" s="107"/>
      <c r="AS1187" s="107"/>
      <c r="AT1187" s="107"/>
      <c r="AU1187" s="107"/>
      <c r="AV1187" s="107"/>
      <c r="AW1187" s="107"/>
      <c r="AX1187" s="107"/>
      <c r="AY1187" s="107"/>
      <c r="AZ1187" s="107"/>
      <c r="BA1187" s="107"/>
      <c r="BB1187" s="107"/>
      <c r="BC1187" s="115"/>
      <c r="BD1187" s="107"/>
      <c r="BE1187" s="107"/>
      <c r="BF1187" s="107"/>
      <c r="BG1187" s="107"/>
      <c r="BH1187" s="107"/>
      <c r="BI1187" s="107"/>
      <c r="BJ1187" s="107"/>
      <c r="BK1187" s="107"/>
      <c r="BL1187" s="116"/>
      <c r="BM1187" s="116"/>
      <c r="BN1187" s="116"/>
      <c r="BO1187" s="116"/>
      <c r="BP1187" s="116"/>
      <c r="BQ1187" s="116"/>
      <c r="BR1187" s="116"/>
      <c r="BS1187" s="118"/>
      <c r="BT1187" s="107"/>
      <c r="BU1187" s="107"/>
      <c r="BV1187" s="107"/>
      <c r="BW1187" s="107"/>
      <c r="BX1187" s="107"/>
      <c r="BY1187" s="107"/>
      <c r="BZ1187" s="107"/>
      <c r="CA1187" s="107"/>
      <c r="CB1187" s="117"/>
      <c r="CC1187" s="117"/>
      <c r="CD1187" s="117"/>
      <c r="CE1187" s="112"/>
      <c r="CF1187" s="117"/>
      <c r="CG1187" s="112"/>
      <c r="CH1187" s="112"/>
      <c r="CI1187" s="112"/>
      <c r="CJ1187" s="112"/>
      <c r="CK1187" s="112"/>
      <c r="CL1187" s="112"/>
      <c r="CM1187" s="112"/>
      <c r="CN1187" s="112"/>
      <c r="CO1187" s="112"/>
      <c r="CP1187" s="112"/>
      <c r="CQ1187" s="112"/>
      <c r="CR1187" s="112"/>
    </row>
    <row r="1188" spans="1:96" ht="30.75" customHeight="1">
      <c r="A1188" s="107"/>
      <c r="B1188" s="117"/>
      <c r="C1188" s="107"/>
      <c r="D1188" s="107"/>
      <c r="E1188" s="107"/>
      <c r="F1188" s="107"/>
      <c r="G1188" s="107"/>
      <c r="H1188" s="107"/>
      <c r="I1188" s="107"/>
      <c r="J1188" s="107"/>
      <c r="K1188" s="107"/>
      <c r="L1188" s="107"/>
      <c r="M1188" s="107"/>
      <c r="N1188" s="107"/>
      <c r="O1188" s="117"/>
      <c r="P1188" s="118"/>
      <c r="Q1188" s="107"/>
      <c r="R1188" s="107"/>
      <c r="S1188" s="107"/>
      <c r="T1188" s="107"/>
      <c r="U1188" s="107"/>
      <c r="V1188" s="107"/>
      <c r="W1188" s="107"/>
      <c r="X1188" s="107"/>
      <c r="Y1188" s="107"/>
      <c r="Z1188" s="107"/>
      <c r="AA1188" s="107"/>
      <c r="AB1188" s="107"/>
      <c r="AC1188" s="147"/>
      <c r="AD1188" s="111"/>
      <c r="AE1188" s="107"/>
      <c r="AF1188" s="107"/>
      <c r="AG1188" s="107"/>
      <c r="AH1188" s="107"/>
      <c r="AI1188" s="107"/>
      <c r="AJ1188" s="107"/>
      <c r="AK1188" s="107"/>
      <c r="AL1188" s="107"/>
      <c r="AM1188" s="107"/>
      <c r="AN1188" s="107"/>
      <c r="AO1188" s="107"/>
      <c r="AP1188" s="107"/>
      <c r="AQ1188" s="107"/>
      <c r="AR1188" s="107"/>
      <c r="AS1188" s="107"/>
      <c r="AT1188" s="107"/>
      <c r="AU1188" s="107"/>
      <c r="AV1188" s="107"/>
      <c r="AW1188" s="107"/>
      <c r="AX1188" s="107"/>
      <c r="AY1188" s="107"/>
      <c r="AZ1188" s="107"/>
      <c r="BA1188" s="107"/>
      <c r="BB1188" s="107"/>
      <c r="BC1188" s="115"/>
      <c r="BD1188" s="107"/>
      <c r="BE1188" s="107"/>
      <c r="BF1188" s="107"/>
      <c r="BG1188" s="107"/>
      <c r="BH1188" s="107"/>
      <c r="BI1188" s="107"/>
      <c r="BJ1188" s="107"/>
      <c r="BK1188" s="107"/>
      <c r="BL1188" s="116"/>
      <c r="BM1188" s="116"/>
      <c r="BN1188" s="116"/>
      <c r="BO1188" s="116"/>
      <c r="BP1188" s="116"/>
      <c r="BQ1188" s="116"/>
      <c r="BR1188" s="116"/>
      <c r="BS1188" s="118"/>
      <c r="BT1188" s="107"/>
      <c r="BU1188" s="107"/>
      <c r="BV1188" s="107"/>
      <c r="BW1188" s="107"/>
      <c r="BX1188" s="107"/>
      <c r="BY1188" s="107"/>
      <c r="BZ1188" s="107"/>
      <c r="CA1188" s="107"/>
      <c r="CB1188" s="117"/>
      <c r="CC1188" s="117"/>
      <c r="CD1188" s="117"/>
      <c r="CE1188" s="112"/>
      <c r="CF1188" s="117"/>
      <c r="CG1188" s="112"/>
      <c r="CH1188" s="112"/>
      <c r="CI1188" s="112"/>
      <c r="CJ1188" s="112"/>
      <c r="CK1188" s="112"/>
      <c r="CL1188" s="112"/>
      <c r="CM1188" s="112"/>
      <c r="CN1188" s="112"/>
      <c r="CO1188" s="112"/>
      <c r="CP1188" s="112"/>
      <c r="CQ1188" s="112"/>
      <c r="CR1188" s="112"/>
    </row>
    <row r="1189" spans="1:96" ht="30.75" customHeight="1">
      <c r="A1189" s="107"/>
      <c r="B1189" s="117"/>
      <c r="C1189" s="107"/>
      <c r="D1189" s="107"/>
      <c r="E1189" s="107"/>
      <c r="F1189" s="107"/>
      <c r="G1189" s="107"/>
      <c r="H1189" s="107"/>
      <c r="I1189" s="107"/>
      <c r="J1189" s="107"/>
      <c r="K1189" s="107"/>
      <c r="L1189" s="107"/>
      <c r="M1189" s="107"/>
      <c r="N1189" s="107"/>
      <c r="O1189" s="117"/>
      <c r="P1189" s="118"/>
      <c r="Q1189" s="107"/>
      <c r="R1189" s="107"/>
      <c r="S1189" s="107"/>
      <c r="T1189" s="107"/>
      <c r="U1189" s="107"/>
      <c r="V1189" s="107"/>
      <c r="W1189" s="107"/>
      <c r="X1189" s="107"/>
      <c r="Y1189" s="107"/>
      <c r="Z1189" s="107"/>
      <c r="AA1189" s="107"/>
      <c r="AB1189" s="107"/>
      <c r="AC1189" s="147"/>
      <c r="AD1189" s="111"/>
      <c r="AE1189" s="107"/>
      <c r="AF1189" s="107"/>
      <c r="AG1189" s="107"/>
      <c r="AH1189" s="107"/>
      <c r="AI1189" s="107"/>
      <c r="AJ1189" s="107"/>
      <c r="AK1189" s="107"/>
      <c r="AL1189" s="107"/>
      <c r="AM1189" s="107"/>
      <c r="AN1189" s="107"/>
      <c r="AO1189" s="107"/>
      <c r="AP1189" s="107"/>
      <c r="AQ1189" s="107"/>
      <c r="AR1189" s="107"/>
      <c r="AS1189" s="107"/>
      <c r="AT1189" s="107"/>
      <c r="AU1189" s="107"/>
      <c r="AV1189" s="107"/>
      <c r="AW1189" s="107"/>
      <c r="AX1189" s="107"/>
      <c r="AY1189" s="107"/>
      <c r="AZ1189" s="107"/>
      <c r="BA1189" s="107"/>
      <c r="BB1189" s="107"/>
      <c r="BC1189" s="115"/>
      <c r="BD1189" s="107"/>
      <c r="BE1189" s="107"/>
      <c r="BF1189" s="107"/>
      <c r="BG1189" s="107"/>
      <c r="BH1189" s="107"/>
      <c r="BI1189" s="107"/>
      <c r="BJ1189" s="107"/>
      <c r="BK1189" s="107"/>
      <c r="BL1189" s="116"/>
      <c r="BM1189" s="116"/>
      <c r="BN1189" s="116"/>
      <c r="BO1189" s="116"/>
      <c r="BP1189" s="116"/>
      <c r="BQ1189" s="116"/>
      <c r="BR1189" s="116"/>
      <c r="BS1189" s="118"/>
      <c r="BT1189" s="107"/>
      <c r="BU1189" s="107"/>
      <c r="BV1189" s="107"/>
      <c r="BW1189" s="107"/>
      <c r="BX1189" s="107"/>
      <c r="BY1189" s="107"/>
      <c r="BZ1189" s="107"/>
      <c r="CA1189" s="107"/>
      <c r="CB1189" s="117"/>
      <c r="CC1189" s="117"/>
      <c r="CD1189" s="117"/>
      <c r="CE1189" s="112"/>
      <c r="CF1189" s="117"/>
      <c r="CG1189" s="112"/>
      <c r="CH1189" s="112"/>
      <c r="CI1189" s="112"/>
      <c r="CJ1189" s="112"/>
      <c r="CK1189" s="112"/>
      <c r="CL1189" s="112"/>
      <c r="CM1189" s="112"/>
      <c r="CN1189" s="112"/>
      <c r="CO1189" s="112"/>
      <c r="CP1189" s="112"/>
      <c r="CQ1189" s="112"/>
      <c r="CR1189" s="112"/>
    </row>
    <row r="1190" spans="1:96" ht="30.75" customHeight="1">
      <c r="A1190" s="107"/>
      <c r="B1190" s="117"/>
      <c r="C1190" s="107"/>
      <c r="D1190" s="107"/>
      <c r="E1190" s="107"/>
      <c r="F1190" s="107"/>
      <c r="G1190" s="107"/>
      <c r="H1190" s="107"/>
      <c r="I1190" s="107"/>
      <c r="J1190" s="107"/>
      <c r="K1190" s="107"/>
      <c r="L1190" s="107"/>
      <c r="M1190" s="107"/>
      <c r="N1190" s="107"/>
      <c r="O1190" s="117"/>
      <c r="P1190" s="118"/>
      <c r="Q1190" s="107"/>
      <c r="R1190" s="107"/>
      <c r="S1190" s="107"/>
      <c r="T1190" s="107"/>
      <c r="U1190" s="107"/>
      <c r="V1190" s="107"/>
      <c r="W1190" s="107"/>
      <c r="X1190" s="107"/>
      <c r="Y1190" s="107"/>
      <c r="Z1190" s="107"/>
      <c r="AA1190" s="107"/>
      <c r="AB1190" s="107"/>
      <c r="AC1190" s="147"/>
      <c r="AD1190" s="111"/>
      <c r="AE1190" s="107"/>
      <c r="AF1190" s="107"/>
      <c r="AG1190" s="107"/>
      <c r="AH1190" s="107"/>
      <c r="AI1190" s="107"/>
      <c r="AJ1190" s="107"/>
      <c r="AK1190" s="107"/>
      <c r="AL1190" s="107"/>
      <c r="AM1190" s="107"/>
      <c r="AN1190" s="107"/>
      <c r="AO1190" s="107"/>
      <c r="AP1190" s="107"/>
      <c r="AQ1190" s="107"/>
      <c r="AR1190" s="107"/>
      <c r="AS1190" s="107"/>
      <c r="AT1190" s="107"/>
      <c r="AU1190" s="107"/>
      <c r="AV1190" s="107"/>
      <c r="AW1190" s="107"/>
      <c r="AX1190" s="107"/>
      <c r="AY1190" s="107"/>
      <c r="AZ1190" s="107"/>
      <c r="BA1190" s="107"/>
      <c r="BB1190" s="107"/>
      <c r="BC1190" s="115"/>
      <c r="BD1190" s="107"/>
      <c r="BE1190" s="107"/>
      <c r="BF1190" s="107"/>
      <c r="BG1190" s="107"/>
      <c r="BH1190" s="107"/>
      <c r="BI1190" s="107"/>
      <c r="BJ1190" s="107"/>
      <c r="BK1190" s="107"/>
      <c r="BL1190" s="116"/>
      <c r="BM1190" s="116"/>
      <c r="BN1190" s="116"/>
      <c r="BO1190" s="116"/>
      <c r="BP1190" s="116"/>
      <c r="BQ1190" s="116"/>
      <c r="BR1190" s="116"/>
      <c r="BS1190" s="118"/>
      <c r="BT1190" s="107"/>
      <c r="BU1190" s="107"/>
      <c r="BV1190" s="107"/>
      <c r="BW1190" s="107"/>
      <c r="BX1190" s="107"/>
      <c r="BY1190" s="107"/>
      <c r="BZ1190" s="107"/>
      <c r="CA1190" s="107"/>
      <c r="CB1190" s="117"/>
      <c r="CC1190" s="117"/>
      <c r="CD1190" s="117"/>
      <c r="CE1190" s="112"/>
      <c r="CF1190" s="117"/>
      <c r="CG1190" s="112"/>
      <c r="CH1190" s="112"/>
      <c r="CI1190" s="112"/>
      <c r="CJ1190" s="112"/>
      <c r="CK1190" s="112"/>
      <c r="CL1190" s="112"/>
      <c r="CM1190" s="112"/>
      <c r="CN1190" s="112"/>
      <c r="CO1190" s="112"/>
      <c r="CP1190" s="112"/>
      <c r="CQ1190" s="112"/>
      <c r="CR1190" s="112"/>
    </row>
    <row r="1191" spans="1:96" ht="30.75" customHeight="1">
      <c r="A1191" s="107"/>
      <c r="B1191" s="117"/>
      <c r="C1191" s="107"/>
      <c r="D1191" s="107"/>
      <c r="E1191" s="107"/>
      <c r="F1191" s="107"/>
      <c r="G1191" s="107"/>
      <c r="H1191" s="107"/>
      <c r="I1191" s="107"/>
      <c r="J1191" s="107"/>
      <c r="K1191" s="107"/>
      <c r="L1191" s="107"/>
      <c r="M1191" s="107"/>
      <c r="N1191" s="107"/>
      <c r="O1191" s="117"/>
      <c r="P1191" s="118"/>
      <c r="Q1191" s="107"/>
      <c r="R1191" s="107"/>
      <c r="S1191" s="107"/>
      <c r="T1191" s="107"/>
      <c r="U1191" s="107"/>
      <c r="V1191" s="107"/>
      <c r="W1191" s="107"/>
      <c r="X1191" s="107"/>
      <c r="Y1191" s="107"/>
      <c r="Z1191" s="107"/>
      <c r="AA1191" s="107"/>
      <c r="AB1191" s="107"/>
      <c r="AC1191" s="147"/>
      <c r="AD1191" s="111"/>
      <c r="AE1191" s="107"/>
      <c r="AF1191" s="107"/>
      <c r="AG1191" s="107"/>
      <c r="AH1191" s="107"/>
      <c r="AI1191" s="107"/>
      <c r="AJ1191" s="107"/>
      <c r="AK1191" s="107"/>
      <c r="AL1191" s="107"/>
      <c r="AM1191" s="107"/>
      <c r="AN1191" s="107"/>
      <c r="AO1191" s="107"/>
      <c r="AP1191" s="107"/>
      <c r="AQ1191" s="107"/>
      <c r="AR1191" s="107"/>
      <c r="AS1191" s="107"/>
      <c r="AT1191" s="107"/>
      <c r="AU1191" s="107"/>
      <c r="AV1191" s="107"/>
      <c r="AW1191" s="107"/>
      <c r="AX1191" s="107"/>
      <c r="AY1191" s="107"/>
      <c r="AZ1191" s="107"/>
      <c r="BA1191" s="107"/>
      <c r="BB1191" s="107"/>
      <c r="BC1191" s="115"/>
      <c r="BD1191" s="107"/>
      <c r="BE1191" s="107"/>
      <c r="BF1191" s="107"/>
      <c r="BG1191" s="107"/>
      <c r="BH1191" s="107"/>
      <c r="BI1191" s="107"/>
      <c r="BJ1191" s="107"/>
      <c r="BK1191" s="107"/>
      <c r="BL1191" s="116"/>
      <c r="BM1191" s="116"/>
      <c r="BN1191" s="116"/>
      <c r="BO1191" s="116"/>
      <c r="BP1191" s="116"/>
      <c r="BQ1191" s="116"/>
      <c r="BR1191" s="116"/>
      <c r="BS1191" s="118"/>
      <c r="BT1191" s="107"/>
      <c r="BU1191" s="107"/>
      <c r="BV1191" s="107"/>
      <c r="BW1191" s="107"/>
      <c r="BX1191" s="107"/>
      <c r="BY1191" s="107"/>
      <c r="BZ1191" s="107"/>
      <c r="CA1191" s="107"/>
      <c r="CB1191" s="117"/>
      <c r="CC1191" s="117"/>
      <c r="CD1191" s="117"/>
      <c r="CE1191" s="112"/>
      <c r="CF1191" s="117"/>
      <c r="CG1191" s="112"/>
      <c r="CH1191" s="112"/>
      <c r="CI1191" s="112"/>
      <c r="CJ1191" s="112"/>
      <c r="CK1191" s="112"/>
      <c r="CL1191" s="112"/>
      <c r="CM1191" s="112"/>
      <c r="CN1191" s="112"/>
      <c r="CO1191" s="112"/>
      <c r="CP1191" s="112"/>
      <c r="CQ1191" s="112"/>
      <c r="CR1191" s="112"/>
    </row>
    <row r="1192" spans="1:96" ht="30.75" customHeight="1">
      <c r="A1192" s="107"/>
      <c r="B1192" s="117"/>
      <c r="C1192" s="107"/>
      <c r="D1192" s="107"/>
      <c r="E1192" s="107"/>
      <c r="F1192" s="107"/>
      <c r="G1192" s="107"/>
      <c r="H1192" s="107"/>
      <c r="I1192" s="107"/>
      <c r="J1192" s="107"/>
      <c r="K1192" s="107"/>
      <c r="L1192" s="107"/>
      <c r="M1192" s="107"/>
      <c r="N1192" s="107"/>
      <c r="O1192" s="117"/>
      <c r="P1192" s="118"/>
      <c r="Q1192" s="107"/>
      <c r="R1192" s="107"/>
      <c r="S1192" s="107"/>
      <c r="T1192" s="107"/>
      <c r="U1192" s="107"/>
      <c r="V1192" s="107"/>
      <c r="W1192" s="107"/>
      <c r="X1192" s="107"/>
      <c r="Y1192" s="107"/>
      <c r="Z1192" s="107"/>
      <c r="AA1192" s="107"/>
      <c r="AB1192" s="107"/>
      <c r="AC1192" s="147"/>
      <c r="AD1192" s="111"/>
      <c r="AE1192" s="107"/>
      <c r="AF1192" s="107"/>
      <c r="AG1192" s="107"/>
      <c r="AH1192" s="107"/>
      <c r="AI1192" s="107"/>
      <c r="AJ1192" s="107"/>
      <c r="AK1192" s="107"/>
      <c r="AL1192" s="107"/>
      <c r="AM1192" s="107"/>
      <c r="AN1192" s="107"/>
      <c r="AO1192" s="107"/>
      <c r="AP1192" s="107"/>
      <c r="AQ1192" s="107"/>
      <c r="AR1192" s="107"/>
      <c r="AS1192" s="107"/>
      <c r="AT1192" s="107"/>
      <c r="AU1192" s="107"/>
      <c r="AV1192" s="107"/>
      <c r="AW1192" s="107"/>
      <c r="AX1192" s="107"/>
      <c r="AY1192" s="107"/>
      <c r="AZ1192" s="107"/>
      <c r="BA1192" s="107"/>
      <c r="BB1192" s="107"/>
      <c r="BC1192" s="115"/>
      <c r="BD1192" s="107"/>
      <c r="BE1192" s="107"/>
      <c r="BF1192" s="107"/>
      <c r="BG1192" s="107"/>
      <c r="BH1192" s="107"/>
      <c r="BI1192" s="107"/>
      <c r="BJ1192" s="107"/>
      <c r="BK1192" s="107"/>
      <c r="BL1192" s="116"/>
      <c r="BM1192" s="116"/>
      <c r="BN1192" s="116"/>
      <c r="BO1192" s="116"/>
      <c r="BP1192" s="116"/>
      <c r="BQ1192" s="116"/>
      <c r="BR1192" s="116"/>
      <c r="BS1192" s="118"/>
      <c r="BT1192" s="107"/>
      <c r="BU1192" s="107"/>
      <c r="BV1192" s="107"/>
      <c r="BW1192" s="107"/>
      <c r="BX1192" s="107"/>
      <c r="BY1192" s="107"/>
      <c r="BZ1192" s="107"/>
      <c r="CA1192" s="107"/>
      <c r="CB1192" s="117"/>
      <c r="CC1192" s="117"/>
      <c r="CD1192" s="117"/>
      <c r="CE1192" s="112"/>
      <c r="CF1192" s="117"/>
      <c r="CG1192" s="112"/>
      <c r="CH1192" s="112"/>
      <c r="CI1192" s="112"/>
      <c r="CJ1192" s="112"/>
      <c r="CK1192" s="112"/>
      <c r="CL1192" s="112"/>
      <c r="CM1192" s="112"/>
      <c r="CN1192" s="112"/>
      <c r="CO1192" s="112"/>
      <c r="CP1192" s="112"/>
      <c r="CQ1192" s="112"/>
      <c r="CR1192" s="112"/>
    </row>
    <row r="1193" spans="1:96" ht="30.75" customHeight="1">
      <c r="A1193" s="107"/>
      <c r="B1193" s="117"/>
      <c r="C1193" s="107"/>
      <c r="D1193" s="107"/>
      <c r="E1193" s="107"/>
      <c r="F1193" s="107"/>
      <c r="G1193" s="107"/>
      <c r="H1193" s="107"/>
      <c r="I1193" s="107"/>
      <c r="J1193" s="107"/>
      <c r="K1193" s="107"/>
      <c r="L1193" s="107"/>
      <c r="M1193" s="107"/>
      <c r="N1193" s="107"/>
      <c r="O1193" s="117"/>
      <c r="P1193" s="118"/>
      <c r="Q1193" s="107"/>
      <c r="R1193" s="107"/>
      <c r="S1193" s="107"/>
      <c r="T1193" s="107"/>
      <c r="U1193" s="107"/>
      <c r="V1193" s="107"/>
      <c r="W1193" s="107"/>
      <c r="X1193" s="107"/>
      <c r="Y1193" s="107"/>
      <c r="Z1193" s="107"/>
      <c r="AA1193" s="107"/>
      <c r="AB1193" s="107"/>
      <c r="AC1193" s="147"/>
      <c r="AD1193" s="111"/>
      <c r="AE1193" s="107"/>
      <c r="AF1193" s="107"/>
      <c r="AG1193" s="107"/>
      <c r="AH1193" s="107"/>
      <c r="AI1193" s="107"/>
      <c r="AJ1193" s="107"/>
      <c r="AK1193" s="107"/>
      <c r="AL1193" s="107"/>
      <c r="AM1193" s="107"/>
      <c r="AN1193" s="107"/>
      <c r="AO1193" s="107"/>
      <c r="AP1193" s="107"/>
      <c r="AQ1193" s="107"/>
      <c r="AR1193" s="107"/>
      <c r="AS1193" s="107"/>
      <c r="AT1193" s="107"/>
      <c r="AU1193" s="107"/>
      <c r="AV1193" s="107"/>
      <c r="AW1193" s="107"/>
      <c r="AX1193" s="107"/>
      <c r="AY1193" s="107"/>
      <c r="AZ1193" s="107"/>
      <c r="BA1193" s="107"/>
      <c r="BB1193" s="107"/>
      <c r="BC1193" s="115"/>
      <c r="BD1193" s="107"/>
      <c r="BE1193" s="107"/>
      <c r="BF1193" s="107"/>
      <c r="BG1193" s="107"/>
      <c r="BH1193" s="107"/>
      <c r="BI1193" s="107"/>
      <c r="BJ1193" s="107"/>
      <c r="BK1193" s="107"/>
      <c r="BL1193" s="116"/>
      <c r="BM1193" s="116"/>
      <c r="BN1193" s="116"/>
      <c r="BO1193" s="116"/>
      <c r="BP1193" s="116"/>
      <c r="BQ1193" s="116"/>
      <c r="BR1193" s="116"/>
      <c r="BS1193" s="118"/>
      <c r="BT1193" s="107"/>
      <c r="BU1193" s="107"/>
      <c r="BV1193" s="107"/>
      <c r="BW1193" s="107"/>
      <c r="BX1193" s="107"/>
      <c r="BY1193" s="107"/>
      <c r="BZ1193" s="107"/>
      <c r="CA1193" s="107"/>
      <c r="CB1193" s="117"/>
      <c r="CC1193" s="117"/>
      <c r="CD1193" s="117"/>
      <c r="CE1193" s="112"/>
      <c r="CF1193" s="117"/>
      <c r="CG1193" s="112"/>
      <c r="CH1193" s="112"/>
      <c r="CI1193" s="112"/>
      <c r="CJ1193" s="112"/>
      <c r="CK1193" s="112"/>
      <c r="CL1193" s="112"/>
      <c r="CM1193" s="112"/>
      <c r="CN1193" s="112"/>
      <c r="CO1193" s="112"/>
      <c r="CP1193" s="112"/>
      <c r="CQ1193" s="112"/>
      <c r="CR1193" s="112"/>
    </row>
    <row r="1194" spans="1:96" ht="30.75" customHeight="1">
      <c r="A1194" s="107"/>
      <c r="B1194" s="117"/>
      <c r="C1194" s="107"/>
      <c r="D1194" s="107"/>
      <c r="E1194" s="107"/>
      <c r="F1194" s="107"/>
      <c r="G1194" s="107"/>
      <c r="H1194" s="107"/>
      <c r="I1194" s="107"/>
      <c r="J1194" s="107"/>
      <c r="K1194" s="107"/>
      <c r="L1194" s="107"/>
      <c r="M1194" s="107"/>
      <c r="N1194" s="107"/>
      <c r="O1194" s="117"/>
      <c r="P1194" s="118"/>
      <c r="Q1194" s="107"/>
      <c r="R1194" s="107"/>
      <c r="S1194" s="107"/>
      <c r="T1194" s="107"/>
      <c r="U1194" s="107"/>
      <c r="V1194" s="107"/>
      <c r="W1194" s="107"/>
      <c r="X1194" s="107"/>
      <c r="Y1194" s="107"/>
      <c r="Z1194" s="107"/>
      <c r="AA1194" s="107"/>
      <c r="AB1194" s="107"/>
      <c r="AC1194" s="147"/>
      <c r="AD1194" s="111"/>
      <c r="AE1194" s="107"/>
      <c r="AF1194" s="107"/>
      <c r="AG1194" s="107"/>
      <c r="AH1194" s="107"/>
      <c r="AI1194" s="107"/>
      <c r="AJ1194" s="107"/>
      <c r="AK1194" s="107"/>
      <c r="AL1194" s="107"/>
      <c r="AM1194" s="107"/>
      <c r="AN1194" s="107"/>
      <c r="AO1194" s="107"/>
      <c r="AP1194" s="107"/>
      <c r="AQ1194" s="107"/>
      <c r="AR1194" s="107"/>
      <c r="AS1194" s="107"/>
      <c r="AT1194" s="107"/>
      <c r="AU1194" s="107"/>
      <c r="AV1194" s="107"/>
      <c r="AW1194" s="107"/>
      <c r="AX1194" s="107"/>
      <c r="AY1194" s="107"/>
      <c r="AZ1194" s="107"/>
      <c r="BA1194" s="107"/>
      <c r="BB1194" s="107"/>
      <c r="BC1194" s="115"/>
      <c r="BD1194" s="107"/>
      <c r="BE1194" s="107"/>
      <c r="BF1194" s="107"/>
      <c r="BG1194" s="107"/>
      <c r="BH1194" s="107"/>
      <c r="BI1194" s="107"/>
      <c r="BJ1194" s="107"/>
      <c r="BK1194" s="107"/>
      <c r="BL1194" s="116"/>
      <c r="BM1194" s="116"/>
      <c r="BN1194" s="116"/>
      <c r="BO1194" s="116"/>
      <c r="BP1194" s="116"/>
      <c r="BQ1194" s="116"/>
      <c r="BR1194" s="116"/>
      <c r="BS1194" s="118"/>
      <c r="BT1194" s="107"/>
      <c r="BU1194" s="107"/>
      <c r="BV1194" s="107"/>
      <c r="BW1194" s="107"/>
      <c r="BX1194" s="107"/>
      <c r="BY1194" s="107"/>
      <c r="BZ1194" s="107"/>
      <c r="CA1194" s="107"/>
      <c r="CB1194" s="117"/>
      <c r="CC1194" s="117"/>
      <c r="CD1194" s="117"/>
      <c r="CE1194" s="112"/>
      <c r="CF1194" s="117"/>
      <c r="CG1194" s="112"/>
      <c r="CH1194" s="112"/>
      <c r="CI1194" s="112"/>
      <c r="CJ1194" s="112"/>
      <c r="CK1194" s="112"/>
      <c r="CL1194" s="112"/>
      <c r="CM1194" s="112"/>
      <c r="CN1194" s="112"/>
      <c r="CO1194" s="112"/>
      <c r="CP1194" s="112"/>
      <c r="CQ1194" s="112"/>
      <c r="CR1194" s="112"/>
    </row>
    <row r="1195" spans="1:96" ht="30.75" customHeight="1">
      <c r="A1195" s="107"/>
      <c r="B1195" s="117"/>
      <c r="C1195" s="107"/>
      <c r="D1195" s="107"/>
      <c r="E1195" s="107"/>
      <c r="F1195" s="107"/>
      <c r="G1195" s="107"/>
      <c r="H1195" s="107"/>
      <c r="I1195" s="107"/>
      <c r="J1195" s="107"/>
      <c r="K1195" s="107"/>
      <c r="L1195" s="107"/>
      <c r="M1195" s="107"/>
      <c r="N1195" s="107"/>
      <c r="O1195" s="117"/>
      <c r="P1195" s="118"/>
      <c r="Q1195" s="107"/>
      <c r="R1195" s="107"/>
      <c r="S1195" s="107"/>
      <c r="T1195" s="107"/>
      <c r="U1195" s="107"/>
      <c r="V1195" s="107"/>
      <c r="W1195" s="107"/>
      <c r="X1195" s="107"/>
      <c r="Y1195" s="107"/>
      <c r="Z1195" s="107"/>
      <c r="AA1195" s="107"/>
      <c r="AB1195" s="107"/>
      <c r="AC1195" s="147"/>
      <c r="AD1195" s="111"/>
      <c r="AE1195" s="107"/>
      <c r="AF1195" s="107"/>
      <c r="AG1195" s="107"/>
      <c r="AH1195" s="107"/>
      <c r="AI1195" s="107"/>
      <c r="AJ1195" s="107"/>
      <c r="AK1195" s="107"/>
      <c r="AL1195" s="107"/>
      <c r="AM1195" s="107"/>
      <c r="AN1195" s="107"/>
      <c r="AO1195" s="107"/>
      <c r="AP1195" s="107"/>
      <c r="AQ1195" s="107"/>
      <c r="AR1195" s="107"/>
      <c r="AS1195" s="107"/>
      <c r="AT1195" s="107"/>
      <c r="AU1195" s="107"/>
      <c r="AV1195" s="107"/>
      <c r="AW1195" s="107"/>
      <c r="AX1195" s="107"/>
      <c r="AY1195" s="107"/>
      <c r="AZ1195" s="107"/>
      <c r="BA1195" s="107"/>
      <c r="BB1195" s="107"/>
      <c r="BC1195" s="115"/>
      <c r="BD1195" s="107"/>
      <c r="BE1195" s="107"/>
      <c r="BF1195" s="107"/>
      <c r="BG1195" s="107"/>
      <c r="BH1195" s="107"/>
      <c r="BI1195" s="107"/>
      <c r="BJ1195" s="107"/>
      <c r="BK1195" s="107"/>
      <c r="BL1195" s="116"/>
      <c r="BM1195" s="116"/>
      <c r="BN1195" s="116"/>
      <c r="BO1195" s="116"/>
      <c r="BP1195" s="116"/>
      <c r="BQ1195" s="116"/>
      <c r="BR1195" s="116"/>
      <c r="BS1195" s="118"/>
      <c r="BT1195" s="107"/>
      <c r="BU1195" s="107"/>
      <c r="BV1195" s="107"/>
      <c r="BW1195" s="107"/>
      <c r="BX1195" s="107"/>
      <c r="BY1195" s="107"/>
      <c r="BZ1195" s="107"/>
      <c r="CA1195" s="107"/>
      <c r="CB1195" s="117"/>
      <c r="CC1195" s="117"/>
      <c r="CD1195" s="117"/>
      <c r="CE1195" s="112"/>
      <c r="CF1195" s="117"/>
      <c r="CG1195" s="112"/>
      <c r="CH1195" s="112"/>
      <c r="CI1195" s="112"/>
      <c r="CJ1195" s="112"/>
      <c r="CK1195" s="112"/>
      <c r="CL1195" s="112"/>
      <c r="CM1195" s="112"/>
      <c r="CN1195" s="112"/>
      <c r="CO1195" s="112"/>
      <c r="CP1195" s="112"/>
      <c r="CQ1195" s="112"/>
      <c r="CR1195" s="112"/>
    </row>
    <row r="1196" spans="1:96" ht="30.75" customHeight="1">
      <c r="A1196" s="107"/>
      <c r="B1196" s="117"/>
      <c r="C1196" s="107"/>
      <c r="D1196" s="107"/>
      <c r="E1196" s="107"/>
      <c r="F1196" s="107"/>
      <c r="G1196" s="107"/>
      <c r="H1196" s="107"/>
      <c r="I1196" s="107"/>
      <c r="J1196" s="107"/>
      <c r="K1196" s="107"/>
      <c r="L1196" s="107"/>
      <c r="M1196" s="107"/>
      <c r="N1196" s="107"/>
      <c r="O1196" s="117"/>
      <c r="P1196" s="118"/>
      <c r="Q1196" s="107"/>
      <c r="R1196" s="107"/>
      <c r="S1196" s="107"/>
      <c r="T1196" s="107"/>
      <c r="U1196" s="107"/>
      <c r="V1196" s="107"/>
      <c r="W1196" s="107"/>
      <c r="X1196" s="107"/>
      <c r="Y1196" s="107"/>
      <c r="Z1196" s="107"/>
      <c r="AA1196" s="107"/>
      <c r="AB1196" s="107"/>
      <c r="AC1196" s="147"/>
      <c r="AD1196" s="111"/>
      <c r="AE1196" s="107"/>
      <c r="AF1196" s="107"/>
      <c r="AG1196" s="107"/>
      <c r="AH1196" s="107"/>
      <c r="AI1196" s="107"/>
      <c r="AJ1196" s="107"/>
      <c r="AK1196" s="107"/>
      <c r="AL1196" s="107"/>
      <c r="AM1196" s="107"/>
      <c r="AN1196" s="107"/>
      <c r="AO1196" s="107"/>
      <c r="AP1196" s="107"/>
      <c r="AQ1196" s="107"/>
      <c r="AR1196" s="107"/>
      <c r="AS1196" s="107"/>
      <c r="AT1196" s="107"/>
      <c r="AU1196" s="107"/>
      <c r="AV1196" s="107"/>
      <c r="AW1196" s="107"/>
      <c r="AX1196" s="107"/>
      <c r="AY1196" s="107"/>
      <c r="AZ1196" s="107"/>
      <c r="BA1196" s="107"/>
      <c r="BB1196" s="107"/>
      <c r="BC1196" s="115"/>
      <c r="BD1196" s="107"/>
      <c r="BE1196" s="107"/>
      <c r="BF1196" s="107"/>
      <c r="BG1196" s="107"/>
      <c r="BH1196" s="107"/>
      <c r="BI1196" s="107"/>
      <c r="BJ1196" s="107"/>
      <c r="BK1196" s="107"/>
      <c r="BL1196" s="116"/>
      <c r="BM1196" s="116"/>
      <c r="BN1196" s="116"/>
      <c r="BO1196" s="116"/>
      <c r="BP1196" s="116"/>
      <c r="BQ1196" s="116"/>
      <c r="BR1196" s="116"/>
      <c r="BS1196" s="118"/>
      <c r="BT1196" s="107"/>
      <c r="BU1196" s="107"/>
      <c r="BV1196" s="107"/>
      <c r="BW1196" s="107"/>
      <c r="BX1196" s="107"/>
      <c r="BY1196" s="107"/>
      <c r="BZ1196" s="107"/>
      <c r="CA1196" s="107"/>
      <c r="CB1196" s="117"/>
      <c r="CC1196" s="117"/>
      <c r="CD1196" s="117"/>
      <c r="CE1196" s="112"/>
      <c r="CF1196" s="117"/>
      <c r="CG1196" s="112"/>
      <c r="CH1196" s="112"/>
      <c r="CI1196" s="112"/>
      <c r="CJ1196" s="112"/>
      <c r="CK1196" s="112"/>
      <c r="CL1196" s="112"/>
      <c r="CM1196" s="112"/>
      <c r="CN1196" s="112"/>
      <c r="CO1196" s="112"/>
      <c r="CP1196" s="112"/>
      <c r="CQ1196" s="112"/>
      <c r="CR1196" s="112"/>
    </row>
    <row r="1197" spans="1:96" ht="30.75" customHeight="1">
      <c r="A1197" s="107"/>
      <c r="B1197" s="117"/>
      <c r="C1197" s="107"/>
      <c r="D1197" s="107"/>
      <c r="E1197" s="107"/>
      <c r="F1197" s="107"/>
      <c r="G1197" s="107"/>
      <c r="H1197" s="107"/>
      <c r="I1197" s="107"/>
      <c r="J1197" s="107"/>
      <c r="K1197" s="107"/>
      <c r="L1197" s="107"/>
      <c r="M1197" s="107"/>
      <c r="N1197" s="107"/>
      <c r="O1197" s="117"/>
      <c r="P1197" s="118"/>
      <c r="Q1197" s="107"/>
      <c r="R1197" s="107"/>
      <c r="S1197" s="107"/>
      <c r="T1197" s="107"/>
      <c r="U1197" s="107"/>
      <c r="V1197" s="107"/>
      <c r="W1197" s="107"/>
      <c r="X1197" s="107"/>
      <c r="Y1197" s="107"/>
      <c r="Z1197" s="107"/>
      <c r="AA1197" s="107"/>
      <c r="AB1197" s="107"/>
      <c r="AC1197" s="147"/>
      <c r="AD1197" s="111"/>
      <c r="AE1197" s="107"/>
      <c r="AF1197" s="107"/>
      <c r="AG1197" s="107"/>
      <c r="AH1197" s="107"/>
      <c r="AI1197" s="107"/>
      <c r="AJ1197" s="107"/>
      <c r="AK1197" s="107"/>
      <c r="AL1197" s="107"/>
      <c r="AM1197" s="107"/>
      <c r="AN1197" s="107"/>
      <c r="AO1197" s="107"/>
      <c r="AP1197" s="107"/>
      <c r="AQ1197" s="107"/>
      <c r="AR1197" s="107"/>
      <c r="AS1197" s="107"/>
      <c r="AT1197" s="107"/>
      <c r="AU1197" s="107"/>
      <c r="AV1197" s="107"/>
      <c r="AW1197" s="107"/>
      <c r="AX1197" s="107"/>
      <c r="AY1197" s="107"/>
      <c r="AZ1197" s="107"/>
      <c r="BA1197" s="107"/>
      <c r="BB1197" s="107"/>
      <c r="BC1197" s="115"/>
      <c r="BD1197" s="107"/>
      <c r="BE1197" s="107"/>
      <c r="BF1197" s="107"/>
      <c r="BG1197" s="107"/>
      <c r="BH1197" s="107"/>
      <c r="BI1197" s="107"/>
      <c r="BJ1197" s="107"/>
      <c r="BK1197" s="107"/>
      <c r="BL1197" s="116"/>
      <c r="BM1197" s="116"/>
      <c r="BN1197" s="116"/>
      <c r="BO1197" s="116"/>
      <c r="BP1197" s="116"/>
      <c r="BQ1197" s="116"/>
      <c r="BR1197" s="116"/>
      <c r="BS1197" s="118"/>
      <c r="BT1197" s="107"/>
      <c r="BU1197" s="107"/>
      <c r="BV1197" s="107"/>
      <c r="BW1197" s="107"/>
      <c r="BX1197" s="107"/>
      <c r="BY1197" s="107"/>
      <c r="BZ1197" s="107"/>
      <c r="CA1197" s="107"/>
      <c r="CB1197" s="117"/>
      <c r="CC1197" s="117"/>
      <c r="CD1197" s="117"/>
      <c r="CE1197" s="112"/>
      <c r="CF1197" s="117"/>
      <c r="CG1197" s="112"/>
      <c r="CH1197" s="112"/>
      <c r="CI1197" s="112"/>
      <c r="CJ1197" s="112"/>
      <c r="CK1197" s="112"/>
      <c r="CL1197" s="112"/>
      <c r="CM1197" s="112"/>
      <c r="CN1197" s="112"/>
      <c r="CO1197" s="112"/>
      <c r="CP1197" s="112"/>
      <c r="CQ1197" s="112"/>
      <c r="CR1197" s="112"/>
    </row>
    <row r="1198" spans="1:96" ht="30.75" customHeight="1">
      <c r="A1198" s="107"/>
      <c r="B1198" s="117"/>
      <c r="C1198" s="107"/>
      <c r="D1198" s="107"/>
      <c r="E1198" s="107"/>
      <c r="F1198" s="107"/>
      <c r="G1198" s="107"/>
      <c r="H1198" s="107"/>
      <c r="I1198" s="107"/>
      <c r="J1198" s="107"/>
      <c r="K1198" s="107"/>
      <c r="L1198" s="107"/>
      <c r="M1198" s="107"/>
      <c r="N1198" s="107"/>
      <c r="O1198" s="117"/>
      <c r="P1198" s="118"/>
      <c r="Q1198" s="107"/>
      <c r="R1198" s="107"/>
      <c r="S1198" s="107"/>
      <c r="T1198" s="107"/>
      <c r="U1198" s="107"/>
      <c r="V1198" s="107"/>
      <c r="W1198" s="107"/>
      <c r="X1198" s="107"/>
      <c r="Y1198" s="107"/>
      <c r="Z1198" s="107"/>
      <c r="AA1198" s="107"/>
      <c r="AB1198" s="107"/>
      <c r="AC1198" s="147"/>
      <c r="AD1198" s="111"/>
      <c r="AE1198" s="107"/>
      <c r="AF1198" s="107"/>
      <c r="AG1198" s="107"/>
      <c r="AH1198" s="107"/>
      <c r="AI1198" s="107"/>
      <c r="AJ1198" s="107"/>
      <c r="AK1198" s="107"/>
      <c r="AL1198" s="107"/>
      <c r="AM1198" s="107"/>
      <c r="AN1198" s="107"/>
      <c r="AO1198" s="107"/>
      <c r="AP1198" s="107"/>
      <c r="AQ1198" s="107"/>
      <c r="AR1198" s="107"/>
      <c r="AS1198" s="107"/>
      <c r="AT1198" s="107"/>
      <c r="AU1198" s="107"/>
      <c r="AV1198" s="107"/>
      <c r="AW1198" s="107"/>
      <c r="AX1198" s="107"/>
      <c r="AY1198" s="107"/>
      <c r="AZ1198" s="107"/>
      <c r="BA1198" s="107"/>
      <c r="BB1198" s="107"/>
      <c r="BC1198" s="115"/>
      <c r="BD1198" s="107"/>
      <c r="BE1198" s="107"/>
      <c r="BF1198" s="107"/>
      <c r="BG1198" s="107"/>
      <c r="BH1198" s="107"/>
      <c r="BI1198" s="107"/>
      <c r="BJ1198" s="107"/>
      <c r="BK1198" s="107"/>
      <c r="BL1198" s="116"/>
      <c r="BM1198" s="116"/>
      <c r="BN1198" s="116"/>
      <c r="BO1198" s="116"/>
      <c r="BP1198" s="116"/>
      <c r="BQ1198" s="116"/>
      <c r="BR1198" s="116"/>
      <c r="BS1198" s="118"/>
      <c r="BT1198" s="107"/>
      <c r="BU1198" s="107"/>
      <c r="BV1198" s="107"/>
      <c r="BW1198" s="107"/>
      <c r="BX1198" s="107"/>
      <c r="BY1198" s="107"/>
      <c r="BZ1198" s="107"/>
      <c r="CA1198" s="107"/>
      <c r="CB1198" s="117"/>
      <c r="CC1198" s="117"/>
      <c r="CD1198" s="117"/>
      <c r="CE1198" s="112"/>
      <c r="CF1198" s="117"/>
      <c r="CG1198" s="112"/>
      <c r="CH1198" s="112"/>
      <c r="CI1198" s="112"/>
      <c r="CJ1198" s="112"/>
      <c r="CK1198" s="112"/>
      <c r="CL1198" s="112"/>
      <c r="CM1198" s="112"/>
      <c r="CN1198" s="112"/>
      <c r="CO1198" s="112"/>
      <c r="CP1198" s="112"/>
      <c r="CQ1198" s="112"/>
      <c r="CR1198" s="112"/>
    </row>
    <row r="1199" spans="1:96" ht="30.75" customHeight="1">
      <c r="A1199" s="107"/>
      <c r="B1199" s="117"/>
      <c r="C1199" s="107"/>
      <c r="D1199" s="107"/>
      <c r="E1199" s="107"/>
      <c r="F1199" s="107"/>
      <c r="G1199" s="107"/>
      <c r="H1199" s="107"/>
      <c r="I1199" s="107"/>
      <c r="J1199" s="107"/>
      <c r="K1199" s="107"/>
      <c r="L1199" s="107"/>
      <c r="M1199" s="107"/>
      <c r="N1199" s="107"/>
      <c r="O1199" s="117"/>
      <c r="P1199" s="118"/>
      <c r="Q1199" s="107"/>
      <c r="R1199" s="107"/>
      <c r="S1199" s="107"/>
      <c r="T1199" s="107"/>
      <c r="U1199" s="107"/>
      <c r="V1199" s="107"/>
      <c r="W1199" s="107"/>
      <c r="X1199" s="107"/>
      <c r="Y1199" s="107"/>
      <c r="Z1199" s="107"/>
      <c r="AA1199" s="107"/>
      <c r="AB1199" s="107"/>
      <c r="AC1199" s="147"/>
      <c r="AD1199" s="111"/>
      <c r="AE1199" s="107"/>
      <c r="AF1199" s="107"/>
      <c r="AG1199" s="107"/>
      <c r="AH1199" s="107"/>
      <c r="AI1199" s="107"/>
      <c r="AJ1199" s="107"/>
      <c r="AK1199" s="107"/>
      <c r="AL1199" s="107"/>
      <c r="AM1199" s="107"/>
      <c r="AN1199" s="107"/>
      <c r="AO1199" s="107"/>
      <c r="AP1199" s="107"/>
      <c r="AQ1199" s="107"/>
      <c r="AR1199" s="107"/>
      <c r="AS1199" s="107"/>
      <c r="AT1199" s="107"/>
      <c r="AU1199" s="107"/>
      <c r="AV1199" s="107"/>
      <c r="AW1199" s="107"/>
      <c r="AX1199" s="107"/>
      <c r="AY1199" s="107"/>
      <c r="AZ1199" s="107"/>
      <c r="BA1199" s="107"/>
      <c r="BB1199" s="107"/>
      <c r="BC1199" s="115"/>
      <c r="BD1199" s="107"/>
      <c r="BE1199" s="107"/>
      <c r="BF1199" s="107"/>
      <c r="BG1199" s="107"/>
      <c r="BH1199" s="107"/>
      <c r="BI1199" s="107"/>
      <c r="BJ1199" s="107"/>
      <c r="BK1199" s="107"/>
      <c r="BL1199" s="116"/>
      <c r="BM1199" s="116"/>
      <c r="BN1199" s="116"/>
      <c r="BO1199" s="116"/>
      <c r="BP1199" s="116"/>
      <c r="BQ1199" s="116"/>
      <c r="BR1199" s="116"/>
      <c r="BS1199" s="118"/>
      <c r="BT1199" s="107"/>
      <c r="BU1199" s="107"/>
      <c r="BV1199" s="107"/>
      <c r="BW1199" s="107"/>
      <c r="BX1199" s="107"/>
      <c r="BY1199" s="107"/>
      <c r="BZ1199" s="107"/>
      <c r="CA1199" s="107"/>
      <c r="CB1199" s="117"/>
      <c r="CC1199" s="117"/>
      <c r="CD1199" s="117"/>
      <c r="CE1199" s="112"/>
      <c r="CF1199" s="117"/>
      <c r="CG1199" s="112"/>
      <c r="CH1199" s="112"/>
      <c r="CI1199" s="112"/>
      <c r="CJ1199" s="112"/>
      <c r="CK1199" s="112"/>
      <c r="CL1199" s="112"/>
      <c r="CM1199" s="112"/>
      <c r="CN1199" s="112"/>
      <c r="CO1199" s="112"/>
      <c r="CP1199" s="112"/>
      <c r="CQ1199" s="112"/>
      <c r="CR1199" s="112"/>
    </row>
    <row r="1200" spans="1:96" ht="30.75" customHeight="1">
      <c r="A1200" s="107"/>
      <c r="B1200" s="117"/>
      <c r="C1200" s="107"/>
      <c r="D1200" s="107"/>
      <c r="E1200" s="107"/>
      <c r="F1200" s="107"/>
      <c r="G1200" s="107"/>
      <c r="H1200" s="107"/>
      <c r="I1200" s="107"/>
      <c r="J1200" s="107"/>
      <c r="K1200" s="107"/>
      <c r="L1200" s="107"/>
      <c r="M1200" s="107"/>
      <c r="N1200" s="107"/>
      <c r="O1200" s="117"/>
      <c r="P1200" s="118"/>
      <c r="Q1200" s="107"/>
      <c r="R1200" s="107"/>
      <c r="S1200" s="107"/>
      <c r="T1200" s="107"/>
      <c r="U1200" s="107"/>
      <c r="V1200" s="107"/>
      <c r="W1200" s="107"/>
      <c r="X1200" s="107"/>
      <c r="Y1200" s="107"/>
      <c r="Z1200" s="107"/>
      <c r="AA1200" s="107"/>
      <c r="AB1200" s="107"/>
      <c r="AC1200" s="147"/>
      <c r="AD1200" s="111"/>
      <c r="AE1200" s="107"/>
      <c r="AF1200" s="107"/>
      <c r="AG1200" s="107"/>
      <c r="AH1200" s="107"/>
      <c r="AI1200" s="107"/>
      <c r="AJ1200" s="107"/>
      <c r="AK1200" s="107"/>
      <c r="AL1200" s="107"/>
      <c r="AM1200" s="107"/>
      <c r="AN1200" s="107"/>
      <c r="AO1200" s="107"/>
      <c r="AP1200" s="107"/>
      <c r="AQ1200" s="107"/>
      <c r="AR1200" s="107"/>
      <c r="AS1200" s="107"/>
      <c r="AT1200" s="107"/>
      <c r="AU1200" s="107"/>
      <c r="AV1200" s="107"/>
      <c r="AW1200" s="107"/>
      <c r="AX1200" s="107"/>
      <c r="AY1200" s="107"/>
      <c r="AZ1200" s="107"/>
      <c r="BA1200" s="107"/>
      <c r="BB1200" s="107"/>
      <c r="BC1200" s="115"/>
      <c r="BD1200" s="107"/>
      <c r="BE1200" s="107"/>
      <c r="BF1200" s="107"/>
      <c r="BG1200" s="107"/>
      <c r="BH1200" s="107"/>
      <c r="BI1200" s="107"/>
      <c r="BJ1200" s="107"/>
      <c r="BK1200" s="107"/>
      <c r="BL1200" s="116"/>
      <c r="BM1200" s="116"/>
      <c r="BN1200" s="116"/>
      <c r="BO1200" s="116"/>
      <c r="BP1200" s="116"/>
      <c r="BQ1200" s="116"/>
      <c r="BR1200" s="116"/>
      <c r="BS1200" s="118"/>
      <c r="BT1200" s="107"/>
      <c r="BU1200" s="107"/>
      <c r="BV1200" s="107"/>
      <c r="BW1200" s="107"/>
      <c r="BX1200" s="107"/>
      <c r="BY1200" s="107"/>
      <c r="BZ1200" s="107"/>
      <c r="CA1200" s="107"/>
      <c r="CB1200" s="117"/>
      <c r="CC1200" s="117"/>
      <c r="CD1200" s="117"/>
      <c r="CE1200" s="112"/>
      <c r="CF1200" s="117"/>
      <c r="CG1200" s="112"/>
      <c r="CH1200" s="112"/>
      <c r="CI1200" s="112"/>
      <c r="CJ1200" s="112"/>
      <c r="CK1200" s="112"/>
      <c r="CL1200" s="112"/>
      <c r="CM1200" s="112"/>
      <c r="CN1200" s="112"/>
      <c r="CO1200" s="112"/>
      <c r="CP1200" s="112"/>
      <c r="CQ1200" s="112"/>
      <c r="CR1200" s="112"/>
    </row>
    <row r="1201" spans="1:96" ht="30.75" customHeight="1">
      <c r="A1201" s="107"/>
      <c r="B1201" s="117"/>
      <c r="C1201" s="107"/>
      <c r="D1201" s="107"/>
      <c r="E1201" s="107"/>
      <c r="F1201" s="107"/>
      <c r="G1201" s="107"/>
      <c r="H1201" s="107"/>
      <c r="I1201" s="107"/>
      <c r="J1201" s="107"/>
      <c r="K1201" s="107"/>
      <c r="L1201" s="107"/>
      <c r="M1201" s="107"/>
      <c r="N1201" s="107"/>
      <c r="O1201" s="117"/>
      <c r="P1201" s="118"/>
      <c r="Q1201" s="107"/>
      <c r="R1201" s="107"/>
      <c r="S1201" s="107"/>
      <c r="T1201" s="107"/>
      <c r="U1201" s="107"/>
      <c r="V1201" s="107"/>
      <c r="W1201" s="107"/>
      <c r="X1201" s="107"/>
      <c r="Y1201" s="107"/>
      <c r="Z1201" s="107"/>
      <c r="AA1201" s="107"/>
      <c r="AB1201" s="107"/>
      <c r="AC1201" s="147"/>
      <c r="AD1201" s="111"/>
      <c r="AE1201" s="107"/>
      <c r="AF1201" s="107"/>
      <c r="AG1201" s="107"/>
      <c r="AH1201" s="107"/>
      <c r="AI1201" s="107"/>
      <c r="AJ1201" s="107"/>
      <c r="AK1201" s="107"/>
      <c r="AL1201" s="107"/>
      <c r="AM1201" s="107"/>
      <c r="AN1201" s="107"/>
      <c r="AO1201" s="107"/>
      <c r="AP1201" s="107"/>
      <c r="AQ1201" s="107"/>
      <c r="AR1201" s="107"/>
      <c r="AS1201" s="107"/>
      <c r="AT1201" s="107"/>
      <c r="AU1201" s="107"/>
      <c r="AV1201" s="107"/>
      <c r="AW1201" s="107"/>
      <c r="AX1201" s="107"/>
      <c r="AY1201" s="107"/>
      <c r="AZ1201" s="107"/>
      <c r="BA1201" s="107"/>
      <c r="BB1201" s="107"/>
      <c r="BC1201" s="115"/>
      <c r="BD1201" s="107"/>
      <c r="BE1201" s="107"/>
      <c r="BF1201" s="107"/>
      <c r="BG1201" s="107"/>
      <c r="BH1201" s="107"/>
      <c r="BI1201" s="107"/>
      <c r="BJ1201" s="107"/>
      <c r="BK1201" s="107"/>
      <c r="BL1201" s="116"/>
      <c r="BM1201" s="116"/>
      <c r="BN1201" s="116"/>
      <c r="BO1201" s="116"/>
      <c r="BP1201" s="116"/>
      <c r="BQ1201" s="116"/>
      <c r="BR1201" s="116"/>
      <c r="BS1201" s="118"/>
      <c r="BT1201" s="107"/>
      <c r="BU1201" s="107"/>
      <c r="BV1201" s="107"/>
      <c r="BW1201" s="107"/>
      <c r="BX1201" s="107"/>
      <c r="BY1201" s="107"/>
      <c r="BZ1201" s="107"/>
      <c r="CA1201" s="107"/>
      <c r="CB1201" s="117"/>
      <c r="CC1201" s="117"/>
      <c r="CD1201" s="117"/>
      <c r="CE1201" s="112"/>
      <c r="CF1201" s="117"/>
      <c r="CG1201" s="112"/>
      <c r="CH1201" s="112"/>
      <c r="CI1201" s="112"/>
      <c r="CJ1201" s="112"/>
      <c r="CK1201" s="112"/>
      <c r="CL1201" s="112"/>
      <c r="CM1201" s="112"/>
      <c r="CN1201" s="112"/>
      <c r="CO1201" s="112"/>
      <c r="CP1201" s="112"/>
      <c r="CQ1201" s="112"/>
      <c r="CR1201" s="112"/>
    </row>
    <row r="1202" spans="1:96" ht="30.75" customHeight="1">
      <c r="A1202" s="107"/>
      <c r="B1202" s="117"/>
      <c r="C1202" s="107"/>
      <c r="D1202" s="107"/>
      <c r="E1202" s="107"/>
      <c r="F1202" s="107"/>
      <c r="G1202" s="107"/>
      <c r="H1202" s="107"/>
      <c r="I1202" s="107"/>
      <c r="J1202" s="107"/>
      <c r="K1202" s="107"/>
      <c r="L1202" s="107"/>
      <c r="M1202" s="107"/>
      <c r="N1202" s="107"/>
      <c r="O1202" s="117"/>
      <c r="P1202" s="118"/>
      <c r="Q1202" s="107"/>
      <c r="R1202" s="107"/>
      <c r="S1202" s="107"/>
      <c r="T1202" s="107"/>
      <c r="U1202" s="107"/>
      <c r="V1202" s="107"/>
      <c r="W1202" s="107"/>
      <c r="X1202" s="107"/>
      <c r="Y1202" s="107"/>
      <c r="Z1202" s="107"/>
      <c r="AA1202" s="107"/>
      <c r="AB1202" s="107"/>
      <c r="AC1202" s="147"/>
      <c r="AD1202" s="111"/>
      <c r="AE1202" s="107"/>
      <c r="AF1202" s="107"/>
      <c r="AG1202" s="107"/>
      <c r="AH1202" s="107"/>
      <c r="AI1202" s="107"/>
      <c r="AJ1202" s="107"/>
      <c r="AK1202" s="107"/>
      <c r="AL1202" s="107"/>
      <c r="AM1202" s="107"/>
      <c r="AN1202" s="107"/>
      <c r="AO1202" s="107"/>
      <c r="AP1202" s="107"/>
      <c r="AQ1202" s="107"/>
      <c r="AR1202" s="107"/>
      <c r="AS1202" s="107"/>
      <c r="AT1202" s="107"/>
      <c r="AU1202" s="107"/>
      <c r="AV1202" s="107"/>
      <c r="AW1202" s="107"/>
      <c r="AX1202" s="107"/>
      <c r="AY1202" s="107"/>
      <c r="AZ1202" s="107"/>
      <c r="BA1202" s="107"/>
      <c r="BB1202" s="107"/>
      <c r="BC1202" s="115"/>
      <c r="BD1202" s="107"/>
      <c r="BE1202" s="107"/>
      <c r="BF1202" s="107"/>
      <c r="BG1202" s="107"/>
      <c r="BH1202" s="107"/>
      <c r="BI1202" s="107"/>
      <c r="BJ1202" s="107"/>
      <c r="BK1202" s="107"/>
      <c r="BL1202" s="116"/>
      <c r="BM1202" s="116"/>
      <c r="BN1202" s="116"/>
      <c r="BO1202" s="116"/>
      <c r="BP1202" s="116"/>
      <c r="BQ1202" s="116"/>
      <c r="BR1202" s="116"/>
      <c r="BS1202" s="118"/>
      <c r="BT1202" s="107"/>
      <c r="BU1202" s="107"/>
      <c r="BV1202" s="107"/>
      <c r="BW1202" s="107"/>
      <c r="BX1202" s="107"/>
      <c r="BY1202" s="107"/>
      <c r="BZ1202" s="107"/>
      <c r="CA1202" s="107"/>
      <c r="CB1202" s="117"/>
      <c r="CC1202" s="117"/>
      <c r="CD1202" s="117"/>
      <c r="CE1202" s="112"/>
      <c r="CF1202" s="117"/>
      <c r="CG1202" s="112"/>
      <c r="CH1202" s="112"/>
      <c r="CI1202" s="112"/>
      <c r="CJ1202" s="112"/>
      <c r="CK1202" s="112"/>
      <c r="CL1202" s="112"/>
      <c r="CM1202" s="112"/>
      <c r="CN1202" s="112"/>
      <c r="CO1202" s="112"/>
      <c r="CP1202" s="112"/>
      <c r="CQ1202" s="112"/>
      <c r="CR1202" s="112"/>
    </row>
    <row r="1203" spans="1:96" ht="30.75" customHeight="1">
      <c r="A1203" s="107"/>
      <c r="B1203" s="117"/>
      <c r="C1203" s="107"/>
      <c r="D1203" s="107"/>
      <c r="E1203" s="107"/>
      <c r="F1203" s="107"/>
      <c r="G1203" s="107"/>
      <c r="H1203" s="107"/>
      <c r="I1203" s="107"/>
      <c r="J1203" s="107"/>
      <c r="K1203" s="107"/>
      <c r="L1203" s="107"/>
      <c r="M1203" s="107"/>
      <c r="N1203" s="107"/>
      <c r="O1203" s="117"/>
      <c r="P1203" s="118"/>
      <c r="Q1203" s="107"/>
      <c r="R1203" s="107"/>
      <c r="S1203" s="107"/>
      <c r="T1203" s="107"/>
      <c r="U1203" s="107"/>
      <c r="V1203" s="107"/>
      <c r="W1203" s="107"/>
      <c r="X1203" s="107"/>
      <c r="Y1203" s="107"/>
      <c r="Z1203" s="107"/>
      <c r="AA1203" s="107"/>
      <c r="AB1203" s="107"/>
      <c r="AC1203" s="147"/>
      <c r="AD1203" s="111"/>
      <c r="AE1203" s="107"/>
      <c r="AF1203" s="107"/>
      <c r="AG1203" s="107"/>
      <c r="AH1203" s="107"/>
      <c r="AI1203" s="107"/>
      <c r="AJ1203" s="107"/>
      <c r="AK1203" s="107"/>
      <c r="AL1203" s="107"/>
      <c r="AM1203" s="107"/>
      <c r="AN1203" s="107"/>
      <c r="AO1203" s="107"/>
      <c r="AP1203" s="107"/>
      <c r="AQ1203" s="107"/>
      <c r="AR1203" s="107"/>
      <c r="AS1203" s="107"/>
      <c r="AT1203" s="107"/>
      <c r="AU1203" s="107"/>
      <c r="AV1203" s="107"/>
      <c r="AW1203" s="107"/>
      <c r="AX1203" s="107"/>
      <c r="AY1203" s="107"/>
      <c r="AZ1203" s="107"/>
      <c r="BA1203" s="107"/>
      <c r="BB1203" s="107"/>
      <c r="BC1203" s="115"/>
      <c r="BD1203" s="107"/>
      <c r="BE1203" s="107"/>
      <c r="BF1203" s="107"/>
      <c r="BG1203" s="107"/>
      <c r="BH1203" s="107"/>
      <c r="BI1203" s="107"/>
      <c r="BJ1203" s="107"/>
      <c r="BK1203" s="107"/>
      <c r="BL1203" s="116"/>
      <c r="BM1203" s="116"/>
      <c r="BN1203" s="116"/>
      <c r="BO1203" s="116"/>
      <c r="BP1203" s="116"/>
      <c r="BQ1203" s="116"/>
      <c r="BR1203" s="116"/>
      <c r="BS1203" s="118"/>
      <c r="BT1203" s="107"/>
      <c r="BU1203" s="107"/>
      <c r="BV1203" s="107"/>
      <c r="BW1203" s="107"/>
      <c r="BX1203" s="107"/>
      <c r="BY1203" s="107"/>
      <c r="BZ1203" s="107"/>
      <c r="CA1203" s="107"/>
      <c r="CB1203" s="117"/>
      <c r="CC1203" s="117"/>
      <c r="CD1203" s="117"/>
      <c r="CE1203" s="112"/>
      <c r="CF1203" s="117"/>
      <c r="CG1203" s="112"/>
      <c r="CH1203" s="112"/>
      <c r="CI1203" s="112"/>
      <c r="CJ1203" s="112"/>
      <c r="CK1203" s="112"/>
      <c r="CL1203" s="112"/>
      <c r="CM1203" s="112"/>
      <c r="CN1203" s="112"/>
      <c r="CO1203" s="112"/>
      <c r="CP1203" s="112"/>
      <c r="CQ1203" s="112"/>
      <c r="CR1203" s="112"/>
    </row>
    <row r="1204" spans="1:96" ht="30.75" customHeight="1">
      <c r="A1204" s="107"/>
      <c r="B1204" s="117"/>
      <c r="C1204" s="107"/>
      <c r="D1204" s="107"/>
      <c r="E1204" s="107"/>
      <c r="F1204" s="107"/>
      <c r="G1204" s="107"/>
      <c r="H1204" s="107"/>
      <c r="I1204" s="107"/>
      <c r="J1204" s="107"/>
      <c r="K1204" s="107"/>
      <c r="L1204" s="107"/>
      <c r="M1204" s="107"/>
      <c r="N1204" s="107"/>
      <c r="O1204" s="117"/>
      <c r="P1204" s="118"/>
      <c r="Q1204" s="107"/>
      <c r="R1204" s="107"/>
      <c r="S1204" s="107"/>
      <c r="T1204" s="107"/>
      <c r="U1204" s="107"/>
      <c r="V1204" s="107"/>
      <c r="W1204" s="107"/>
      <c r="X1204" s="107"/>
      <c r="Y1204" s="107"/>
      <c r="Z1204" s="107"/>
      <c r="AA1204" s="107"/>
      <c r="AB1204" s="107"/>
      <c r="AC1204" s="147"/>
      <c r="AD1204" s="111"/>
      <c r="AE1204" s="107"/>
      <c r="AF1204" s="107"/>
      <c r="AG1204" s="107"/>
      <c r="AH1204" s="107"/>
      <c r="AI1204" s="107"/>
      <c r="AJ1204" s="107"/>
      <c r="AK1204" s="107"/>
      <c r="AL1204" s="107"/>
      <c r="AM1204" s="107"/>
      <c r="AN1204" s="107"/>
      <c r="AO1204" s="107"/>
      <c r="AP1204" s="107"/>
      <c r="AQ1204" s="107"/>
      <c r="AR1204" s="107"/>
      <c r="AS1204" s="107"/>
      <c r="AT1204" s="107"/>
      <c r="AU1204" s="107"/>
      <c r="AV1204" s="107"/>
      <c r="AW1204" s="107"/>
      <c r="AX1204" s="107"/>
      <c r="AY1204" s="107"/>
      <c r="AZ1204" s="107"/>
      <c r="BA1204" s="107"/>
      <c r="BB1204" s="107"/>
      <c r="BC1204" s="115"/>
      <c r="BD1204" s="107"/>
      <c r="BE1204" s="107"/>
      <c r="BF1204" s="107"/>
      <c r="BG1204" s="107"/>
      <c r="BH1204" s="107"/>
      <c r="BI1204" s="107"/>
      <c r="BJ1204" s="107"/>
      <c r="BK1204" s="107"/>
      <c r="BL1204" s="116"/>
      <c r="BM1204" s="116"/>
      <c r="BN1204" s="116"/>
      <c r="BO1204" s="116"/>
      <c r="BP1204" s="116"/>
      <c r="BQ1204" s="116"/>
      <c r="BR1204" s="116"/>
      <c r="BS1204" s="118"/>
      <c r="BT1204" s="107"/>
      <c r="BU1204" s="107"/>
      <c r="BV1204" s="107"/>
      <c r="BW1204" s="107"/>
      <c r="BX1204" s="107"/>
      <c r="BY1204" s="107"/>
      <c r="BZ1204" s="107"/>
      <c r="CA1204" s="107"/>
      <c r="CB1204" s="117"/>
      <c r="CC1204" s="117"/>
      <c r="CD1204" s="117"/>
      <c r="CE1204" s="112"/>
      <c r="CF1204" s="117"/>
      <c r="CG1204" s="112"/>
      <c r="CH1204" s="112"/>
      <c r="CI1204" s="112"/>
      <c r="CJ1204" s="112"/>
      <c r="CK1204" s="112"/>
      <c r="CL1204" s="112"/>
      <c r="CM1204" s="112"/>
      <c r="CN1204" s="112"/>
      <c r="CO1204" s="112"/>
      <c r="CP1204" s="112"/>
      <c r="CQ1204" s="112"/>
      <c r="CR1204" s="112"/>
    </row>
    <row r="1205" spans="1:96" ht="30.75" customHeight="1">
      <c r="A1205" s="107"/>
      <c r="B1205" s="117"/>
      <c r="C1205" s="107"/>
      <c r="D1205" s="107"/>
      <c r="E1205" s="107"/>
      <c r="F1205" s="107"/>
      <c r="G1205" s="107"/>
      <c r="H1205" s="107"/>
      <c r="I1205" s="107"/>
      <c r="J1205" s="107"/>
      <c r="K1205" s="107"/>
      <c r="L1205" s="107"/>
      <c r="M1205" s="107"/>
      <c r="N1205" s="107"/>
      <c r="O1205" s="117"/>
      <c r="P1205" s="118"/>
      <c r="Q1205" s="107"/>
      <c r="R1205" s="107"/>
      <c r="S1205" s="107"/>
      <c r="T1205" s="107"/>
      <c r="U1205" s="107"/>
      <c r="V1205" s="107"/>
      <c r="W1205" s="107"/>
      <c r="X1205" s="107"/>
      <c r="Y1205" s="107"/>
      <c r="Z1205" s="107"/>
      <c r="AA1205" s="107"/>
      <c r="AB1205" s="107"/>
      <c r="AC1205" s="147"/>
      <c r="AD1205" s="111"/>
      <c r="AE1205" s="107"/>
      <c r="AF1205" s="107"/>
      <c r="AG1205" s="107"/>
      <c r="AH1205" s="107"/>
      <c r="AI1205" s="107"/>
      <c r="AJ1205" s="107"/>
      <c r="AK1205" s="107"/>
      <c r="AL1205" s="107"/>
      <c r="AM1205" s="107"/>
      <c r="AN1205" s="107"/>
      <c r="AO1205" s="107"/>
      <c r="AP1205" s="107"/>
      <c r="AQ1205" s="107"/>
      <c r="AR1205" s="107"/>
      <c r="AS1205" s="107"/>
      <c r="AT1205" s="107"/>
      <c r="AU1205" s="107"/>
      <c r="AV1205" s="107"/>
      <c r="AW1205" s="107"/>
      <c r="AX1205" s="107"/>
      <c r="AY1205" s="107"/>
      <c r="AZ1205" s="107"/>
      <c r="BA1205" s="107"/>
      <c r="BB1205" s="107"/>
      <c r="BC1205" s="115"/>
      <c r="BD1205" s="107"/>
      <c r="BE1205" s="107"/>
      <c r="BF1205" s="107"/>
      <c r="BG1205" s="107"/>
      <c r="BH1205" s="107"/>
      <c r="BI1205" s="107"/>
      <c r="BJ1205" s="107"/>
      <c r="BK1205" s="107"/>
      <c r="BL1205" s="116"/>
      <c r="BM1205" s="116"/>
      <c r="BN1205" s="116"/>
      <c r="BO1205" s="116"/>
      <c r="BP1205" s="116"/>
      <c r="BQ1205" s="116"/>
      <c r="BR1205" s="116"/>
      <c r="BS1205" s="118"/>
      <c r="BT1205" s="107"/>
      <c r="BU1205" s="107"/>
      <c r="BV1205" s="107"/>
      <c r="BW1205" s="107"/>
      <c r="BX1205" s="107"/>
      <c r="BY1205" s="107"/>
      <c r="BZ1205" s="107"/>
      <c r="CA1205" s="107"/>
      <c r="CB1205" s="117"/>
      <c r="CC1205" s="117"/>
      <c r="CD1205" s="117"/>
      <c r="CE1205" s="112"/>
      <c r="CF1205" s="117"/>
      <c r="CG1205" s="112"/>
      <c r="CH1205" s="112"/>
      <c r="CI1205" s="112"/>
      <c r="CJ1205" s="112"/>
      <c r="CK1205" s="112"/>
      <c r="CL1205" s="112"/>
      <c r="CM1205" s="112"/>
      <c r="CN1205" s="112"/>
      <c r="CO1205" s="112"/>
      <c r="CP1205" s="112"/>
      <c r="CQ1205" s="112"/>
      <c r="CR1205" s="112"/>
    </row>
    <row r="1206" spans="1:96" ht="30.75" customHeight="1">
      <c r="A1206" s="107"/>
      <c r="B1206" s="117"/>
      <c r="C1206" s="107"/>
      <c r="D1206" s="107"/>
      <c r="E1206" s="107"/>
      <c r="F1206" s="107"/>
      <c r="G1206" s="107"/>
      <c r="H1206" s="107"/>
      <c r="I1206" s="107"/>
      <c r="J1206" s="107"/>
      <c r="K1206" s="107"/>
      <c r="L1206" s="107"/>
      <c r="M1206" s="107"/>
      <c r="N1206" s="107"/>
      <c r="O1206" s="117"/>
      <c r="P1206" s="118"/>
      <c r="Q1206" s="107"/>
      <c r="R1206" s="107"/>
      <c r="S1206" s="107"/>
      <c r="T1206" s="107"/>
      <c r="U1206" s="107"/>
      <c r="V1206" s="107"/>
      <c r="W1206" s="107"/>
      <c r="X1206" s="107"/>
      <c r="Y1206" s="107"/>
      <c r="Z1206" s="107"/>
      <c r="AA1206" s="107"/>
      <c r="AB1206" s="107"/>
      <c r="AC1206" s="147"/>
      <c r="AD1206" s="111"/>
      <c r="AE1206" s="107"/>
      <c r="AF1206" s="107"/>
      <c r="AG1206" s="107"/>
      <c r="AH1206" s="107"/>
      <c r="AI1206" s="107"/>
      <c r="AJ1206" s="107"/>
      <c r="AK1206" s="107"/>
      <c r="AL1206" s="107"/>
      <c r="AM1206" s="107"/>
      <c r="AN1206" s="107"/>
      <c r="AO1206" s="107"/>
      <c r="AP1206" s="107"/>
      <c r="AQ1206" s="107"/>
      <c r="AR1206" s="107"/>
      <c r="AS1206" s="107"/>
      <c r="AT1206" s="107"/>
      <c r="AU1206" s="107"/>
      <c r="AV1206" s="107"/>
      <c r="AW1206" s="107"/>
      <c r="AX1206" s="107"/>
      <c r="AY1206" s="107"/>
      <c r="AZ1206" s="107"/>
      <c r="BA1206" s="107"/>
      <c r="BB1206" s="107"/>
      <c r="BC1206" s="115"/>
      <c r="BD1206" s="107"/>
      <c r="BE1206" s="107"/>
      <c r="BF1206" s="107"/>
      <c r="BG1206" s="107"/>
      <c r="BH1206" s="107"/>
      <c r="BI1206" s="107"/>
      <c r="BJ1206" s="107"/>
      <c r="BK1206" s="107"/>
      <c r="BL1206" s="116"/>
      <c r="BM1206" s="116"/>
      <c r="BN1206" s="116"/>
      <c r="BO1206" s="116"/>
      <c r="BP1206" s="116"/>
      <c r="BQ1206" s="116"/>
      <c r="BR1206" s="116"/>
      <c r="BS1206" s="118"/>
      <c r="BT1206" s="107"/>
      <c r="BU1206" s="107"/>
      <c r="BV1206" s="107"/>
      <c r="BW1206" s="107"/>
      <c r="BX1206" s="107"/>
      <c r="BY1206" s="107"/>
      <c r="BZ1206" s="107"/>
      <c r="CA1206" s="107"/>
      <c r="CB1206" s="117"/>
      <c r="CC1206" s="117"/>
      <c r="CD1206" s="117"/>
      <c r="CE1206" s="112"/>
      <c r="CF1206" s="117"/>
      <c r="CG1206" s="112"/>
      <c r="CH1206" s="112"/>
      <c r="CI1206" s="112"/>
      <c r="CJ1206" s="112"/>
      <c r="CK1206" s="112"/>
      <c r="CL1206" s="112"/>
      <c r="CM1206" s="112"/>
      <c r="CN1206" s="112"/>
      <c r="CO1206" s="112"/>
      <c r="CP1206" s="112"/>
      <c r="CQ1206" s="112"/>
      <c r="CR1206" s="112"/>
    </row>
    <row r="1207" spans="1:96" ht="30.75" customHeight="1">
      <c r="A1207" s="107"/>
      <c r="B1207" s="117"/>
      <c r="C1207" s="107"/>
      <c r="D1207" s="107"/>
      <c r="E1207" s="107"/>
      <c r="F1207" s="107"/>
      <c r="G1207" s="107"/>
      <c r="H1207" s="107"/>
      <c r="I1207" s="107"/>
      <c r="J1207" s="107"/>
      <c r="K1207" s="107"/>
      <c r="L1207" s="107"/>
      <c r="M1207" s="107"/>
      <c r="N1207" s="107"/>
      <c r="O1207" s="117"/>
      <c r="P1207" s="118"/>
      <c r="Q1207" s="107"/>
      <c r="R1207" s="107"/>
      <c r="S1207" s="107"/>
      <c r="T1207" s="107"/>
      <c r="U1207" s="107"/>
      <c r="V1207" s="107"/>
      <c r="W1207" s="107"/>
      <c r="X1207" s="107"/>
      <c r="Y1207" s="107"/>
      <c r="Z1207" s="107"/>
      <c r="AA1207" s="107"/>
      <c r="AB1207" s="107"/>
      <c r="AC1207" s="147"/>
      <c r="AD1207" s="111"/>
      <c r="AE1207" s="107"/>
      <c r="AF1207" s="107"/>
      <c r="AG1207" s="107"/>
      <c r="AH1207" s="107"/>
      <c r="AI1207" s="107"/>
      <c r="AJ1207" s="107"/>
      <c r="AK1207" s="107"/>
      <c r="AL1207" s="107"/>
      <c r="AM1207" s="107"/>
      <c r="AN1207" s="107"/>
      <c r="AO1207" s="107"/>
      <c r="AP1207" s="107"/>
      <c r="AQ1207" s="107"/>
      <c r="AR1207" s="107"/>
      <c r="AS1207" s="107"/>
      <c r="AT1207" s="107"/>
      <c r="AU1207" s="107"/>
      <c r="AV1207" s="107"/>
      <c r="AW1207" s="107"/>
      <c r="AX1207" s="107"/>
      <c r="AY1207" s="107"/>
      <c r="AZ1207" s="107"/>
      <c r="BA1207" s="107"/>
      <c r="BB1207" s="107"/>
      <c r="BC1207" s="115"/>
      <c r="BD1207" s="107"/>
      <c r="BE1207" s="107"/>
      <c r="BF1207" s="107"/>
      <c r="BG1207" s="107"/>
      <c r="BH1207" s="107"/>
      <c r="BI1207" s="107"/>
      <c r="BJ1207" s="107"/>
      <c r="BK1207" s="107"/>
      <c r="BL1207" s="116"/>
      <c r="BM1207" s="116"/>
      <c r="BN1207" s="116"/>
      <c r="BO1207" s="116"/>
      <c r="BP1207" s="116"/>
      <c r="BQ1207" s="116"/>
      <c r="BR1207" s="116"/>
      <c r="BS1207" s="118"/>
      <c r="BT1207" s="107"/>
      <c r="BU1207" s="107"/>
      <c r="BV1207" s="107"/>
      <c r="BW1207" s="107"/>
      <c r="BX1207" s="107"/>
      <c r="BY1207" s="107"/>
      <c r="BZ1207" s="107"/>
      <c r="CA1207" s="107"/>
      <c r="CB1207" s="117"/>
      <c r="CC1207" s="117"/>
      <c r="CD1207" s="117"/>
      <c r="CE1207" s="112"/>
      <c r="CF1207" s="117"/>
      <c r="CG1207" s="112"/>
      <c r="CH1207" s="112"/>
      <c r="CI1207" s="112"/>
      <c r="CJ1207" s="112"/>
      <c r="CK1207" s="112"/>
      <c r="CL1207" s="112"/>
      <c r="CM1207" s="112"/>
      <c r="CN1207" s="112"/>
      <c r="CO1207" s="112"/>
      <c r="CP1207" s="112"/>
      <c r="CQ1207" s="112"/>
      <c r="CR1207" s="112"/>
    </row>
    <row r="1208" spans="1:96" ht="30.75" customHeight="1">
      <c r="A1208" s="107"/>
      <c r="B1208" s="117"/>
      <c r="C1208" s="107"/>
      <c r="D1208" s="107"/>
      <c r="E1208" s="107"/>
      <c r="F1208" s="107"/>
      <c r="G1208" s="107"/>
      <c r="H1208" s="107"/>
      <c r="I1208" s="107"/>
      <c r="J1208" s="107"/>
      <c r="K1208" s="107"/>
      <c r="L1208" s="107"/>
      <c r="M1208" s="107"/>
      <c r="N1208" s="107"/>
      <c r="O1208" s="117"/>
      <c r="P1208" s="118"/>
      <c r="Q1208" s="107"/>
      <c r="R1208" s="107"/>
      <c r="S1208" s="107"/>
      <c r="T1208" s="107"/>
      <c r="U1208" s="107"/>
      <c r="V1208" s="107"/>
      <c r="W1208" s="107"/>
      <c r="X1208" s="107"/>
      <c r="Y1208" s="107"/>
      <c r="Z1208" s="107"/>
      <c r="AA1208" s="107"/>
      <c r="AB1208" s="107"/>
      <c r="AC1208" s="147"/>
      <c r="AD1208" s="111"/>
      <c r="AE1208" s="107"/>
      <c r="AF1208" s="107"/>
      <c r="AG1208" s="107"/>
      <c r="AH1208" s="107"/>
      <c r="AI1208" s="107"/>
      <c r="AJ1208" s="107"/>
      <c r="AK1208" s="107"/>
      <c r="AL1208" s="107"/>
      <c r="AM1208" s="107"/>
      <c r="AN1208" s="107"/>
      <c r="AO1208" s="107"/>
      <c r="AP1208" s="107"/>
      <c r="AQ1208" s="107"/>
      <c r="AR1208" s="107"/>
      <c r="AS1208" s="107"/>
      <c r="AT1208" s="107"/>
      <c r="AU1208" s="107"/>
      <c r="AV1208" s="107"/>
      <c r="AW1208" s="107"/>
      <c r="AX1208" s="107"/>
      <c r="AY1208" s="107"/>
      <c r="AZ1208" s="107"/>
      <c r="BA1208" s="107"/>
      <c r="BB1208" s="107"/>
      <c r="BC1208" s="115"/>
      <c r="BD1208" s="107"/>
      <c r="BE1208" s="107"/>
      <c r="BF1208" s="107"/>
      <c r="BG1208" s="107"/>
      <c r="BH1208" s="107"/>
      <c r="BI1208" s="107"/>
      <c r="BJ1208" s="107"/>
      <c r="BK1208" s="107"/>
      <c r="BL1208" s="116"/>
      <c r="BM1208" s="116"/>
      <c r="BN1208" s="116"/>
      <c r="BO1208" s="116"/>
      <c r="BP1208" s="116"/>
      <c r="BQ1208" s="116"/>
      <c r="BR1208" s="116"/>
      <c r="BS1208" s="118"/>
      <c r="BT1208" s="107"/>
      <c r="BU1208" s="107"/>
      <c r="BV1208" s="107"/>
      <c r="BW1208" s="107"/>
      <c r="BX1208" s="107"/>
      <c r="BY1208" s="107"/>
      <c r="BZ1208" s="107"/>
      <c r="CA1208" s="107"/>
      <c r="CB1208" s="117"/>
      <c r="CC1208" s="117"/>
      <c r="CD1208" s="117"/>
      <c r="CE1208" s="112"/>
      <c r="CF1208" s="117"/>
      <c r="CG1208" s="112"/>
      <c r="CH1208" s="112"/>
      <c r="CI1208" s="112"/>
      <c r="CJ1208" s="112"/>
      <c r="CK1208" s="112"/>
      <c r="CL1208" s="112"/>
      <c r="CM1208" s="112"/>
      <c r="CN1208" s="112"/>
      <c r="CO1208" s="112"/>
      <c r="CP1208" s="112"/>
      <c r="CQ1208" s="112"/>
      <c r="CR1208" s="112"/>
    </row>
    <row r="1209" spans="1:96" ht="30.75" customHeight="1">
      <c r="A1209" s="107"/>
      <c r="B1209" s="117"/>
      <c r="C1209" s="107"/>
      <c r="D1209" s="107"/>
      <c r="E1209" s="107"/>
      <c r="F1209" s="107"/>
      <c r="G1209" s="107"/>
      <c r="H1209" s="107"/>
      <c r="I1209" s="107"/>
      <c r="J1209" s="107"/>
      <c r="K1209" s="107"/>
      <c r="L1209" s="107"/>
      <c r="M1209" s="107"/>
      <c r="N1209" s="107"/>
      <c r="O1209" s="117"/>
      <c r="P1209" s="118"/>
      <c r="Q1209" s="107"/>
      <c r="R1209" s="107"/>
      <c r="S1209" s="107"/>
      <c r="T1209" s="107"/>
      <c r="U1209" s="107"/>
      <c r="V1209" s="107"/>
      <c r="W1209" s="107"/>
      <c r="X1209" s="107"/>
      <c r="Y1209" s="107"/>
      <c r="Z1209" s="107"/>
      <c r="AA1209" s="107"/>
      <c r="AB1209" s="107"/>
      <c r="AC1209" s="147"/>
      <c r="AD1209" s="111"/>
      <c r="AE1209" s="107"/>
      <c r="AF1209" s="107"/>
      <c r="AG1209" s="107"/>
      <c r="AH1209" s="107"/>
      <c r="AI1209" s="107"/>
      <c r="AJ1209" s="107"/>
      <c r="AK1209" s="107"/>
      <c r="AL1209" s="107"/>
      <c r="AM1209" s="107"/>
      <c r="AN1209" s="107"/>
      <c r="AO1209" s="107"/>
      <c r="AP1209" s="107"/>
      <c r="AQ1209" s="107"/>
      <c r="AR1209" s="107"/>
      <c r="AS1209" s="107"/>
      <c r="AT1209" s="107"/>
      <c r="AU1209" s="107"/>
      <c r="AV1209" s="107"/>
      <c r="AW1209" s="107"/>
      <c r="AX1209" s="107"/>
      <c r="AY1209" s="107"/>
      <c r="AZ1209" s="107"/>
      <c r="BA1209" s="107"/>
      <c r="BB1209" s="107"/>
      <c r="BC1209" s="115"/>
      <c r="BD1209" s="107"/>
      <c r="BE1209" s="107"/>
      <c r="BF1209" s="107"/>
      <c r="BG1209" s="107"/>
      <c r="BH1209" s="107"/>
      <c r="BI1209" s="107"/>
      <c r="BJ1209" s="107"/>
      <c r="BK1209" s="107"/>
      <c r="BL1209" s="116"/>
      <c r="BM1209" s="116"/>
      <c r="BN1209" s="116"/>
      <c r="BO1209" s="116"/>
      <c r="BP1209" s="116"/>
      <c r="BQ1209" s="116"/>
      <c r="BR1209" s="116"/>
      <c r="BS1209" s="118"/>
      <c r="BT1209" s="107"/>
      <c r="BU1209" s="107"/>
      <c r="BV1209" s="107"/>
      <c r="BW1209" s="107"/>
      <c r="BX1209" s="107"/>
      <c r="BY1209" s="107"/>
      <c r="BZ1209" s="107"/>
      <c r="CA1209" s="107"/>
      <c r="CB1209" s="117"/>
      <c r="CC1209" s="117"/>
      <c r="CD1209" s="117"/>
      <c r="CE1209" s="112"/>
      <c r="CF1209" s="117"/>
      <c r="CG1209" s="112"/>
      <c r="CH1209" s="112"/>
      <c r="CI1209" s="112"/>
      <c r="CJ1209" s="112"/>
      <c r="CK1209" s="112"/>
      <c r="CL1209" s="112"/>
      <c r="CM1209" s="112"/>
      <c r="CN1209" s="112"/>
      <c r="CO1209" s="112"/>
      <c r="CP1209" s="112"/>
      <c r="CQ1209" s="112"/>
      <c r="CR1209" s="112"/>
    </row>
    <row r="1210" spans="1:96" ht="30.75" customHeight="1">
      <c r="A1210" s="107"/>
      <c r="B1210" s="117"/>
      <c r="C1210" s="107"/>
      <c r="D1210" s="107"/>
      <c r="E1210" s="107"/>
      <c r="F1210" s="107"/>
      <c r="G1210" s="107"/>
      <c r="H1210" s="107"/>
      <c r="I1210" s="107"/>
      <c r="J1210" s="107"/>
      <c r="K1210" s="107"/>
      <c r="L1210" s="107"/>
      <c r="M1210" s="107"/>
      <c r="N1210" s="107"/>
      <c r="O1210" s="117"/>
      <c r="P1210" s="118"/>
      <c r="Q1210" s="107"/>
      <c r="R1210" s="107"/>
      <c r="S1210" s="107"/>
      <c r="T1210" s="107"/>
      <c r="U1210" s="107"/>
      <c r="V1210" s="107"/>
      <c r="W1210" s="107"/>
      <c r="X1210" s="107"/>
      <c r="Y1210" s="107"/>
      <c r="Z1210" s="107"/>
      <c r="AA1210" s="107"/>
      <c r="AB1210" s="107"/>
      <c r="AC1210" s="147"/>
      <c r="AD1210" s="111"/>
      <c r="AE1210" s="107"/>
      <c r="AF1210" s="107"/>
      <c r="AG1210" s="107"/>
      <c r="AH1210" s="107"/>
      <c r="AI1210" s="107"/>
      <c r="AJ1210" s="107"/>
      <c r="AK1210" s="107"/>
      <c r="AL1210" s="107"/>
      <c r="AM1210" s="107"/>
      <c r="AN1210" s="107"/>
      <c r="AO1210" s="107"/>
      <c r="AP1210" s="107"/>
      <c r="AQ1210" s="107"/>
      <c r="AR1210" s="107"/>
      <c r="AS1210" s="107"/>
      <c r="AT1210" s="107"/>
      <c r="AU1210" s="107"/>
      <c r="AV1210" s="107"/>
      <c r="AW1210" s="107"/>
      <c r="AX1210" s="107"/>
      <c r="AY1210" s="107"/>
      <c r="AZ1210" s="107"/>
      <c r="BA1210" s="107"/>
      <c r="BB1210" s="107"/>
      <c r="BC1210" s="115"/>
      <c r="BD1210" s="107"/>
      <c r="BE1210" s="107"/>
      <c r="BF1210" s="107"/>
      <c r="BG1210" s="107"/>
      <c r="BH1210" s="107"/>
      <c r="BI1210" s="107"/>
      <c r="BJ1210" s="107"/>
      <c r="BK1210" s="107"/>
      <c r="BL1210" s="116"/>
      <c r="BM1210" s="116"/>
      <c r="BN1210" s="116"/>
      <c r="BO1210" s="116"/>
      <c r="BP1210" s="116"/>
      <c r="BQ1210" s="116"/>
      <c r="BR1210" s="116"/>
      <c r="BS1210" s="118"/>
      <c r="BT1210" s="107"/>
      <c r="BU1210" s="107"/>
      <c r="BV1210" s="107"/>
      <c r="BW1210" s="107"/>
      <c r="BX1210" s="107"/>
      <c r="BY1210" s="107"/>
      <c r="BZ1210" s="107"/>
      <c r="CA1210" s="107"/>
      <c r="CB1210" s="117"/>
      <c r="CC1210" s="117"/>
      <c r="CD1210" s="117"/>
      <c r="CE1210" s="112"/>
      <c r="CF1210" s="117"/>
      <c r="CG1210" s="112"/>
      <c r="CH1210" s="112"/>
      <c r="CI1210" s="112"/>
      <c r="CJ1210" s="112"/>
      <c r="CK1210" s="112"/>
      <c r="CL1210" s="112"/>
      <c r="CM1210" s="112"/>
      <c r="CN1210" s="112"/>
      <c r="CO1210" s="112"/>
      <c r="CP1210" s="112"/>
      <c r="CQ1210" s="112"/>
      <c r="CR1210" s="112"/>
    </row>
    <row r="1211" spans="1:96" ht="30.75" customHeight="1">
      <c r="A1211" s="107"/>
      <c r="B1211" s="117"/>
      <c r="C1211" s="107"/>
      <c r="D1211" s="107"/>
      <c r="E1211" s="107"/>
      <c r="F1211" s="107"/>
      <c r="G1211" s="107"/>
      <c r="H1211" s="107"/>
      <c r="I1211" s="107"/>
      <c r="J1211" s="107"/>
      <c r="K1211" s="107"/>
      <c r="L1211" s="107"/>
      <c r="M1211" s="107"/>
      <c r="N1211" s="107"/>
      <c r="O1211" s="117"/>
      <c r="P1211" s="118"/>
      <c r="Q1211" s="107"/>
      <c r="R1211" s="107"/>
      <c r="S1211" s="107"/>
      <c r="T1211" s="107"/>
      <c r="U1211" s="107"/>
      <c r="V1211" s="107"/>
      <c r="W1211" s="107"/>
      <c r="X1211" s="107"/>
      <c r="Y1211" s="107"/>
      <c r="Z1211" s="107"/>
      <c r="AA1211" s="107"/>
      <c r="AB1211" s="107"/>
      <c r="AC1211" s="147"/>
      <c r="AD1211" s="111"/>
      <c r="AE1211" s="107"/>
      <c r="AF1211" s="107"/>
      <c r="AG1211" s="107"/>
      <c r="AH1211" s="107"/>
      <c r="AI1211" s="107"/>
      <c r="AJ1211" s="107"/>
      <c r="AK1211" s="107"/>
      <c r="AL1211" s="107"/>
      <c r="AM1211" s="107"/>
      <c r="AN1211" s="107"/>
      <c r="AO1211" s="107"/>
      <c r="AP1211" s="107"/>
      <c r="AQ1211" s="107"/>
      <c r="AR1211" s="107"/>
      <c r="AS1211" s="107"/>
      <c r="AT1211" s="107"/>
      <c r="AU1211" s="107"/>
      <c r="AV1211" s="107"/>
      <c r="AW1211" s="107"/>
      <c r="AX1211" s="107"/>
      <c r="AY1211" s="107"/>
      <c r="AZ1211" s="107"/>
      <c r="BA1211" s="107"/>
      <c r="BB1211" s="107"/>
      <c r="BC1211" s="115"/>
      <c r="BD1211" s="107"/>
      <c r="BE1211" s="107"/>
      <c r="BF1211" s="107"/>
      <c r="BG1211" s="107"/>
      <c r="BH1211" s="107"/>
      <c r="BI1211" s="107"/>
      <c r="BJ1211" s="107"/>
      <c r="BK1211" s="107"/>
      <c r="BL1211" s="116"/>
      <c r="BM1211" s="116"/>
      <c r="BN1211" s="116"/>
      <c r="BO1211" s="116"/>
      <c r="BP1211" s="116"/>
      <c r="BQ1211" s="116"/>
      <c r="BR1211" s="116"/>
      <c r="BS1211" s="118"/>
      <c r="BT1211" s="107"/>
      <c r="BU1211" s="107"/>
      <c r="BV1211" s="107"/>
      <c r="BW1211" s="107"/>
      <c r="BX1211" s="107"/>
      <c r="BY1211" s="107"/>
      <c r="BZ1211" s="107"/>
      <c r="CA1211" s="107"/>
      <c r="CB1211" s="117"/>
      <c r="CC1211" s="117"/>
      <c r="CD1211" s="117"/>
      <c r="CE1211" s="112"/>
      <c r="CF1211" s="117"/>
      <c r="CG1211" s="112"/>
      <c r="CH1211" s="112"/>
      <c r="CI1211" s="112"/>
      <c r="CJ1211" s="112"/>
      <c r="CK1211" s="112"/>
      <c r="CL1211" s="112"/>
      <c r="CM1211" s="112"/>
      <c r="CN1211" s="112"/>
      <c r="CO1211" s="112"/>
      <c r="CP1211" s="112"/>
      <c r="CQ1211" s="112"/>
      <c r="CR1211" s="112"/>
    </row>
    <row r="1212" spans="1:96" ht="30.75" customHeight="1">
      <c r="A1212" s="107"/>
      <c r="B1212" s="117"/>
      <c r="C1212" s="107"/>
      <c r="D1212" s="107"/>
      <c r="E1212" s="107"/>
      <c r="F1212" s="107"/>
      <c r="G1212" s="107"/>
      <c r="H1212" s="107"/>
      <c r="I1212" s="107"/>
      <c r="J1212" s="107"/>
      <c r="K1212" s="107"/>
      <c r="L1212" s="107"/>
      <c r="M1212" s="107"/>
      <c r="N1212" s="107"/>
      <c r="O1212" s="117"/>
      <c r="P1212" s="118"/>
      <c r="Q1212" s="107"/>
      <c r="R1212" s="107"/>
      <c r="S1212" s="107"/>
      <c r="T1212" s="107"/>
      <c r="U1212" s="107"/>
      <c r="V1212" s="107"/>
      <c r="W1212" s="107"/>
      <c r="X1212" s="107"/>
      <c r="Y1212" s="107"/>
      <c r="Z1212" s="107"/>
      <c r="AA1212" s="107"/>
      <c r="AB1212" s="107"/>
      <c r="AC1212" s="147"/>
      <c r="AD1212" s="111"/>
      <c r="AE1212" s="107"/>
      <c r="AF1212" s="107"/>
      <c r="AG1212" s="107"/>
      <c r="AH1212" s="107"/>
      <c r="AI1212" s="107"/>
      <c r="AJ1212" s="107"/>
      <c r="AK1212" s="107"/>
      <c r="AL1212" s="107"/>
      <c r="AM1212" s="107"/>
      <c r="AN1212" s="107"/>
      <c r="AO1212" s="107"/>
      <c r="AP1212" s="107"/>
      <c r="AQ1212" s="107"/>
      <c r="AR1212" s="107"/>
      <c r="AS1212" s="107"/>
      <c r="AT1212" s="107"/>
      <c r="AU1212" s="107"/>
      <c r="AV1212" s="107"/>
      <c r="AW1212" s="107"/>
      <c r="AX1212" s="107"/>
      <c r="AY1212" s="107"/>
      <c r="AZ1212" s="107"/>
      <c r="BA1212" s="107"/>
      <c r="BB1212" s="107"/>
      <c r="BC1212" s="115"/>
      <c r="BD1212" s="107"/>
      <c r="BE1212" s="107"/>
      <c r="BF1212" s="107"/>
      <c r="BG1212" s="107"/>
      <c r="BH1212" s="107"/>
      <c r="BI1212" s="107"/>
      <c r="BJ1212" s="107"/>
      <c r="BK1212" s="107"/>
      <c r="BL1212" s="116"/>
      <c r="BM1212" s="116"/>
      <c r="BN1212" s="116"/>
      <c r="BO1212" s="116"/>
      <c r="BP1212" s="116"/>
      <c r="BQ1212" s="116"/>
      <c r="BR1212" s="116"/>
      <c r="BS1212" s="118"/>
      <c r="BT1212" s="107"/>
      <c r="BU1212" s="107"/>
      <c r="BV1212" s="107"/>
      <c r="BW1212" s="107"/>
      <c r="BX1212" s="107"/>
      <c r="BY1212" s="107"/>
      <c r="BZ1212" s="107"/>
      <c r="CA1212" s="107"/>
      <c r="CB1212" s="117"/>
      <c r="CC1212" s="117"/>
      <c r="CD1212" s="117"/>
      <c r="CE1212" s="112"/>
      <c r="CF1212" s="117"/>
      <c r="CG1212" s="112"/>
      <c r="CH1212" s="112"/>
      <c r="CI1212" s="112"/>
      <c r="CJ1212" s="112"/>
      <c r="CK1212" s="112"/>
      <c r="CL1212" s="112"/>
      <c r="CM1212" s="112"/>
      <c r="CN1212" s="112"/>
      <c r="CO1212" s="112"/>
      <c r="CP1212" s="112"/>
      <c r="CQ1212" s="112"/>
      <c r="CR1212" s="112"/>
    </row>
    <row r="1213" spans="1:96" ht="30.75" customHeight="1">
      <c r="A1213" s="107"/>
      <c r="B1213" s="117"/>
      <c r="C1213" s="107"/>
      <c r="D1213" s="107"/>
      <c r="E1213" s="107"/>
      <c r="F1213" s="107"/>
      <c r="G1213" s="107"/>
      <c r="H1213" s="107"/>
      <c r="I1213" s="107"/>
      <c r="J1213" s="107"/>
      <c r="K1213" s="107"/>
      <c r="L1213" s="107"/>
      <c r="M1213" s="107"/>
      <c r="N1213" s="107"/>
      <c r="O1213" s="117"/>
      <c r="P1213" s="118"/>
      <c r="Q1213" s="107"/>
      <c r="R1213" s="107"/>
      <c r="S1213" s="107"/>
      <c r="T1213" s="107"/>
      <c r="U1213" s="107"/>
      <c r="V1213" s="107"/>
      <c r="W1213" s="107"/>
      <c r="X1213" s="107"/>
      <c r="Y1213" s="107"/>
      <c r="Z1213" s="107"/>
      <c r="AA1213" s="107"/>
      <c r="AB1213" s="107"/>
      <c r="AC1213" s="147"/>
      <c r="AD1213" s="111"/>
      <c r="AE1213" s="107"/>
      <c r="AF1213" s="107"/>
      <c r="AG1213" s="107"/>
      <c r="AH1213" s="107"/>
      <c r="AI1213" s="107"/>
      <c r="AJ1213" s="107"/>
      <c r="AK1213" s="107"/>
      <c r="AL1213" s="107"/>
      <c r="AM1213" s="107"/>
      <c r="AN1213" s="107"/>
      <c r="AO1213" s="107"/>
      <c r="AP1213" s="107"/>
      <c r="AQ1213" s="107"/>
      <c r="AR1213" s="107"/>
      <c r="AS1213" s="107"/>
      <c r="AT1213" s="107"/>
      <c r="AU1213" s="107"/>
      <c r="AV1213" s="107"/>
      <c r="AW1213" s="107"/>
      <c r="AX1213" s="107"/>
      <c r="AY1213" s="107"/>
      <c r="AZ1213" s="107"/>
      <c r="BA1213" s="107"/>
      <c r="BB1213" s="107"/>
      <c r="BC1213" s="115"/>
      <c r="BD1213" s="107"/>
      <c r="BE1213" s="107"/>
      <c r="BF1213" s="107"/>
      <c r="BG1213" s="107"/>
      <c r="BH1213" s="107"/>
      <c r="BI1213" s="107"/>
      <c r="BJ1213" s="107"/>
      <c r="BK1213" s="107"/>
      <c r="BL1213" s="116"/>
      <c r="BM1213" s="116"/>
      <c r="BN1213" s="116"/>
      <c r="BO1213" s="116"/>
      <c r="BP1213" s="116"/>
      <c r="BQ1213" s="116"/>
      <c r="BR1213" s="116"/>
      <c r="BS1213" s="118"/>
      <c r="BT1213" s="107"/>
      <c r="BU1213" s="107"/>
      <c r="BV1213" s="107"/>
      <c r="BW1213" s="107"/>
      <c r="BX1213" s="107"/>
      <c r="BY1213" s="107"/>
      <c r="BZ1213" s="107"/>
      <c r="CA1213" s="107"/>
      <c r="CB1213" s="117"/>
      <c r="CC1213" s="117"/>
      <c r="CD1213" s="117"/>
      <c r="CE1213" s="112"/>
      <c r="CF1213" s="117"/>
      <c r="CG1213" s="112"/>
      <c r="CH1213" s="112"/>
      <c r="CI1213" s="112"/>
      <c r="CJ1213" s="112"/>
      <c r="CK1213" s="112"/>
      <c r="CL1213" s="112"/>
      <c r="CM1213" s="112"/>
      <c r="CN1213" s="112"/>
      <c r="CO1213" s="112"/>
      <c r="CP1213" s="112"/>
      <c r="CQ1213" s="112"/>
      <c r="CR1213" s="112"/>
    </row>
    <row r="1214" spans="1:96" ht="30.75" customHeight="1">
      <c r="A1214" s="107"/>
      <c r="B1214" s="117"/>
      <c r="C1214" s="107"/>
      <c r="D1214" s="107"/>
      <c r="E1214" s="107"/>
      <c r="F1214" s="107"/>
      <c r="G1214" s="107"/>
      <c r="H1214" s="107"/>
      <c r="I1214" s="107"/>
      <c r="J1214" s="107"/>
      <c r="K1214" s="107"/>
      <c r="L1214" s="107"/>
      <c r="M1214" s="107"/>
      <c r="N1214" s="107"/>
      <c r="O1214" s="117"/>
      <c r="P1214" s="118"/>
      <c r="Q1214" s="107"/>
      <c r="R1214" s="107"/>
      <c r="S1214" s="107"/>
      <c r="T1214" s="107"/>
      <c r="U1214" s="107"/>
      <c r="V1214" s="107"/>
      <c r="W1214" s="107"/>
      <c r="X1214" s="107"/>
      <c r="Y1214" s="107"/>
      <c r="Z1214" s="107"/>
      <c r="AA1214" s="107"/>
      <c r="AB1214" s="107"/>
      <c r="AC1214" s="147"/>
      <c r="AD1214" s="111"/>
      <c r="AE1214" s="107"/>
      <c r="AF1214" s="107"/>
      <c r="AG1214" s="107"/>
      <c r="AH1214" s="107"/>
      <c r="AI1214" s="107"/>
      <c r="AJ1214" s="107"/>
      <c r="AK1214" s="107"/>
      <c r="AL1214" s="107"/>
      <c r="AM1214" s="107"/>
      <c r="AN1214" s="107"/>
      <c r="AO1214" s="107"/>
      <c r="AP1214" s="107"/>
      <c r="AQ1214" s="107"/>
      <c r="AR1214" s="107"/>
      <c r="AS1214" s="107"/>
      <c r="AT1214" s="107"/>
      <c r="AU1214" s="107"/>
      <c r="AV1214" s="107"/>
      <c r="AW1214" s="107"/>
      <c r="AX1214" s="107"/>
      <c r="AY1214" s="107"/>
      <c r="AZ1214" s="107"/>
      <c r="BA1214" s="107"/>
      <c r="BB1214" s="107"/>
      <c r="BC1214" s="115"/>
      <c r="BD1214" s="107"/>
      <c r="BE1214" s="107"/>
      <c r="BF1214" s="107"/>
      <c r="BG1214" s="107"/>
      <c r="BH1214" s="107"/>
      <c r="BI1214" s="107"/>
      <c r="BJ1214" s="107"/>
      <c r="BK1214" s="107"/>
      <c r="BL1214" s="116"/>
      <c r="BM1214" s="116"/>
      <c r="BN1214" s="116"/>
      <c r="BO1214" s="116"/>
      <c r="BP1214" s="116"/>
      <c r="BQ1214" s="116"/>
      <c r="BR1214" s="116"/>
      <c r="BS1214" s="118"/>
      <c r="BT1214" s="107"/>
      <c r="BU1214" s="107"/>
      <c r="BV1214" s="107"/>
      <c r="BW1214" s="107"/>
      <c r="BX1214" s="107"/>
      <c r="BY1214" s="107"/>
      <c r="BZ1214" s="107"/>
      <c r="CA1214" s="107"/>
      <c r="CB1214" s="117"/>
      <c r="CC1214" s="117"/>
      <c r="CD1214" s="117"/>
      <c r="CE1214" s="112"/>
      <c r="CF1214" s="117"/>
      <c r="CG1214" s="112"/>
      <c r="CH1214" s="112"/>
      <c r="CI1214" s="112"/>
      <c r="CJ1214" s="112"/>
      <c r="CK1214" s="112"/>
      <c r="CL1214" s="112"/>
      <c r="CM1214" s="112"/>
      <c r="CN1214" s="112"/>
      <c r="CO1214" s="112"/>
      <c r="CP1214" s="112"/>
      <c r="CQ1214" s="112"/>
      <c r="CR1214" s="112"/>
    </row>
    <row r="1215" spans="1:96" ht="30.75" customHeight="1">
      <c r="A1215" s="107"/>
      <c r="B1215" s="117"/>
      <c r="C1215" s="107"/>
      <c r="D1215" s="107"/>
      <c r="E1215" s="107"/>
      <c r="F1215" s="107"/>
      <c r="G1215" s="107"/>
      <c r="H1215" s="107"/>
      <c r="I1215" s="107"/>
      <c r="J1215" s="107"/>
      <c r="K1215" s="107"/>
      <c r="L1215" s="107"/>
      <c r="M1215" s="107"/>
      <c r="N1215" s="107"/>
      <c r="O1215" s="117"/>
      <c r="P1215" s="118"/>
      <c r="Q1215" s="107"/>
      <c r="R1215" s="107"/>
      <c r="S1215" s="107"/>
      <c r="T1215" s="107"/>
      <c r="U1215" s="107"/>
      <c r="V1215" s="107"/>
      <c r="W1215" s="107"/>
      <c r="X1215" s="107"/>
      <c r="Y1215" s="107"/>
      <c r="Z1215" s="107"/>
      <c r="AA1215" s="107"/>
      <c r="AB1215" s="107"/>
      <c r="AC1215" s="147"/>
      <c r="AD1215" s="111"/>
      <c r="AE1215" s="107"/>
      <c r="AF1215" s="107"/>
      <c r="AG1215" s="107"/>
      <c r="AH1215" s="107"/>
      <c r="AI1215" s="107"/>
      <c r="AJ1215" s="107"/>
      <c r="AK1215" s="107"/>
      <c r="AL1215" s="107"/>
      <c r="AM1215" s="107"/>
      <c r="AN1215" s="107"/>
      <c r="AO1215" s="107"/>
      <c r="AP1215" s="107"/>
      <c r="AQ1215" s="107"/>
      <c r="AR1215" s="107"/>
      <c r="AS1215" s="107"/>
      <c r="AT1215" s="107"/>
      <c r="AU1215" s="107"/>
      <c r="AV1215" s="107"/>
      <c r="AW1215" s="107"/>
      <c r="AX1215" s="107"/>
      <c r="AY1215" s="107"/>
      <c r="AZ1215" s="107"/>
      <c r="BA1215" s="107"/>
      <c r="BB1215" s="107"/>
      <c r="BC1215" s="115"/>
      <c r="BD1215" s="107"/>
      <c r="BE1215" s="107"/>
      <c r="BF1215" s="107"/>
      <c r="BG1215" s="107"/>
      <c r="BH1215" s="107"/>
      <c r="BI1215" s="107"/>
      <c r="BJ1215" s="107"/>
      <c r="BK1215" s="107"/>
      <c r="BL1215" s="116"/>
      <c r="BM1215" s="116"/>
      <c r="BN1215" s="116"/>
      <c r="BO1215" s="116"/>
      <c r="BP1215" s="116"/>
      <c r="BQ1215" s="116"/>
      <c r="BR1215" s="116"/>
      <c r="BS1215" s="118"/>
      <c r="BT1215" s="107"/>
      <c r="BU1215" s="107"/>
      <c r="BV1215" s="107"/>
      <c r="BW1215" s="107"/>
      <c r="BX1215" s="107"/>
      <c r="BY1215" s="107"/>
      <c r="BZ1215" s="107"/>
      <c r="CA1215" s="107"/>
      <c r="CB1215" s="117"/>
      <c r="CC1215" s="117"/>
      <c r="CD1215" s="117"/>
      <c r="CE1215" s="112"/>
      <c r="CF1215" s="117"/>
      <c r="CG1215" s="112"/>
      <c r="CH1215" s="112"/>
      <c r="CI1215" s="112"/>
      <c r="CJ1215" s="112"/>
      <c r="CK1215" s="112"/>
      <c r="CL1215" s="112"/>
      <c r="CM1215" s="112"/>
      <c r="CN1215" s="112"/>
      <c r="CO1215" s="112"/>
      <c r="CP1215" s="112"/>
      <c r="CQ1215" s="112"/>
      <c r="CR1215" s="112"/>
    </row>
    <row r="1216" spans="1:96" ht="30.75" customHeight="1">
      <c r="A1216" s="107"/>
      <c r="B1216" s="117"/>
      <c r="C1216" s="107"/>
      <c r="D1216" s="107"/>
      <c r="E1216" s="107"/>
      <c r="F1216" s="107"/>
      <c r="G1216" s="107"/>
      <c r="H1216" s="107"/>
      <c r="I1216" s="107"/>
      <c r="J1216" s="107"/>
      <c r="K1216" s="107"/>
      <c r="L1216" s="107"/>
      <c r="M1216" s="107"/>
      <c r="N1216" s="107"/>
      <c r="O1216" s="117"/>
      <c r="P1216" s="118"/>
      <c r="Q1216" s="107"/>
      <c r="R1216" s="107"/>
      <c r="S1216" s="107"/>
      <c r="T1216" s="107"/>
      <c r="U1216" s="107"/>
      <c r="V1216" s="107"/>
      <c r="W1216" s="107"/>
      <c r="X1216" s="107"/>
      <c r="Y1216" s="107"/>
      <c r="Z1216" s="107"/>
      <c r="AA1216" s="107"/>
      <c r="AB1216" s="107"/>
      <c r="AC1216" s="147"/>
      <c r="AD1216" s="111"/>
      <c r="AE1216" s="107"/>
      <c r="AF1216" s="107"/>
      <c r="AG1216" s="107"/>
      <c r="AH1216" s="107"/>
      <c r="AI1216" s="107"/>
      <c r="AJ1216" s="107"/>
      <c r="AK1216" s="107"/>
      <c r="AL1216" s="107"/>
      <c r="AM1216" s="107"/>
      <c r="AN1216" s="107"/>
      <c r="AO1216" s="107"/>
      <c r="AP1216" s="107"/>
      <c r="AQ1216" s="107"/>
      <c r="AR1216" s="107"/>
      <c r="AS1216" s="107"/>
      <c r="AT1216" s="107"/>
      <c r="AU1216" s="107"/>
      <c r="AV1216" s="107"/>
      <c r="AW1216" s="107"/>
      <c r="AX1216" s="107"/>
      <c r="AY1216" s="107"/>
      <c r="AZ1216" s="107"/>
      <c r="BA1216" s="107"/>
      <c r="BB1216" s="107"/>
      <c r="BC1216" s="115"/>
      <c r="BD1216" s="107"/>
      <c r="BE1216" s="107"/>
      <c r="BF1216" s="107"/>
      <c r="BG1216" s="107"/>
      <c r="BH1216" s="107"/>
      <c r="BI1216" s="107"/>
      <c r="BJ1216" s="107"/>
      <c r="BK1216" s="107"/>
      <c r="BL1216" s="116"/>
      <c r="BM1216" s="116"/>
      <c r="BN1216" s="116"/>
      <c r="BO1216" s="116"/>
      <c r="BP1216" s="116"/>
      <c r="BQ1216" s="116"/>
      <c r="BR1216" s="116"/>
      <c r="BS1216" s="118"/>
      <c r="BT1216" s="107"/>
      <c r="BU1216" s="107"/>
      <c r="BV1216" s="107"/>
      <c r="BW1216" s="107"/>
      <c r="BX1216" s="107"/>
      <c r="BY1216" s="107"/>
      <c r="BZ1216" s="107"/>
      <c r="CA1216" s="107"/>
      <c r="CB1216" s="117"/>
      <c r="CC1216" s="117"/>
      <c r="CD1216" s="117"/>
      <c r="CE1216" s="112"/>
      <c r="CF1216" s="117"/>
      <c r="CG1216" s="112"/>
      <c r="CH1216" s="112"/>
      <c r="CI1216" s="112"/>
      <c r="CJ1216" s="112"/>
      <c r="CK1216" s="112"/>
      <c r="CL1216" s="112"/>
      <c r="CM1216" s="112"/>
      <c r="CN1216" s="112"/>
      <c r="CO1216" s="112"/>
      <c r="CP1216" s="112"/>
      <c r="CQ1216" s="112"/>
      <c r="CR1216" s="112"/>
    </row>
    <row r="1217" spans="1:96" ht="30.75" customHeight="1">
      <c r="A1217" s="107"/>
      <c r="B1217" s="117"/>
      <c r="C1217" s="107"/>
      <c r="D1217" s="107"/>
      <c r="E1217" s="107"/>
      <c r="F1217" s="107"/>
      <c r="G1217" s="107"/>
      <c r="H1217" s="107"/>
      <c r="I1217" s="107"/>
      <c r="J1217" s="107"/>
      <c r="K1217" s="107"/>
      <c r="L1217" s="107"/>
      <c r="M1217" s="107"/>
      <c r="N1217" s="107"/>
      <c r="O1217" s="117"/>
      <c r="P1217" s="118"/>
      <c r="Q1217" s="107"/>
      <c r="R1217" s="107"/>
      <c r="S1217" s="107"/>
      <c r="T1217" s="107"/>
      <c r="U1217" s="107"/>
      <c r="V1217" s="107"/>
      <c r="W1217" s="107"/>
      <c r="X1217" s="107"/>
      <c r="Y1217" s="107"/>
      <c r="Z1217" s="107"/>
      <c r="AA1217" s="107"/>
      <c r="AB1217" s="107"/>
      <c r="AC1217" s="147"/>
      <c r="AD1217" s="111"/>
      <c r="AE1217" s="107"/>
      <c r="AF1217" s="107"/>
      <c r="AG1217" s="107"/>
      <c r="AH1217" s="107"/>
      <c r="AI1217" s="107"/>
      <c r="AJ1217" s="107"/>
      <c r="AK1217" s="107"/>
      <c r="AL1217" s="107"/>
      <c r="AM1217" s="107"/>
      <c r="AN1217" s="107"/>
      <c r="AO1217" s="107"/>
      <c r="AP1217" s="107"/>
      <c r="AQ1217" s="107"/>
      <c r="AR1217" s="107"/>
      <c r="AS1217" s="107"/>
      <c r="AT1217" s="107"/>
      <c r="AU1217" s="107"/>
      <c r="AV1217" s="107"/>
      <c r="AW1217" s="107"/>
      <c r="AX1217" s="107"/>
      <c r="AY1217" s="107"/>
      <c r="AZ1217" s="107"/>
      <c r="BA1217" s="107"/>
      <c r="BB1217" s="107"/>
      <c r="BC1217" s="115"/>
      <c r="BD1217" s="107"/>
      <c r="BE1217" s="107"/>
      <c r="BF1217" s="107"/>
      <c r="BG1217" s="107"/>
      <c r="BH1217" s="107"/>
      <c r="BI1217" s="107"/>
      <c r="BJ1217" s="107"/>
      <c r="BK1217" s="107"/>
      <c r="BL1217" s="116"/>
      <c r="BM1217" s="116"/>
      <c r="BN1217" s="116"/>
      <c r="BO1217" s="116"/>
      <c r="BP1217" s="116"/>
      <c r="BQ1217" s="116"/>
      <c r="BR1217" s="116"/>
      <c r="BS1217" s="118"/>
      <c r="BT1217" s="107"/>
      <c r="BU1217" s="107"/>
      <c r="BV1217" s="107"/>
      <c r="BW1217" s="107"/>
      <c r="BX1217" s="107"/>
      <c r="BY1217" s="107"/>
      <c r="BZ1217" s="107"/>
      <c r="CA1217" s="107"/>
      <c r="CB1217" s="117"/>
      <c r="CC1217" s="117"/>
      <c r="CD1217" s="117"/>
      <c r="CE1217" s="112"/>
      <c r="CF1217" s="117"/>
      <c r="CG1217" s="112"/>
      <c r="CH1217" s="112"/>
      <c r="CI1217" s="112"/>
      <c r="CJ1217" s="112"/>
      <c r="CK1217" s="112"/>
      <c r="CL1217" s="112"/>
      <c r="CM1217" s="112"/>
      <c r="CN1217" s="112"/>
      <c r="CO1217" s="112"/>
      <c r="CP1217" s="112"/>
      <c r="CQ1217" s="112"/>
      <c r="CR1217" s="112"/>
    </row>
    <row r="1218" spans="1:96" ht="30.75" customHeight="1">
      <c r="A1218" s="107"/>
      <c r="B1218" s="117"/>
      <c r="C1218" s="107"/>
      <c r="D1218" s="107"/>
      <c r="E1218" s="107"/>
      <c r="F1218" s="107"/>
      <c r="G1218" s="107"/>
      <c r="H1218" s="107"/>
      <c r="I1218" s="107"/>
      <c r="J1218" s="107"/>
      <c r="K1218" s="107"/>
      <c r="L1218" s="107"/>
      <c r="M1218" s="107"/>
      <c r="N1218" s="107"/>
      <c r="O1218" s="117"/>
      <c r="P1218" s="118"/>
      <c r="Q1218" s="107"/>
      <c r="R1218" s="107"/>
      <c r="S1218" s="107"/>
      <c r="T1218" s="107"/>
      <c r="U1218" s="107"/>
      <c r="V1218" s="107"/>
      <c r="W1218" s="107"/>
      <c r="X1218" s="107"/>
      <c r="Y1218" s="107"/>
      <c r="Z1218" s="107"/>
      <c r="AA1218" s="107"/>
      <c r="AB1218" s="107"/>
      <c r="AC1218" s="147"/>
      <c r="AD1218" s="111"/>
      <c r="AE1218" s="107"/>
      <c r="AF1218" s="107"/>
      <c r="AG1218" s="107"/>
      <c r="AH1218" s="107"/>
      <c r="AI1218" s="107"/>
      <c r="AJ1218" s="107"/>
      <c r="AK1218" s="107"/>
      <c r="AL1218" s="107"/>
      <c r="AM1218" s="107"/>
      <c r="AN1218" s="107"/>
      <c r="AO1218" s="107"/>
      <c r="AP1218" s="107"/>
      <c r="AQ1218" s="107"/>
      <c r="AR1218" s="107"/>
      <c r="AS1218" s="107"/>
      <c r="AT1218" s="107"/>
      <c r="AU1218" s="107"/>
      <c r="AV1218" s="107"/>
      <c r="AW1218" s="107"/>
      <c r="AX1218" s="107"/>
      <c r="AY1218" s="107"/>
      <c r="AZ1218" s="107"/>
      <c r="BA1218" s="107"/>
      <c r="BB1218" s="107"/>
      <c r="BC1218" s="115"/>
      <c r="BD1218" s="107"/>
      <c r="BE1218" s="107"/>
      <c r="BF1218" s="107"/>
      <c r="BG1218" s="107"/>
      <c r="BH1218" s="107"/>
      <c r="BI1218" s="107"/>
      <c r="BJ1218" s="107"/>
      <c r="BK1218" s="107"/>
      <c r="BL1218" s="116"/>
      <c r="BM1218" s="116"/>
      <c r="BN1218" s="116"/>
      <c r="BO1218" s="116"/>
      <c r="BP1218" s="116"/>
      <c r="BQ1218" s="116"/>
      <c r="BR1218" s="116"/>
      <c r="BS1218" s="118"/>
      <c r="BT1218" s="107"/>
      <c r="BU1218" s="107"/>
      <c r="BV1218" s="107"/>
      <c r="BW1218" s="107"/>
      <c r="BX1218" s="107"/>
      <c r="BY1218" s="107"/>
      <c r="BZ1218" s="107"/>
      <c r="CA1218" s="107"/>
      <c r="CB1218" s="117"/>
      <c r="CC1218" s="117"/>
      <c r="CD1218" s="117"/>
      <c r="CE1218" s="112"/>
      <c r="CF1218" s="117"/>
      <c r="CG1218" s="112"/>
      <c r="CH1218" s="112"/>
      <c r="CI1218" s="112"/>
      <c r="CJ1218" s="112"/>
      <c r="CK1218" s="112"/>
      <c r="CL1218" s="112"/>
      <c r="CM1218" s="112"/>
      <c r="CN1218" s="112"/>
      <c r="CO1218" s="112"/>
      <c r="CP1218" s="112"/>
      <c r="CQ1218" s="112"/>
      <c r="CR1218" s="112"/>
    </row>
    <row r="1219" spans="1:96" ht="30.75" customHeight="1">
      <c r="A1219" s="107"/>
      <c r="B1219" s="117"/>
      <c r="C1219" s="107"/>
      <c r="D1219" s="107"/>
      <c r="E1219" s="107"/>
      <c r="F1219" s="107"/>
      <c r="G1219" s="107"/>
      <c r="H1219" s="107"/>
      <c r="I1219" s="107"/>
      <c r="J1219" s="107"/>
      <c r="K1219" s="107"/>
      <c r="L1219" s="107"/>
      <c r="M1219" s="107"/>
      <c r="N1219" s="107"/>
      <c r="O1219" s="117"/>
      <c r="P1219" s="118"/>
      <c r="Q1219" s="107"/>
      <c r="R1219" s="107"/>
      <c r="S1219" s="107"/>
      <c r="T1219" s="107"/>
      <c r="U1219" s="107"/>
      <c r="V1219" s="107"/>
      <c r="W1219" s="107"/>
      <c r="X1219" s="107"/>
      <c r="Y1219" s="107"/>
      <c r="Z1219" s="107"/>
      <c r="AA1219" s="107"/>
      <c r="AB1219" s="107"/>
      <c r="AC1219" s="147"/>
      <c r="AD1219" s="111"/>
      <c r="AE1219" s="107"/>
      <c r="AF1219" s="107"/>
      <c r="AG1219" s="107"/>
      <c r="AH1219" s="107"/>
      <c r="AI1219" s="107"/>
      <c r="AJ1219" s="107"/>
      <c r="AK1219" s="107"/>
      <c r="AL1219" s="107"/>
      <c r="AM1219" s="107"/>
      <c r="AN1219" s="107"/>
      <c r="AO1219" s="107"/>
      <c r="AP1219" s="107"/>
      <c r="AQ1219" s="107"/>
      <c r="AR1219" s="107"/>
      <c r="AS1219" s="107"/>
      <c r="AT1219" s="107"/>
      <c r="AU1219" s="107"/>
      <c r="AV1219" s="107"/>
      <c r="AW1219" s="107"/>
      <c r="AX1219" s="107"/>
      <c r="AY1219" s="107"/>
      <c r="AZ1219" s="107"/>
      <c r="BA1219" s="107"/>
      <c r="BB1219" s="107"/>
      <c r="BC1219" s="115"/>
      <c r="BD1219" s="107"/>
      <c r="BE1219" s="107"/>
      <c r="BF1219" s="107"/>
      <c r="BG1219" s="107"/>
      <c r="BH1219" s="107"/>
      <c r="BI1219" s="107"/>
      <c r="BJ1219" s="107"/>
      <c r="BK1219" s="107"/>
      <c r="BL1219" s="116"/>
      <c r="BM1219" s="116"/>
      <c r="BN1219" s="116"/>
      <c r="BO1219" s="116"/>
      <c r="BP1219" s="116"/>
      <c r="BQ1219" s="116"/>
      <c r="BR1219" s="116"/>
      <c r="BS1219" s="118"/>
      <c r="BT1219" s="107"/>
      <c r="BU1219" s="107"/>
      <c r="BV1219" s="107"/>
      <c r="BW1219" s="107"/>
      <c r="BX1219" s="107"/>
      <c r="BY1219" s="107"/>
      <c r="BZ1219" s="107"/>
      <c r="CA1219" s="107"/>
      <c r="CB1219" s="117"/>
      <c r="CC1219" s="117"/>
      <c r="CD1219" s="117"/>
      <c r="CE1219" s="112"/>
      <c r="CF1219" s="117"/>
      <c r="CG1219" s="112"/>
      <c r="CH1219" s="112"/>
      <c r="CI1219" s="112"/>
      <c r="CJ1219" s="112"/>
      <c r="CK1219" s="112"/>
      <c r="CL1219" s="112"/>
      <c r="CM1219" s="112"/>
      <c r="CN1219" s="112"/>
      <c r="CO1219" s="112"/>
      <c r="CP1219" s="112"/>
      <c r="CQ1219" s="112"/>
      <c r="CR1219" s="112"/>
    </row>
    <row r="1220" spans="1:96" ht="30.75" customHeight="1">
      <c r="A1220" s="107"/>
      <c r="B1220" s="117"/>
      <c r="C1220" s="107"/>
      <c r="D1220" s="107"/>
      <c r="E1220" s="107"/>
      <c r="F1220" s="107"/>
      <c r="G1220" s="107"/>
      <c r="H1220" s="107"/>
      <c r="I1220" s="107"/>
      <c r="J1220" s="107"/>
      <c r="K1220" s="107"/>
      <c r="L1220" s="107"/>
      <c r="M1220" s="107"/>
      <c r="N1220" s="107"/>
      <c r="O1220" s="117"/>
      <c r="P1220" s="118"/>
      <c r="Q1220" s="107"/>
      <c r="R1220" s="107"/>
      <c r="S1220" s="107"/>
      <c r="T1220" s="107"/>
      <c r="U1220" s="107"/>
      <c r="V1220" s="107"/>
      <c r="W1220" s="107"/>
      <c r="X1220" s="107"/>
      <c r="Y1220" s="107"/>
      <c r="Z1220" s="107"/>
      <c r="AA1220" s="107"/>
      <c r="AB1220" s="107"/>
      <c r="AC1220" s="147"/>
      <c r="AD1220" s="111"/>
      <c r="AE1220" s="107"/>
      <c r="AF1220" s="107"/>
      <c r="AG1220" s="107"/>
      <c r="AH1220" s="107"/>
      <c r="AI1220" s="107"/>
      <c r="AJ1220" s="107"/>
      <c r="AK1220" s="107"/>
      <c r="AL1220" s="107"/>
      <c r="AM1220" s="107"/>
      <c r="AN1220" s="107"/>
      <c r="AO1220" s="107"/>
      <c r="AP1220" s="107"/>
      <c r="AQ1220" s="107"/>
      <c r="AR1220" s="107"/>
      <c r="AS1220" s="107"/>
      <c r="AT1220" s="107"/>
      <c r="AU1220" s="107"/>
      <c r="AV1220" s="107"/>
      <c r="AW1220" s="107"/>
      <c r="AX1220" s="107"/>
      <c r="AY1220" s="107"/>
      <c r="AZ1220" s="107"/>
      <c r="BA1220" s="107"/>
      <c r="BB1220" s="107"/>
      <c r="BC1220" s="115"/>
      <c r="BD1220" s="107"/>
      <c r="BE1220" s="107"/>
      <c r="BF1220" s="107"/>
      <c r="BG1220" s="107"/>
      <c r="BH1220" s="107"/>
      <c r="BI1220" s="107"/>
      <c r="BJ1220" s="107"/>
      <c r="BK1220" s="107"/>
      <c r="BL1220" s="116"/>
      <c r="BM1220" s="116"/>
      <c r="BN1220" s="116"/>
      <c r="BO1220" s="116"/>
      <c r="BP1220" s="116"/>
      <c r="BQ1220" s="116"/>
      <c r="BR1220" s="116"/>
      <c r="BS1220" s="118"/>
      <c r="BT1220" s="107"/>
      <c r="BU1220" s="107"/>
      <c r="BV1220" s="107"/>
      <c r="BW1220" s="107"/>
      <c r="BX1220" s="107"/>
      <c r="BY1220" s="107"/>
      <c r="BZ1220" s="107"/>
      <c r="CA1220" s="107"/>
      <c r="CB1220" s="117"/>
      <c r="CC1220" s="117"/>
      <c r="CD1220" s="117"/>
      <c r="CE1220" s="112"/>
      <c r="CF1220" s="117"/>
      <c r="CG1220" s="112"/>
      <c r="CH1220" s="112"/>
      <c r="CI1220" s="112"/>
      <c r="CJ1220" s="112"/>
      <c r="CK1220" s="112"/>
      <c r="CL1220" s="112"/>
      <c r="CM1220" s="112"/>
      <c r="CN1220" s="112"/>
      <c r="CO1220" s="112"/>
      <c r="CP1220" s="112"/>
      <c r="CQ1220" s="112"/>
      <c r="CR1220" s="112"/>
    </row>
    <row r="1221" spans="1:96" ht="30.75" customHeight="1">
      <c r="A1221" s="107"/>
      <c r="B1221" s="117"/>
      <c r="C1221" s="107"/>
      <c r="D1221" s="107"/>
      <c r="E1221" s="107"/>
      <c r="F1221" s="107"/>
      <c r="G1221" s="107"/>
      <c r="H1221" s="107"/>
      <c r="I1221" s="107"/>
      <c r="J1221" s="107"/>
      <c r="K1221" s="107"/>
      <c r="L1221" s="107"/>
      <c r="M1221" s="107"/>
      <c r="N1221" s="107"/>
      <c r="O1221" s="117"/>
      <c r="P1221" s="118"/>
      <c r="Q1221" s="107"/>
      <c r="R1221" s="107"/>
      <c r="S1221" s="107"/>
      <c r="T1221" s="107"/>
      <c r="U1221" s="107"/>
      <c r="V1221" s="107"/>
      <c r="W1221" s="107"/>
      <c r="X1221" s="107"/>
      <c r="Y1221" s="107"/>
      <c r="Z1221" s="107"/>
      <c r="AA1221" s="107"/>
      <c r="AB1221" s="107"/>
      <c r="AC1221" s="147"/>
      <c r="AD1221" s="111"/>
      <c r="AE1221" s="107"/>
      <c r="AF1221" s="107"/>
      <c r="AG1221" s="107"/>
      <c r="AH1221" s="107"/>
      <c r="AI1221" s="107"/>
      <c r="AJ1221" s="107"/>
      <c r="AK1221" s="107"/>
      <c r="AL1221" s="107"/>
      <c r="AM1221" s="107"/>
      <c r="AN1221" s="107"/>
      <c r="AO1221" s="107"/>
      <c r="AP1221" s="107"/>
      <c r="AQ1221" s="107"/>
      <c r="AR1221" s="107"/>
      <c r="AS1221" s="107"/>
      <c r="AT1221" s="107"/>
      <c r="AU1221" s="107"/>
      <c r="AV1221" s="107"/>
      <c r="AW1221" s="107"/>
      <c r="AX1221" s="107"/>
      <c r="AY1221" s="107"/>
      <c r="AZ1221" s="107"/>
      <c r="BA1221" s="107"/>
      <c r="BB1221" s="107"/>
      <c r="BC1221" s="115"/>
      <c r="BD1221" s="107"/>
      <c r="BE1221" s="107"/>
      <c r="BF1221" s="107"/>
      <c r="BG1221" s="107"/>
      <c r="BH1221" s="107"/>
      <c r="BI1221" s="107"/>
      <c r="BJ1221" s="107"/>
      <c r="BK1221" s="107"/>
      <c r="BL1221" s="116"/>
      <c r="BM1221" s="116"/>
      <c r="BN1221" s="116"/>
      <c r="BO1221" s="116"/>
      <c r="BP1221" s="116"/>
      <c r="BQ1221" s="116"/>
      <c r="BR1221" s="116"/>
      <c r="BS1221" s="118"/>
      <c r="BT1221" s="107"/>
      <c r="BU1221" s="107"/>
      <c r="BV1221" s="107"/>
      <c r="BW1221" s="107"/>
      <c r="BX1221" s="107"/>
      <c r="BY1221" s="107"/>
      <c r="BZ1221" s="107"/>
      <c r="CA1221" s="107"/>
      <c r="CB1221" s="117"/>
      <c r="CC1221" s="117"/>
      <c r="CD1221" s="117"/>
      <c r="CE1221" s="112"/>
      <c r="CF1221" s="117"/>
      <c r="CG1221" s="112"/>
      <c r="CH1221" s="112"/>
      <c r="CI1221" s="112"/>
      <c r="CJ1221" s="112"/>
      <c r="CK1221" s="112"/>
      <c r="CL1221" s="112"/>
      <c r="CM1221" s="112"/>
      <c r="CN1221" s="112"/>
      <c r="CO1221" s="112"/>
      <c r="CP1221" s="112"/>
      <c r="CQ1221" s="112"/>
      <c r="CR1221" s="112"/>
    </row>
    <row r="1222" spans="1:96" ht="30.75" customHeight="1">
      <c r="A1222" s="107"/>
      <c r="B1222" s="117"/>
      <c r="C1222" s="107"/>
      <c r="D1222" s="107"/>
      <c r="E1222" s="107"/>
      <c r="F1222" s="107"/>
      <c r="G1222" s="107"/>
      <c r="H1222" s="107"/>
      <c r="I1222" s="107"/>
      <c r="J1222" s="107"/>
      <c r="K1222" s="107"/>
      <c r="L1222" s="107"/>
      <c r="M1222" s="107"/>
      <c r="N1222" s="107"/>
      <c r="O1222" s="117"/>
      <c r="P1222" s="118"/>
      <c r="Q1222" s="107"/>
      <c r="R1222" s="107"/>
      <c r="S1222" s="107"/>
      <c r="T1222" s="107"/>
      <c r="U1222" s="107"/>
      <c r="V1222" s="107"/>
      <c r="W1222" s="107"/>
      <c r="X1222" s="107"/>
      <c r="Y1222" s="107"/>
      <c r="Z1222" s="107"/>
      <c r="AA1222" s="107"/>
      <c r="AB1222" s="107"/>
      <c r="AC1222" s="147"/>
      <c r="AD1222" s="111"/>
      <c r="AE1222" s="107"/>
      <c r="AF1222" s="107"/>
      <c r="AG1222" s="107"/>
      <c r="AH1222" s="107"/>
      <c r="AI1222" s="107"/>
      <c r="AJ1222" s="107"/>
      <c r="AK1222" s="107"/>
      <c r="AL1222" s="107"/>
      <c r="AM1222" s="107"/>
      <c r="AN1222" s="107"/>
      <c r="AO1222" s="107"/>
      <c r="AP1222" s="107"/>
      <c r="AQ1222" s="107"/>
      <c r="AR1222" s="107"/>
      <c r="AS1222" s="107"/>
      <c r="AT1222" s="107"/>
      <c r="AU1222" s="107"/>
      <c r="AV1222" s="107"/>
      <c r="AW1222" s="107"/>
      <c r="AX1222" s="107"/>
      <c r="AY1222" s="107"/>
      <c r="AZ1222" s="107"/>
      <c r="BA1222" s="107"/>
      <c r="BB1222" s="107"/>
      <c r="BC1222" s="115"/>
      <c r="BD1222" s="107"/>
      <c r="BE1222" s="107"/>
      <c r="BF1222" s="107"/>
      <c r="BG1222" s="107"/>
      <c r="BH1222" s="107"/>
      <c r="BI1222" s="107"/>
      <c r="BJ1222" s="107"/>
      <c r="BK1222" s="107"/>
      <c r="BL1222" s="116"/>
      <c r="BM1222" s="116"/>
      <c r="BN1222" s="116"/>
      <c r="BO1222" s="116"/>
      <c r="BP1222" s="116"/>
      <c r="BQ1222" s="116"/>
      <c r="BR1222" s="116"/>
      <c r="BS1222" s="118"/>
      <c r="BT1222" s="107"/>
      <c r="BU1222" s="107"/>
      <c r="BV1222" s="107"/>
      <c r="BW1222" s="107"/>
      <c r="BX1222" s="107"/>
      <c r="BY1222" s="107"/>
      <c r="BZ1222" s="107"/>
      <c r="CA1222" s="107"/>
      <c r="CB1222" s="117"/>
      <c r="CC1222" s="117"/>
      <c r="CD1222" s="117"/>
      <c r="CE1222" s="112"/>
      <c r="CF1222" s="117"/>
      <c r="CG1222" s="112"/>
      <c r="CH1222" s="112"/>
      <c r="CI1222" s="112"/>
      <c r="CJ1222" s="112"/>
      <c r="CK1222" s="112"/>
      <c r="CL1222" s="112"/>
      <c r="CM1222" s="112"/>
      <c r="CN1222" s="112"/>
      <c r="CO1222" s="112"/>
      <c r="CP1222" s="112"/>
      <c r="CQ1222" s="112"/>
      <c r="CR1222" s="112"/>
    </row>
    <row r="1223" spans="1:96" ht="30.75" customHeight="1">
      <c r="A1223" s="107"/>
      <c r="B1223" s="117"/>
      <c r="C1223" s="107"/>
      <c r="D1223" s="107"/>
      <c r="E1223" s="107"/>
      <c r="F1223" s="107"/>
      <c r="G1223" s="107"/>
      <c r="H1223" s="107"/>
      <c r="I1223" s="107"/>
      <c r="J1223" s="107"/>
      <c r="K1223" s="107"/>
      <c r="L1223" s="107"/>
      <c r="M1223" s="107"/>
      <c r="N1223" s="107"/>
      <c r="O1223" s="117"/>
      <c r="P1223" s="118"/>
      <c r="Q1223" s="107"/>
      <c r="R1223" s="107"/>
      <c r="S1223" s="107"/>
      <c r="T1223" s="107"/>
      <c r="U1223" s="107"/>
      <c r="V1223" s="107"/>
      <c r="W1223" s="107"/>
      <c r="X1223" s="107"/>
      <c r="Y1223" s="107"/>
      <c r="Z1223" s="107"/>
      <c r="AA1223" s="107"/>
      <c r="AB1223" s="107"/>
      <c r="AC1223" s="147"/>
      <c r="AD1223" s="111"/>
      <c r="AE1223" s="107"/>
      <c r="AF1223" s="107"/>
      <c r="AG1223" s="107"/>
      <c r="AH1223" s="107"/>
      <c r="AI1223" s="107"/>
      <c r="AJ1223" s="107"/>
      <c r="AK1223" s="107"/>
      <c r="AL1223" s="107"/>
      <c r="AM1223" s="107"/>
      <c r="AN1223" s="107"/>
      <c r="AO1223" s="107"/>
      <c r="AP1223" s="107"/>
      <c r="AQ1223" s="107"/>
      <c r="AR1223" s="107"/>
      <c r="AS1223" s="107"/>
      <c r="AT1223" s="107"/>
      <c r="AU1223" s="107"/>
      <c r="AV1223" s="107"/>
      <c r="AW1223" s="107"/>
      <c r="AX1223" s="107"/>
      <c r="AY1223" s="107"/>
      <c r="AZ1223" s="107"/>
      <c r="BA1223" s="107"/>
      <c r="BB1223" s="107"/>
      <c r="BC1223" s="115"/>
      <c r="BD1223" s="107"/>
      <c r="BE1223" s="107"/>
      <c r="BF1223" s="107"/>
      <c r="BG1223" s="107"/>
      <c r="BH1223" s="107"/>
      <c r="BI1223" s="107"/>
      <c r="BJ1223" s="107"/>
      <c r="BK1223" s="107"/>
      <c r="BL1223" s="116"/>
      <c r="BM1223" s="116"/>
      <c r="BN1223" s="116"/>
      <c r="BO1223" s="116"/>
      <c r="BP1223" s="116"/>
      <c r="BQ1223" s="116"/>
      <c r="BR1223" s="116"/>
      <c r="BS1223" s="118"/>
      <c r="BT1223" s="107"/>
      <c r="BU1223" s="107"/>
      <c r="BV1223" s="107"/>
      <c r="BW1223" s="107"/>
      <c r="BX1223" s="107"/>
      <c r="BY1223" s="107"/>
      <c r="BZ1223" s="107"/>
      <c r="CA1223" s="107"/>
      <c r="CB1223" s="117"/>
      <c r="CC1223" s="117"/>
      <c r="CD1223" s="117"/>
      <c r="CE1223" s="112"/>
      <c r="CF1223" s="117"/>
      <c r="CG1223" s="112"/>
      <c r="CH1223" s="112"/>
      <c r="CI1223" s="112"/>
      <c r="CJ1223" s="112"/>
      <c r="CK1223" s="112"/>
      <c r="CL1223" s="112"/>
      <c r="CM1223" s="112"/>
      <c r="CN1223" s="112"/>
      <c r="CO1223" s="112"/>
      <c r="CP1223" s="112"/>
      <c r="CQ1223" s="112"/>
      <c r="CR1223" s="112"/>
    </row>
    <row r="1224" spans="1:96" ht="30.75" customHeight="1">
      <c r="A1224" s="107"/>
      <c r="B1224" s="117"/>
      <c r="C1224" s="107"/>
      <c r="D1224" s="107"/>
      <c r="E1224" s="107"/>
      <c r="F1224" s="107"/>
      <c r="G1224" s="107"/>
      <c r="H1224" s="107"/>
      <c r="I1224" s="107"/>
      <c r="J1224" s="107"/>
      <c r="K1224" s="107"/>
      <c r="L1224" s="107"/>
      <c r="M1224" s="107"/>
      <c r="N1224" s="107"/>
      <c r="O1224" s="117"/>
      <c r="P1224" s="118"/>
      <c r="Q1224" s="107"/>
      <c r="R1224" s="107"/>
      <c r="S1224" s="107"/>
      <c r="T1224" s="107"/>
      <c r="U1224" s="107"/>
      <c r="V1224" s="107"/>
      <c r="W1224" s="107"/>
      <c r="X1224" s="107"/>
      <c r="Y1224" s="107"/>
      <c r="Z1224" s="107"/>
      <c r="AA1224" s="107"/>
      <c r="AB1224" s="107"/>
      <c r="AC1224" s="147"/>
      <c r="AD1224" s="111"/>
      <c r="AE1224" s="107"/>
      <c r="AF1224" s="107"/>
      <c r="AG1224" s="107"/>
      <c r="AH1224" s="107"/>
      <c r="AI1224" s="107"/>
      <c r="AJ1224" s="107"/>
      <c r="AK1224" s="107"/>
      <c r="AL1224" s="107"/>
      <c r="AM1224" s="107"/>
      <c r="AN1224" s="107"/>
      <c r="AO1224" s="107"/>
      <c r="AP1224" s="107"/>
      <c r="AQ1224" s="107"/>
      <c r="AR1224" s="107"/>
      <c r="AS1224" s="107"/>
      <c r="AT1224" s="107"/>
      <c r="AU1224" s="107"/>
      <c r="AV1224" s="107"/>
      <c r="AW1224" s="107"/>
      <c r="AX1224" s="107"/>
      <c r="AY1224" s="107"/>
      <c r="AZ1224" s="107"/>
      <c r="BA1224" s="107"/>
      <c r="BB1224" s="107"/>
      <c r="BC1224" s="115"/>
      <c r="BD1224" s="107"/>
      <c r="BE1224" s="107"/>
      <c r="BF1224" s="107"/>
      <c r="BG1224" s="107"/>
      <c r="BH1224" s="107"/>
      <c r="BI1224" s="107"/>
      <c r="BJ1224" s="107"/>
      <c r="BK1224" s="107"/>
      <c r="BL1224" s="116"/>
      <c r="BM1224" s="116"/>
      <c r="BN1224" s="116"/>
      <c r="BO1224" s="116"/>
      <c r="BP1224" s="116"/>
      <c r="BQ1224" s="116"/>
      <c r="BR1224" s="116"/>
      <c r="BS1224" s="118"/>
      <c r="BT1224" s="107"/>
      <c r="BU1224" s="107"/>
      <c r="BV1224" s="107"/>
      <c r="BW1224" s="107"/>
      <c r="BX1224" s="107"/>
      <c r="BY1224" s="107"/>
      <c r="BZ1224" s="107"/>
      <c r="CA1224" s="107"/>
      <c r="CB1224" s="117"/>
      <c r="CC1224" s="117"/>
      <c r="CD1224" s="117"/>
      <c r="CE1224" s="112"/>
      <c r="CF1224" s="117"/>
      <c r="CG1224" s="112"/>
      <c r="CH1224" s="112"/>
      <c r="CI1224" s="112"/>
      <c r="CJ1224" s="112"/>
      <c r="CK1224" s="112"/>
      <c r="CL1224" s="112"/>
      <c r="CM1224" s="112"/>
      <c r="CN1224" s="112"/>
      <c r="CO1224" s="112"/>
      <c r="CP1224" s="112"/>
      <c r="CQ1224" s="112"/>
      <c r="CR1224" s="112"/>
    </row>
    <row r="1225" spans="1:96" ht="30.75" customHeight="1">
      <c r="A1225" s="107"/>
      <c r="B1225" s="117"/>
      <c r="C1225" s="107"/>
      <c r="D1225" s="107"/>
      <c r="E1225" s="107"/>
      <c r="F1225" s="107"/>
      <c r="G1225" s="107"/>
      <c r="H1225" s="107"/>
      <c r="I1225" s="107"/>
      <c r="J1225" s="107"/>
      <c r="K1225" s="107"/>
      <c r="L1225" s="107"/>
      <c r="M1225" s="107"/>
      <c r="N1225" s="107"/>
      <c r="O1225" s="117"/>
      <c r="P1225" s="118"/>
      <c r="Q1225" s="107"/>
      <c r="R1225" s="107"/>
      <c r="S1225" s="107"/>
      <c r="T1225" s="107"/>
      <c r="U1225" s="107"/>
      <c r="V1225" s="107"/>
      <c r="W1225" s="107"/>
      <c r="X1225" s="107"/>
      <c r="Y1225" s="107"/>
      <c r="Z1225" s="107"/>
      <c r="AA1225" s="107"/>
      <c r="AB1225" s="107"/>
      <c r="AC1225" s="147"/>
      <c r="AD1225" s="111"/>
      <c r="AE1225" s="107"/>
      <c r="AF1225" s="107"/>
      <c r="AG1225" s="107"/>
      <c r="AH1225" s="107"/>
      <c r="AI1225" s="107"/>
      <c r="AJ1225" s="107"/>
      <c r="AK1225" s="107"/>
      <c r="AL1225" s="107"/>
      <c r="AM1225" s="107"/>
      <c r="AN1225" s="107"/>
      <c r="AO1225" s="107"/>
      <c r="AP1225" s="107"/>
      <c r="AQ1225" s="107"/>
      <c r="AR1225" s="107"/>
      <c r="AS1225" s="107"/>
      <c r="AT1225" s="107"/>
      <c r="AU1225" s="107"/>
      <c r="AV1225" s="107"/>
      <c r="AW1225" s="107"/>
      <c r="AX1225" s="107"/>
      <c r="AY1225" s="107"/>
      <c r="AZ1225" s="107"/>
      <c r="BA1225" s="107"/>
      <c r="BB1225" s="107"/>
      <c r="BC1225" s="115"/>
      <c r="BD1225" s="107"/>
      <c r="BE1225" s="107"/>
      <c r="BF1225" s="107"/>
      <c r="BG1225" s="107"/>
      <c r="BH1225" s="107"/>
      <c r="BI1225" s="107"/>
      <c r="BJ1225" s="107"/>
      <c r="BK1225" s="107"/>
      <c r="BL1225" s="116"/>
      <c r="BM1225" s="116"/>
      <c r="BN1225" s="116"/>
      <c r="BO1225" s="116"/>
      <c r="BP1225" s="116"/>
      <c r="BQ1225" s="116"/>
      <c r="BR1225" s="116"/>
      <c r="BS1225" s="118"/>
      <c r="BT1225" s="107"/>
      <c r="BU1225" s="107"/>
      <c r="BV1225" s="107"/>
      <c r="BW1225" s="107"/>
      <c r="BX1225" s="107"/>
      <c r="BY1225" s="107"/>
      <c r="BZ1225" s="107"/>
      <c r="CA1225" s="107"/>
      <c r="CB1225" s="117"/>
      <c r="CC1225" s="117"/>
      <c r="CD1225" s="117"/>
      <c r="CE1225" s="112"/>
      <c r="CF1225" s="117"/>
      <c r="CG1225" s="112"/>
      <c r="CH1225" s="112"/>
      <c r="CI1225" s="112"/>
      <c r="CJ1225" s="112"/>
      <c r="CK1225" s="112"/>
      <c r="CL1225" s="112"/>
      <c r="CM1225" s="112"/>
      <c r="CN1225" s="112"/>
      <c r="CO1225" s="112"/>
      <c r="CP1225" s="112"/>
      <c r="CQ1225" s="112"/>
      <c r="CR1225" s="112"/>
    </row>
    <row r="1226" spans="1:96" ht="30.75" customHeight="1">
      <c r="A1226" s="107"/>
      <c r="B1226" s="117"/>
      <c r="C1226" s="107"/>
      <c r="D1226" s="107"/>
      <c r="E1226" s="107"/>
      <c r="F1226" s="107"/>
      <c r="G1226" s="107"/>
      <c r="H1226" s="107"/>
      <c r="I1226" s="107"/>
      <c r="J1226" s="107"/>
      <c r="K1226" s="107"/>
      <c r="L1226" s="107"/>
      <c r="M1226" s="107"/>
      <c r="N1226" s="107"/>
      <c r="O1226" s="117"/>
      <c r="P1226" s="118"/>
      <c r="Q1226" s="107"/>
      <c r="R1226" s="107"/>
      <c r="S1226" s="107"/>
      <c r="T1226" s="107"/>
      <c r="U1226" s="107"/>
      <c r="V1226" s="107"/>
      <c r="W1226" s="107"/>
      <c r="X1226" s="107"/>
      <c r="Y1226" s="107"/>
      <c r="Z1226" s="107"/>
      <c r="AA1226" s="107"/>
      <c r="AB1226" s="107"/>
      <c r="AC1226" s="147"/>
      <c r="AD1226" s="111"/>
      <c r="AE1226" s="107"/>
      <c r="AF1226" s="107"/>
      <c r="AG1226" s="107"/>
      <c r="AH1226" s="107"/>
      <c r="AI1226" s="107"/>
      <c r="AJ1226" s="107"/>
      <c r="AK1226" s="107"/>
      <c r="AL1226" s="107"/>
      <c r="AM1226" s="107"/>
      <c r="AN1226" s="107"/>
      <c r="AO1226" s="107"/>
      <c r="AP1226" s="107"/>
      <c r="AQ1226" s="107"/>
      <c r="AR1226" s="107"/>
      <c r="AS1226" s="107"/>
      <c r="AT1226" s="107"/>
      <c r="AU1226" s="107"/>
      <c r="AV1226" s="107"/>
      <c r="AW1226" s="107"/>
      <c r="AX1226" s="107"/>
      <c r="AY1226" s="107"/>
      <c r="AZ1226" s="107"/>
      <c r="BA1226" s="107"/>
      <c r="BB1226" s="107"/>
      <c r="BC1226" s="115"/>
      <c r="BD1226" s="107"/>
      <c r="BE1226" s="107"/>
      <c r="BF1226" s="107"/>
      <c r="BG1226" s="107"/>
      <c r="BH1226" s="107"/>
      <c r="BI1226" s="107"/>
      <c r="BJ1226" s="107"/>
      <c r="BK1226" s="107"/>
      <c r="BL1226" s="116"/>
      <c r="BM1226" s="116"/>
      <c r="BN1226" s="116"/>
      <c r="BO1226" s="116"/>
      <c r="BP1226" s="116"/>
      <c r="BQ1226" s="116"/>
      <c r="BR1226" s="116"/>
      <c r="BS1226" s="118"/>
      <c r="BT1226" s="107"/>
      <c r="BU1226" s="107"/>
      <c r="BV1226" s="107"/>
      <c r="BW1226" s="107"/>
      <c r="BX1226" s="107"/>
      <c r="BY1226" s="107"/>
      <c r="BZ1226" s="107"/>
      <c r="CA1226" s="107"/>
      <c r="CB1226" s="117"/>
      <c r="CC1226" s="117"/>
      <c r="CD1226" s="117"/>
      <c r="CE1226" s="112"/>
      <c r="CF1226" s="117"/>
      <c r="CG1226" s="112"/>
      <c r="CH1226" s="112"/>
      <c r="CI1226" s="112"/>
      <c r="CJ1226" s="112"/>
      <c r="CK1226" s="112"/>
      <c r="CL1226" s="112"/>
      <c r="CM1226" s="112"/>
      <c r="CN1226" s="112"/>
      <c r="CO1226" s="112"/>
      <c r="CP1226" s="112"/>
      <c r="CQ1226" s="112"/>
      <c r="CR1226" s="112"/>
    </row>
    <row r="1227" spans="1:96" ht="30.75" customHeight="1">
      <c r="A1227" s="107"/>
      <c r="B1227" s="117"/>
      <c r="C1227" s="107"/>
      <c r="D1227" s="107"/>
      <c r="E1227" s="107"/>
      <c r="F1227" s="107"/>
      <c r="G1227" s="107"/>
      <c r="H1227" s="107"/>
      <c r="I1227" s="107"/>
      <c r="J1227" s="107"/>
      <c r="K1227" s="107"/>
      <c r="L1227" s="107"/>
      <c r="M1227" s="107"/>
      <c r="N1227" s="107"/>
      <c r="O1227" s="117"/>
      <c r="P1227" s="118"/>
      <c r="Q1227" s="107"/>
      <c r="R1227" s="107"/>
      <c r="S1227" s="107"/>
      <c r="T1227" s="107"/>
      <c r="U1227" s="107"/>
      <c r="V1227" s="107"/>
      <c r="W1227" s="107"/>
      <c r="X1227" s="107"/>
      <c r="Y1227" s="107"/>
      <c r="Z1227" s="107"/>
      <c r="AA1227" s="107"/>
      <c r="AB1227" s="107"/>
      <c r="AC1227" s="147"/>
      <c r="AD1227" s="111"/>
      <c r="AE1227" s="107"/>
      <c r="AF1227" s="107"/>
      <c r="AG1227" s="107"/>
      <c r="AH1227" s="107"/>
      <c r="AI1227" s="107"/>
      <c r="AJ1227" s="107"/>
      <c r="AK1227" s="107"/>
      <c r="AL1227" s="107"/>
      <c r="AM1227" s="107"/>
      <c r="AN1227" s="107"/>
      <c r="AO1227" s="107"/>
      <c r="AP1227" s="107"/>
      <c r="AQ1227" s="107"/>
      <c r="AR1227" s="107"/>
      <c r="AS1227" s="107"/>
      <c r="AT1227" s="107"/>
      <c r="AU1227" s="107"/>
      <c r="AV1227" s="107"/>
      <c r="AW1227" s="107"/>
      <c r="AX1227" s="107"/>
      <c r="AY1227" s="107"/>
      <c r="AZ1227" s="107"/>
      <c r="BA1227" s="107"/>
      <c r="BB1227" s="107"/>
      <c r="BC1227" s="115"/>
      <c r="BD1227" s="107"/>
      <c r="BE1227" s="107"/>
      <c r="BF1227" s="107"/>
      <c r="BG1227" s="107"/>
      <c r="BH1227" s="107"/>
      <c r="BI1227" s="107"/>
      <c r="BJ1227" s="107"/>
      <c r="BK1227" s="107"/>
      <c r="BL1227" s="116"/>
      <c r="BM1227" s="116"/>
      <c r="BN1227" s="116"/>
      <c r="BO1227" s="116"/>
      <c r="BP1227" s="116"/>
      <c r="BQ1227" s="116"/>
      <c r="BR1227" s="116"/>
      <c r="BS1227" s="118"/>
      <c r="BT1227" s="107"/>
      <c r="BU1227" s="107"/>
      <c r="BV1227" s="107"/>
      <c r="BW1227" s="107"/>
      <c r="BX1227" s="107"/>
      <c r="BY1227" s="107"/>
      <c r="BZ1227" s="107"/>
      <c r="CA1227" s="107"/>
      <c r="CB1227" s="117"/>
      <c r="CC1227" s="117"/>
      <c r="CD1227" s="117"/>
      <c r="CE1227" s="112"/>
      <c r="CF1227" s="117"/>
      <c r="CG1227" s="112"/>
      <c r="CH1227" s="112"/>
      <c r="CI1227" s="112"/>
      <c r="CJ1227" s="112"/>
      <c r="CK1227" s="112"/>
      <c r="CL1227" s="112"/>
      <c r="CM1227" s="112"/>
      <c r="CN1227" s="112"/>
      <c r="CO1227" s="112"/>
      <c r="CP1227" s="112"/>
      <c r="CQ1227" s="112"/>
      <c r="CR1227" s="112"/>
    </row>
    <row r="1228" spans="1:96" ht="30.75" customHeight="1">
      <c r="A1228" s="107"/>
      <c r="B1228" s="117"/>
      <c r="C1228" s="107"/>
      <c r="D1228" s="107"/>
      <c r="E1228" s="107"/>
      <c r="F1228" s="107"/>
      <c r="G1228" s="107"/>
      <c r="H1228" s="107"/>
      <c r="I1228" s="107"/>
      <c r="J1228" s="107"/>
      <c r="K1228" s="107"/>
      <c r="L1228" s="107"/>
      <c r="M1228" s="107"/>
      <c r="N1228" s="107"/>
      <c r="O1228" s="117"/>
      <c r="P1228" s="118"/>
      <c r="Q1228" s="107"/>
      <c r="R1228" s="107"/>
      <c r="S1228" s="107"/>
      <c r="T1228" s="107"/>
      <c r="U1228" s="107"/>
      <c r="V1228" s="107"/>
      <c r="W1228" s="107"/>
      <c r="X1228" s="107"/>
      <c r="Y1228" s="107"/>
      <c r="Z1228" s="107"/>
      <c r="AA1228" s="107"/>
      <c r="AB1228" s="107"/>
      <c r="AC1228" s="147"/>
      <c r="AD1228" s="111"/>
      <c r="AE1228" s="107"/>
      <c r="AF1228" s="107"/>
      <c r="AG1228" s="107"/>
      <c r="AH1228" s="107"/>
      <c r="AI1228" s="107"/>
      <c r="AJ1228" s="107"/>
      <c r="AK1228" s="107"/>
      <c r="AL1228" s="107"/>
      <c r="AM1228" s="107"/>
      <c r="AN1228" s="107"/>
      <c r="AO1228" s="107"/>
      <c r="AP1228" s="107"/>
      <c r="AQ1228" s="107"/>
      <c r="AR1228" s="107"/>
      <c r="AS1228" s="107"/>
      <c r="AT1228" s="107"/>
      <c r="AU1228" s="107"/>
      <c r="AV1228" s="107"/>
      <c r="AW1228" s="107"/>
      <c r="AX1228" s="107"/>
      <c r="AY1228" s="107"/>
      <c r="AZ1228" s="107"/>
      <c r="BA1228" s="107"/>
      <c r="BB1228" s="107"/>
      <c r="BC1228" s="115"/>
      <c r="BD1228" s="107"/>
      <c r="BE1228" s="107"/>
      <c r="BF1228" s="107"/>
      <c r="BG1228" s="107"/>
      <c r="BH1228" s="107"/>
      <c r="BI1228" s="107"/>
      <c r="BJ1228" s="107"/>
      <c r="BK1228" s="107"/>
      <c r="BL1228" s="116"/>
      <c r="BM1228" s="116"/>
      <c r="BN1228" s="116"/>
      <c r="BO1228" s="116"/>
      <c r="BP1228" s="116"/>
      <c r="BQ1228" s="116"/>
      <c r="BR1228" s="116"/>
      <c r="BS1228" s="118"/>
      <c r="BT1228" s="107"/>
      <c r="BU1228" s="107"/>
      <c r="BV1228" s="107"/>
      <c r="BW1228" s="107"/>
      <c r="BX1228" s="107"/>
      <c r="BY1228" s="107"/>
      <c r="BZ1228" s="107"/>
      <c r="CA1228" s="107"/>
      <c r="CB1228" s="117"/>
      <c r="CC1228" s="117"/>
      <c r="CD1228" s="117"/>
      <c r="CE1228" s="112"/>
      <c r="CF1228" s="117"/>
      <c r="CG1228" s="112"/>
      <c r="CH1228" s="112"/>
      <c r="CI1228" s="112"/>
      <c r="CJ1228" s="112"/>
      <c r="CK1228" s="112"/>
      <c r="CL1228" s="112"/>
      <c r="CM1228" s="112"/>
      <c r="CN1228" s="112"/>
      <c r="CO1228" s="112"/>
      <c r="CP1228" s="112"/>
      <c r="CQ1228" s="112"/>
      <c r="CR1228" s="112"/>
    </row>
    <row r="1229" spans="1:96" ht="30.75" customHeight="1">
      <c r="A1229" s="107"/>
      <c r="B1229" s="117"/>
      <c r="C1229" s="107"/>
      <c r="D1229" s="107"/>
      <c r="E1229" s="107"/>
      <c r="F1229" s="107"/>
      <c r="G1229" s="107"/>
      <c r="H1229" s="107"/>
      <c r="I1229" s="107"/>
      <c r="J1229" s="107"/>
      <c r="K1229" s="107"/>
      <c r="L1229" s="107"/>
      <c r="M1229" s="107"/>
      <c r="N1229" s="107"/>
      <c r="O1229" s="117"/>
      <c r="P1229" s="118"/>
      <c r="Q1229" s="107"/>
      <c r="R1229" s="107"/>
      <c r="S1229" s="107"/>
      <c r="T1229" s="107"/>
      <c r="U1229" s="107"/>
      <c r="V1229" s="107"/>
      <c r="W1229" s="107"/>
      <c r="X1229" s="107"/>
      <c r="Y1229" s="107"/>
      <c r="Z1229" s="107"/>
      <c r="AA1229" s="107"/>
      <c r="AB1229" s="107"/>
      <c r="AC1229" s="147"/>
      <c r="AD1229" s="111"/>
      <c r="AE1229" s="107"/>
      <c r="AF1229" s="107"/>
      <c r="AG1229" s="107"/>
      <c r="AH1229" s="107"/>
      <c r="AI1229" s="107"/>
      <c r="AJ1229" s="107"/>
      <c r="AK1229" s="107"/>
      <c r="AL1229" s="107"/>
      <c r="AM1229" s="107"/>
      <c r="AN1229" s="107"/>
      <c r="AO1229" s="107"/>
      <c r="AP1229" s="107"/>
      <c r="AQ1229" s="107"/>
      <c r="AR1229" s="107"/>
      <c r="AS1229" s="107"/>
      <c r="AT1229" s="107"/>
      <c r="AU1229" s="107"/>
      <c r="AV1229" s="107"/>
      <c r="AW1229" s="107"/>
      <c r="AX1229" s="107"/>
      <c r="AY1229" s="107"/>
      <c r="AZ1229" s="107"/>
      <c r="BA1229" s="107"/>
      <c r="BB1229" s="107"/>
      <c r="BC1229" s="115"/>
      <c r="BD1229" s="107"/>
      <c r="BE1229" s="107"/>
      <c r="BF1229" s="107"/>
      <c r="BG1229" s="107"/>
      <c r="BH1229" s="107"/>
      <c r="BI1229" s="107"/>
      <c r="BJ1229" s="107"/>
      <c r="BK1229" s="107"/>
      <c r="BL1229" s="116"/>
      <c r="BM1229" s="116"/>
      <c r="BN1229" s="116"/>
      <c r="BO1229" s="116"/>
      <c r="BP1229" s="116"/>
      <c r="BQ1229" s="116"/>
      <c r="BR1229" s="116"/>
      <c r="BS1229" s="118"/>
      <c r="BT1229" s="107"/>
      <c r="BU1229" s="107"/>
      <c r="BV1229" s="107"/>
      <c r="BW1229" s="107"/>
      <c r="BX1229" s="107"/>
      <c r="BY1229" s="107"/>
      <c r="BZ1229" s="107"/>
      <c r="CA1229" s="107"/>
      <c r="CB1229" s="117"/>
      <c r="CC1229" s="117"/>
      <c r="CD1229" s="117"/>
      <c r="CE1229" s="112"/>
      <c r="CF1229" s="117"/>
      <c r="CG1229" s="112"/>
      <c r="CH1229" s="112"/>
      <c r="CI1229" s="112"/>
      <c r="CJ1229" s="112"/>
      <c r="CK1229" s="112"/>
      <c r="CL1229" s="112"/>
      <c r="CM1229" s="112"/>
      <c r="CN1229" s="112"/>
      <c r="CO1229" s="112"/>
      <c r="CP1229" s="112"/>
      <c r="CQ1229" s="112"/>
      <c r="CR1229" s="112"/>
    </row>
    <row r="1230" spans="1:96" ht="30.75" customHeight="1">
      <c r="A1230" s="107"/>
      <c r="B1230" s="117"/>
      <c r="C1230" s="107"/>
      <c r="D1230" s="107"/>
      <c r="E1230" s="107"/>
      <c r="F1230" s="107"/>
      <c r="G1230" s="107"/>
      <c r="H1230" s="107"/>
      <c r="I1230" s="107"/>
      <c r="J1230" s="107"/>
      <c r="K1230" s="107"/>
      <c r="L1230" s="107"/>
      <c r="M1230" s="107"/>
      <c r="N1230" s="107"/>
      <c r="O1230" s="117"/>
      <c r="P1230" s="118"/>
      <c r="Q1230" s="107"/>
      <c r="R1230" s="107"/>
      <c r="S1230" s="107"/>
      <c r="T1230" s="107"/>
      <c r="U1230" s="107"/>
      <c r="V1230" s="107"/>
      <c r="W1230" s="107"/>
      <c r="X1230" s="107"/>
      <c r="Y1230" s="107"/>
      <c r="Z1230" s="107"/>
      <c r="AA1230" s="107"/>
      <c r="AB1230" s="107"/>
      <c r="AC1230" s="147"/>
      <c r="AD1230" s="111"/>
      <c r="AE1230" s="107"/>
      <c r="AF1230" s="107"/>
      <c r="AG1230" s="107"/>
      <c r="AH1230" s="107"/>
      <c r="AI1230" s="107"/>
      <c r="AJ1230" s="107"/>
      <c r="AK1230" s="107"/>
      <c r="AL1230" s="107"/>
      <c r="AM1230" s="107"/>
      <c r="AN1230" s="107"/>
      <c r="AO1230" s="107"/>
      <c r="AP1230" s="107"/>
      <c r="AQ1230" s="107"/>
      <c r="AR1230" s="107"/>
      <c r="AS1230" s="107"/>
      <c r="AT1230" s="107"/>
      <c r="AU1230" s="107"/>
      <c r="AV1230" s="107"/>
      <c r="AW1230" s="107"/>
      <c r="AX1230" s="107"/>
      <c r="AY1230" s="107"/>
      <c r="AZ1230" s="107"/>
      <c r="BA1230" s="107"/>
      <c r="BB1230" s="107"/>
      <c r="BC1230" s="115"/>
      <c r="BD1230" s="107"/>
      <c r="BE1230" s="107"/>
      <c r="BF1230" s="107"/>
      <c r="BG1230" s="107"/>
      <c r="BH1230" s="107"/>
      <c r="BI1230" s="107"/>
      <c r="BJ1230" s="107"/>
      <c r="BK1230" s="107"/>
      <c r="BL1230" s="116"/>
      <c r="BM1230" s="116"/>
      <c r="BN1230" s="116"/>
      <c r="BO1230" s="116"/>
      <c r="BP1230" s="116"/>
      <c r="BQ1230" s="116"/>
      <c r="BR1230" s="116"/>
      <c r="BS1230" s="118"/>
      <c r="BT1230" s="107"/>
      <c r="BU1230" s="107"/>
      <c r="BV1230" s="107"/>
      <c r="BW1230" s="107"/>
      <c r="BX1230" s="107"/>
      <c r="BY1230" s="107"/>
      <c r="BZ1230" s="107"/>
      <c r="CA1230" s="107"/>
      <c r="CB1230" s="117"/>
      <c r="CC1230" s="117"/>
      <c r="CD1230" s="117"/>
      <c r="CE1230" s="112"/>
      <c r="CF1230" s="117"/>
      <c r="CG1230" s="112"/>
      <c r="CH1230" s="112"/>
      <c r="CI1230" s="112"/>
      <c r="CJ1230" s="112"/>
      <c r="CK1230" s="112"/>
      <c r="CL1230" s="112"/>
      <c r="CM1230" s="112"/>
      <c r="CN1230" s="112"/>
      <c r="CO1230" s="112"/>
      <c r="CP1230" s="112"/>
      <c r="CQ1230" s="112"/>
      <c r="CR1230" s="112"/>
    </row>
    <row r="1231" spans="1:96" ht="30.75" customHeight="1">
      <c r="A1231" s="107"/>
      <c r="B1231" s="117"/>
      <c r="C1231" s="107"/>
      <c r="D1231" s="107"/>
      <c r="E1231" s="107"/>
      <c r="F1231" s="107"/>
      <c r="G1231" s="107"/>
      <c r="H1231" s="107"/>
      <c r="I1231" s="107"/>
      <c r="J1231" s="107"/>
      <c r="K1231" s="107"/>
      <c r="L1231" s="107"/>
      <c r="M1231" s="107"/>
      <c r="N1231" s="107"/>
      <c r="O1231" s="117"/>
      <c r="P1231" s="118"/>
      <c r="Q1231" s="107"/>
      <c r="R1231" s="107"/>
      <c r="S1231" s="107"/>
      <c r="T1231" s="107"/>
      <c r="U1231" s="107"/>
      <c r="V1231" s="107"/>
      <c r="W1231" s="107"/>
      <c r="X1231" s="107"/>
      <c r="Y1231" s="107"/>
      <c r="Z1231" s="107"/>
      <c r="AA1231" s="107"/>
      <c r="AB1231" s="107"/>
      <c r="AC1231" s="147"/>
      <c r="AD1231" s="111"/>
      <c r="AE1231" s="107"/>
      <c r="AF1231" s="107"/>
      <c r="AG1231" s="107"/>
      <c r="AH1231" s="107"/>
      <c r="AI1231" s="107"/>
      <c r="AJ1231" s="107"/>
      <c r="AK1231" s="107"/>
      <c r="AL1231" s="107"/>
      <c r="AM1231" s="107"/>
      <c r="AN1231" s="107"/>
      <c r="AO1231" s="107"/>
      <c r="AP1231" s="107"/>
      <c r="AQ1231" s="107"/>
      <c r="AR1231" s="107"/>
      <c r="AS1231" s="107"/>
      <c r="AT1231" s="107"/>
      <c r="AU1231" s="107"/>
      <c r="AV1231" s="107"/>
      <c r="AW1231" s="107"/>
      <c r="AX1231" s="107"/>
      <c r="AY1231" s="107"/>
      <c r="AZ1231" s="107"/>
      <c r="BA1231" s="107"/>
      <c r="BB1231" s="107"/>
      <c r="BC1231" s="115"/>
      <c r="BD1231" s="107"/>
      <c r="BE1231" s="107"/>
      <c r="BF1231" s="107"/>
      <c r="BG1231" s="107"/>
      <c r="BH1231" s="107"/>
      <c r="BI1231" s="107"/>
      <c r="BJ1231" s="107"/>
      <c r="BK1231" s="107"/>
      <c r="BL1231" s="116"/>
      <c r="BM1231" s="116"/>
      <c r="BN1231" s="116"/>
      <c r="BO1231" s="116"/>
      <c r="BP1231" s="116"/>
      <c r="BQ1231" s="116"/>
      <c r="BR1231" s="116"/>
      <c r="BS1231" s="118"/>
      <c r="BT1231" s="107"/>
      <c r="BU1231" s="107"/>
      <c r="BV1231" s="107"/>
      <c r="BW1231" s="107"/>
      <c r="BX1231" s="107"/>
      <c r="BY1231" s="107"/>
      <c r="BZ1231" s="107"/>
      <c r="CA1231" s="107"/>
      <c r="CB1231" s="117"/>
      <c r="CC1231" s="117"/>
      <c r="CD1231" s="117"/>
      <c r="CE1231" s="112"/>
      <c r="CF1231" s="117"/>
      <c r="CG1231" s="112"/>
      <c r="CH1231" s="112"/>
      <c r="CI1231" s="112"/>
      <c r="CJ1231" s="112"/>
      <c r="CK1231" s="112"/>
      <c r="CL1231" s="112"/>
      <c r="CM1231" s="112"/>
      <c r="CN1231" s="112"/>
      <c r="CO1231" s="112"/>
      <c r="CP1231" s="112"/>
      <c r="CQ1231" s="112"/>
      <c r="CR1231" s="112"/>
    </row>
    <row r="1232" spans="1:96" ht="30.75" customHeight="1">
      <c r="A1232" s="107"/>
      <c r="B1232" s="117"/>
      <c r="C1232" s="107"/>
      <c r="D1232" s="107"/>
      <c r="E1232" s="107"/>
      <c r="F1232" s="107"/>
      <c r="G1232" s="107"/>
      <c r="H1232" s="107"/>
      <c r="I1232" s="107"/>
      <c r="J1232" s="107"/>
      <c r="K1232" s="107"/>
      <c r="L1232" s="107"/>
      <c r="M1232" s="107"/>
      <c r="N1232" s="107"/>
      <c r="O1232" s="117"/>
      <c r="P1232" s="118"/>
      <c r="Q1232" s="107"/>
      <c r="R1232" s="107"/>
      <c r="S1232" s="107"/>
      <c r="T1232" s="107"/>
      <c r="U1232" s="107"/>
      <c r="V1232" s="107"/>
      <c r="W1232" s="107"/>
      <c r="X1232" s="107"/>
      <c r="Y1232" s="107"/>
      <c r="Z1232" s="107"/>
      <c r="AA1232" s="107"/>
      <c r="AB1232" s="107"/>
      <c r="AC1232" s="147"/>
      <c r="AD1232" s="111"/>
      <c r="AE1232" s="107"/>
      <c r="AF1232" s="107"/>
      <c r="AG1232" s="107"/>
      <c r="AH1232" s="107"/>
      <c r="AI1232" s="107"/>
      <c r="AJ1232" s="107"/>
      <c r="AK1232" s="107"/>
      <c r="AL1232" s="107"/>
      <c r="AM1232" s="107"/>
      <c r="AN1232" s="107"/>
      <c r="AO1232" s="107"/>
      <c r="AP1232" s="107"/>
      <c r="AQ1232" s="107"/>
      <c r="AR1232" s="107"/>
      <c r="AS1232" s="107"/>
      <c r="AT1232" s="107"/>
      <c r="AU1232" s="107"/>
      <c r="AV1232" s="107"/>
      <c r="AW1232" s="107"/>
      <c r="AX1232" s="107"/>
      <c r="AY1232" s="107"/>
      <c r="AZ1232" s="107"/>
      <c r="BA1232" s="107"/>
      <c r="BB1232" s="107"/>
      <c r="BC1232" s="115"/>
      <c r="BD1232" s="107"/>
      <c r="BE1232" s="107"/>
      <c r="BF1232" s="107"/>
      <c r="BG1232" s="107"/>
      <c r="BH1232" s="107"/>
      <c r="BI1232" s="107"/>
      <c r="BJ1232" s="107"/>
      <c r="BK1232" s="107"/>
      <c r="BL1232" s="116"/>
      <c r="BM1232" s="116"/>
      <c r="BN1232" s="116"/>
      <c r="BO1232" s="116"/>
      <c r="BP1232" s="116"/>
      <c r="BQ1232" s="116"/>
      <c r="BR1232" s="116"/>
      <c r="BS1232" s="118"/>
      <c r="BT1232" s="107"/>
      <c r="BU1232" s="107"/>
      <c r="BV1232" s="107"/>
      <c r="BW1232" s="107"/>
      <c r="BX1232" s="107"/>
      <c r="BY1232" s="107"/>
      <c r="BZ1232" s="107"/>
      <c r="CA1232" s="107"/>
      <c r="CB1232" s="117"/>
      <c r="CC1232" s="117"/>
      <c r="CD1232" s="117"/>
      <c r="CE1232" s="112"/>
      <c r="CF1232" s="117"/>
      <c r="CG1232" s="112"/>
      <c r="CH1232" s="112"/>
      <c r="CI1232" s="112"/>
      <c r="CJ1232" s="112"/>
      <c r="CK1232" s="112"/>
      <c r="CL1232" s="112"/>
      <c r="CM1232" s="112"/>
      <c r="CN1232" s="112"/>
      <c r="CO1232" s="112"/>
      <c r="CP1232" s="112"/>
      <c r="CQ1232" s="112"/>
      <c r="CR1232" s="112"/>
    </row>
    <row r="1233" spans="1:96" ht="30.75" customHeight="1">
      <c r="A1233" s="107"/>
      <c r="B1233" s="117"/>
      <c r="C1233" s="107"/>
      <c r="D1233" s="107"/>
      <c r="E1233" s="107"/>
      <c r="F1233" s="107"/>
      <c r="G1233" s="107"/>
      <c r="H1233" s="107"/>
      <c r="I1233" s="107"/>
      <c r="J1233" s="107"/>
      <c r="K1233" s="107"/>
      <c r="L1233" s="107"/>
      <c r="M1233" s="107"/>
      <c r="N1233" s="107"/>
      <c r="O1233" s="117"/>
      <c r="P1233" s="118"/>
      <c r="Q1233" s="107"/>
      <c r="R1233" s="107"/>
      <c r="S1233" s="107"/>
      <c r="T1233" s="107"/>
      <c r="U1233" s="107"/>
      <c r="V1233" s="107"/>
      <c r="W1233" s="107"/>
      <c r="X1233" s="107"/>
      <c r="Y1233" s="107"/>
      <c r="Z1233" s="107"/>
      <c r="AA1233" s="107"/>
      <c r="AB1233" s="107"/>
      <c r="AC1233" s="147"/>
      <c r="AD1233" s="111"/>
      <c r="AE1233" s="107"/>
      <c r="AF1233" s="107"/>
      <c r="AG1233" s="107"/>
      <c r="AH1233" s="107"/>
      <c r="AI1233" s="107"/>
      <c r="AJ1233" s="107"/>
      <c r="AK1233" s="107"/>
      <c r="AL1233" s="107"/>
      <c r="AM1233" s="107"/>
      <c r="AN1233" s="107"/>
      <c r="AO1233" s="107"/>
      <c r="AP1233" s="107"/>
      <c r="AQ1233" s="107"/>
      <c r="AR1233" s="107"/>
      <c r="AS1233" s="107"/>
      <c r="AT1233" s="107"/>
      <c r="AU1233" s="107"/>
      <c r="AV1233" s="107"/>
      <c r="AW1233" s="107"/>
      <c r="AX1233" s="107"/>
      <c r="AY1233" s="107"/>
      <c r="AZ1233" s="107"/>
      <c r="BA1233" s="107"/>
      <c r="BB1233" s="107"/>
      <c r="BC1233" s="115"/>
      <c r="BD1233" s="107"/>
      <c r="BE1233" s="107"/>
      <c r="BF1233" s="107"/>
      <c r="BG1233" s="107"/>
      <c r="BH1233" s="107"/>
      <c r="BI1233" s="107"/>
      <c r="BJ1233" s="107"/>
      <c r="BK1233" s="107"/>
      <c r="BL1233" s="116"/>
      <c r="BM1233" s="116"/>
      <c r="BN1233" s="116"/>
      <c r="BO1233" s="116"/>
      <c r="BP1233" s="116"/>
      <c r="BQ1233" s="116"/>
      <c r="BR1233" s="116"/>
      <c r="BS1233" s="118"/>
      <c r="BT1233" s="107"/>
      <c r="BU1233" s="107"/>
      <c r="BV1233" s="107"/>
      <c r="BW1233" s="107"/>
      <c r="BX1233" s="107"/>
      <c r="BY1233" s="107"/>
      <c r="BZ1233" s="107"/>
      <c r="CA1233" s="107"/>
      <c r="CB1233" s="117"/>
      <c r="CC1233" s="117"/>
      <c r="CD1233" s="117"/>
      <c r="CE1233" s="112"/>
      <c r="CF1233" s="117"/>
      <c r="CG1233" s="112"/>
      <c r="CH1233" s="112"/>
      <c r="CI1233" s="112"/>
      <c r="CJ1233" s="112"/>
      <c r="CK1233" s="112"/>
      <c r="CL1233" s="112"/>
      <c r="CM1233" s="112"/>
      <c r="CN1233" s="112"/>
      <c r="CO1233" s="112"/>
      <c r="CP1233" s="112"/>
      <c r="CQ1233" s="112"/>
      <c r="CR1233" s="112"/>
    </row>
    <row r="1234" spans="1:96" ht="30.75" customHeight="1">
      <c r="A1234" s="107"/>
      <c r="B1234" s="117"/>
      <c r="C1234" s="107"/>
      <c r="D1234" s="107"/>
      <c r="E1234" s="107"/>
      <c r="F1234" s="107"/>
      <c r="G1234" s="107"/>
      <c r="H1234" s="107"/>
      <c r="I1234" s="107"/>
      <c r="J1234" s="107"/>
      <c r="K1234" s="107"/>
      <c r="L1234" s="107"/>
      <c r="M1234" s="107"/>
      <c r="N1234" s="107"/>
      <c r="O1234" s="117"/>
      <c r="P1234" s="118"/>
      <c r="Q1234" s="107"/>
      <c r="R1234" s="107"/>
      <c r="S1234" s="107"/>
      <c r="T1234" s="107"/>
      <c r="U1234" s="107"/>
      <c r="V1234" s="107"/>
      <c r="W1234" s="107"/>
      <c r="X1234" s="107"/>
      <c r="Y1234" s="107"/>
      <c r="Z1234" s="107"/>
      <c r="AA1234" s="107"/>
      <c r="AB1234" s="107"/>
      <c r="AC1234" s="147"/>
      <c r="AD1234" s="111"/>
      <c r="AE1234" s="107"/>
      <c r="AF1234" s="107"/>
      <c r="AG1234" s="107"/>
      <c r="AH1234" s="107"/>
      <c r="AI1234" s="107"/>
      <c r="AJ1234" s="107"/>
      <c r="AK1234" s="107"/>
      <c r="AL1234" s="107"/>
      <c r="AM1234" s="107"/>
      <c r="AN1234" s="107"/>
      <c r="AO1234" s="107"/>
      <c r="AP1234" s="107"/>
      <c r="AQ1234" s="107"/>
      <c r="AR1234" s="107"/>
      <c r="AS1234" s="107"/>
      <c r="AT1234" s="107"/>
      <c r="AU1234" s="107"/>
      <c r="AV1234" s="107"/>
      <c r="AW1234" s="107"/>
      <c r="AX1234" s="107"/>
      <c r="AY1234" s="107"/>
      <c r="AZ1234" s="107"/>
      <c r="BA1234" s="107"/>
      <c r="BB1234" s="107"/>
      <c r="BC1234" s="115"/>
      <c r="BD1234" s="107"/>
      <c r="BE1234" s="107"/>
      <c r="BF1234" s="107"/>
      <c r="BG1234" s="107"/>
      <c r="BH1234" s="107"/>
      <c r="BI1234" s="107"/>
      <c r="BJ1234" s="107"/>
      <c r="BK1234" s="107"/>
      <c r="BL1234" s="116"/>
      <c r="BM1234" s="116"/>
      <c r="BN1234" s="116"/>
      <c r="BO1234" s="116"/>
      <c r="BP1234" s="116"/>
      <c r="BQ1234" s="116"/>
      <c r="BR1234" s="116"/>
      <c r="BS1234" s="118"/>
      <c r="BT1234" s="107"/>
      <c r="BU1234" s="107"/>
      <c r="BV1234" s="107"/>
      <c r="BW1234" s="107"/>
      <c r="BX1234" s="107"/>
      <c r="BY1234" s="107"/>
      <c r="BZ1234" s="107"/>
      <c r="CA1234" s="107"/>
      <c r="CB1234" s="117"/>
      <c r="CC1234" s="117"/>
      <c r="CD1234" s="117"/>
      <c r="CE1234" s="112"/>
      <c r="CF1234" s="117"/>
      <c r="CG1234" s="112"/>
      <c r="CH1234" s="112"/>
      <c r="CI1234" s="112"/>
      <c r="CJ1234" s="112"/>
      <c r="CK1234" s="112"/>
      <c r="CL1234" s="112"/>
      <c r="CM1234" s="112"/>
      <c r="CN1234" s="112"/>
      <c r="CO1234" s="112"/>
      <c r="CP1234" s="112"/>
      <c r="CQ1234" s="112"/>
      <c r="CR1234" s="112"/>
    </row>
    <row r="1235" spans="1:96" ht="30.75" customHeight="1">
      <c r="A1235" s="107"/>
      <c r="B1235" s="117"/>
      <c r="C1235" s="107"/>
      <c r="D1235" s="107"/>
      <c r="E1235" s="107"/>
      <c r="F1235" s="107"/>
      <c r="G1235" s="107"/>
      <c r="H1235" s="107"/>
      <c r="I1235" s="107"/>
      <c r="J1235" s="107"/>
      <c r="K1235" s="107"/>
      <c r="L1235" s="107"/>
      <c r="M1235" s="107"/>
      <c r="N1235" s="107"/>
      <c r="O1235" s="117"/>
      <c r="P1235" s="118"/>
      <c r="Q1235" s="107"/>
      <c r="R1235" s="107"/>
      <c r="S1235" s="107"/>
      <c r="T1235" s="107"/>
      <c r="U1235" s="107"/>
      <c r="V1235" s="107"/>
      <c r="W1235" s="107"/>
      <c r="X1235" s="107"/>
      <c r="Y1235" s="107"/>
      <c r="Z1235" s="107"/>
      <c r="AA1235" s="107"/>
      <c r="AB1235" s="107"/>
      <c r="AC1235" s="147"/>
      <c r="AD1235" s="111"/>
      <c r="AE1235" s="107"/>
      <c r="AF1235" s="107"/>
      <c r="AG1235" s="107"/>
      <c r="AH1235" s="107"/>
      <c r="AI1235" s="107"/>
      <c r="AJ1235" s="107"/>
      <c r="AK1235" s="107"/>
      <c r="AL1235" s="107"/>
      <c r="AM1235" s="107"/>
      <c r="AN1235" s="107"/>
      <c r="AO1235" s="107"/>
      <c r="AP1235" s="107"/>
      <c r="AQ1235" s="107"/>
      <c r="AR1235" s="107"/>
      <c r="AS1235" s="107"/>
      <c r="AT1235" s="107"/>
      <c r="AU1235" s="107"/>
      <c r="AV1235" s="107"/>
      <c r="AW1235" s="107"/>
      <c r="AX1235" s="107"/>
      <c r="AY1235" s="107"/>
      <c r="AZ1235" s="107"/>
      <c r="BA1235" s="107"/>
      <c r="BB1235" s="107"/>
      <c r="BC1235" s="115"/>
      <c r="BD1235" s="107"/>
      <c r="BE1235" s="107"/>
      <c r="BF1235" s="107"/>
      <c r="BG1235" s="107"/>
      <c r="BH1235" s="107"/>
      <c r="BI1235" s="107"/>
      <c r="BJ1235" s="107"/>
      <c r="BK1235" s="107"/>
      <c r="BL1235" s="116"/>
      <c r="BM1235" s="116"/>
      <c r="BN1235" s="116"/>
      <c r="BO1235" s="116"/>
      <c r="BP1235" s="116"/>
      <c r="BQ1235" s="116"/>
      <c r="BR1235" s="116"/>
      <c r="BS1235" s="118"/>
      <c r="BT1235" s="107"/>
      <c r="BU1235" s="107"/>
      <c r="BV1235" s="107"/>
      <c r="BW1235" s="107"/>
      <c r="BX1235" s="107"/>
      <c r="BY1235" s="107"/>
      <c r="BZ1235" s="107"/>
      <c r="CA1235" s="107"/>
      <c r="CB1235" s="117"/>
      <c r="CC1235" s="117"/>
      <c r="CD1235" s="117"/>
      <c r="CE1235" s="112"/>
      <c r="CF1235" s="117"/>
      <c r="CG1235" s="112"/>
      <c r="CH1235" s="112"/>
      <c r="CI1235" s="112"/>
      <c r="CJ1235" s="112"/>
      <c r="CK1235" s="112"/>
      <c r="CL1235" s="112"/>
      <c r="CM1235" s="112"/>
      <c r="CN1235" s="112"/>
      <c r="CO1235" s="112"/>
      <c r="CP1235" s="112"/>
      <c r="CQ1235" s="112"/>
      <c r="CR1235" s="112"/>
    </row>
    <row r="1236" spans="1:96" ht="30.75" customHeight="1">
      <c r="A1236" s="107"/>
      <c r="B1236" s="117"/>
      <c r="C1236" s="107"/>
      <c r="D1236" s="107"/>
      <c r="E1236" s="107"/>
      <c r="F1236" s="107"/>
      <c r="G1236" s="107"/>
      <c r="H1236" s="107"/>
      <c r="I1236" s="107"/>
      <c r="J1236" s="107"/>
      <c r="K1236" s="107"/>
      <c r="L1236" s="107"/>
      <c r="M1236" s="107"/>
      <c r="N1236" s="107"/>
      <c r="O1236" s="117"/>
      <c r="P1236" s="118"/>
      <c r="Q1236" s="107"/>
      <c r="R1236" s="107"/>
      <c r="S1236" s="107"/>
      <c r="T1236" s="107"/>
      <c r="U1236" s="107"/>
      <c r="V1236" s="107"/>
      <c r="W1236" s="107"/>
      <c r="X1236" s="107"/>
      <c r="Y1236" s="107"/>
      <c r="Z1236" s="107"/>
      <c r="AA1236" s="107"/>
      <c r="AB1236" s="107"/>
      <c r="AC1236" s="147"/>
      <c r="AD1236" s="111"/>
      <c r="AE1236" s="107"/>
      <c r="AF1236" s="107"/>
      <c r="AG1236" s="107"/>
      <c r="AH1236" s="107"/>
      <c r="AI1236" s="107"/>
      <c r="AJ1236" s="107"/>
      <c r="AK1236" s="107"/>
      <c r="AL1236" s="107"/>
      <c r="AM1236" s="107"/>
      <c r="AN1236" s="107"/>
      <c r="AO1236" s="107"/>
      <c r="AP1236" s="107"/>
      <c r="AQ1236" s="107"/>
      <c r="AR1236" s="107"/>
      <c r="AS1236" s="107"/>
      <c r="AT1236" s="107"/>
      <c r="AU1236" s="107"/>
      <c r="AV1236" s="107"/>
      <c r="AW1236" s="107"/>
      <c r="AX1236" s="107"/>
      <c r="AY1236" s="107"/>
      <c r="AZ1236" s="107"/>
      <c r="BA1236" s="107"/>
      <c r="BB1236" s="107"/>
      <c r="BC1236" s="115"/>
      <c r="BD1236" s="107"/>
      <c r="BE1236" s="107"/>
      <c r="BF1236" s="107"/>
      <c r="BG1236" s="107"/>
      <c r="BH1236" s="107"/>
      <c r="BI1236" s="107"/>
      <c r="BJ1236" s="107"/>
      <c r="BK1236" s="107"/>
      <c r="BL1236" s="116"/>
      <c r="BM1236" s="116"/>
      <c r="BN1236" s="116"/>
      <c r="BO1236" s="116"/>
      <c r="BP1236" s="116"/>
      <c r="BQ1236" s="116"/>
      <c r="BR1236" s="116"/>
      <c r="BS1236" s="118"/>
      <c r="BT1236" s="107"/>
      <c r="BU1236" s="107"/>
      <c r="BV1236" s="107"/>
      <c r="BW1236" s="107"/>
      <c r="BX1236" s="107"/>
      <c r="BY1236" s="107"/>
      <c r="BZ1236" s="107"/>
      <c r="CA1236" s="107"/>
      <c r="CB1236" s="117"/>
      <c r="CC1236" s="117"/>
      <c r="CD1236" s="117"/>
      <c r="CE1236" s="112"/>
      <c r="CF1236" s="117"/>
      <c r="CG1236" s="112"/>
      <c r="CH1236" s="112"/>
      <c r="CI1236" s="112"/>
      <c r="CJ1236" s="112"/>
      <c r="CK1236" s="112"/>
      <c r="CL1236" s="112"/>
      <c r="CM1236" s="112"/>
      <c r="CN1236" s="112"/>
      <c r="CO1236" s="112"/>
      <c r="CP1236" s="112"/>
      <c r="CQ1236" s="112"/>
      <c r="CR1236" s="112"/>
    </row>
    <row r="1237" spans="1:96" ht="30.75" customHeight="1">
      <c r="A1237" s="107"/>
      <c r="B1237" s="117"/>
      <c r="C1237" s="107"/>
      <c r="D1237" s="107"/>
      <c r="E1237" s="107"/>
      <c r="F1237" s="107"/>
      <c r="G1237" s="107"/>
      <c r="H1237" s="107"/>
      <c r="I1237" s="107"/>
      <c r="J1237" s="107"/>
      <c r="K1237" s="107"/>
      <c r="L1237" s="107"/>
      <c r="M1237" s="107"/>
      <c r="N1237" s="107"/>
      <c r="O1237" s="117"/>
      <c r="P1237" s="118"/>
      <c r="Q1237" s="107"/>
      <c r="R1237" s="107"/>
      <c r="S1237" s="107"/>
      <c r="T1237" s="107"/>
      <c r="U1237" s="107"/>
      <c r="V1237" s="107"/>
      <c r="W1237" s="107"/>
      <c r="X1237" s="107"/>
      <c r="Y1237" s="107"/>
      <c r="Z1237" s="107"/>
      <c r="AA1237" s="107"/>
      <c r="AB1237" s="107"/>
      <c r="AC1237" s="147"/>
      <c r="AD1237" s="111"/>
      <c r="AE1237" s="107"/>
      <c r="AF1237" s="107"/>
      <c r="AG1237" s="107"/>
      <c r="AH1237" s="107"/>
      <c r="AI1237" s="107"/>
      <c r="AJ1237" s="107"/>
      <c r="AK1237" s="107"/>
      <c r="AL1237" s="107"/>
      <c r="AM1237" s="107"/>
      <c r="AN1237" s="107"/>
      <c r="AO1237" s="107"/>
      <c r="AP1237" s="107"/>
      <c r="AQ1237" s="107"/>
      <c r="AR1237" s="107"/>
      <c r="AS1237" s="107"/>
      <c r="AT1237" s="107"/>
      <c r="AU1237" s="107"/>
      <c r="AV1237" s="107"/>
      <c r="AW1237" s="107"/>
      <c r="AX1237" s="107"/>
      <c r="AY1237" s="107"/>
      <c r="AZ1237" s="107"/>
      <c r="BA1237" s="107"/>
      <c r="BB1237" s="107"/>
      <c r="BC1237" s="115"/>
      <c r="BD1237" s="107"/>
      <c r="BE1237" s="107"/>
      <c r="BF1237" s="107"/>
      <c r="BG1237" s="107"/>
      <c r="BH1237" s="107"/>
      <c r="BI1237" s="107"/>
      <c r="BJ1237" s="107"/>
      <c r="BK1237" s="107"/>
      <c r="BL1237" s="116"/>
      <c r="BM1237" s="116"/>
      <c r="BN1237" s="116"/>
      <c r="BO1237" s="116"/>
      <c r="BP1237" s="116"/>
      <c r="BQ1237" s="116"/>
      <c r="BR1237" s="116"/>
      <c r="BS1237" s="118"/>
      <c r="BT1237" s="107"/>
      <c r="BU1237" s="107"/>
      <c r="BV1237" s="107"/>
      <c r="BW1237" s="107"/>
      <c r="BX1237" s="107"/>
      <c r="BY1237" s="107"/>
      <c r="BZ1237" s="107"/>
      <c r="CA1237" s="107"/>
      <c r="CB1237" s="117"/>
      <c r="CC1237" s="117"/>
      <c r="CD1237" s="117"/>
      <c r="CE1237" s="112"/>
      <c r="CF1237" s="117"/>
      <c r="CG1237" s="112"/>
      <c r="CH1237" s="112"/>
      <c r="CI1237" s="112"/>
      <c r="CJ1237" s="112"/>
      <c r="CK1237" s="112"/>
      <c r="CL1237" s="112"/>
      <c r="CM1237" s="112"/>
      <c r="CN1237" s="112"/>
      <c r="CO1237" s="112"/>
      <c r="CP1237" s="112"/>
      <c r="CQ1237" s="112"/>
      <c r="CR1237" s="112"/>
    </row>
    <row r="1238" spans="1:96" ht="30.75" customHeight="1">
      <c r="A1238" s="107"/>
      <c r="B1238" s="117"/>
      <c r="C1238" s="107"/>
      <c r="D1238" s="107"/>
      <c r="E1238" s="107"/>
      <c r="F1238" s="107"/>
      <c r="G1238" s="107"/>
      <c r="H1238" s="107"/>
      <c r="I1238" s="107"/>
      <c r="J1238" s="107"/>
      <c r="K1238" s="107"/>
      <c r="L1238" s="107"/>
      <c r="M1238" s="107"/>
      <c r="N1238" s="107"/>
      <c r="O1238" s="117"/>
      <c r="P1238" s="118"/>
      <c r="Q1238" s="107"/>
      <c r="R1238" s="107"/>
      <c r="S1238" s="107"/>
      <c r="T1238" s="107"/>
      <c r="U1238" s="107"/>
      <c r="V1238" s="107"/>
      <c r="W1238" s="107"/>
      <c r="X1238" s="107"/>
      <c r="Y1238" s="107"/>
      <c r="Z1238" s="107"/>
      <c r="AA1238" s="107"/>
      <c r="AB1238" s="107"/>
      <c r="AC1238" s="147"/>
      <c r="AD1238" s="111"/>
      <c r="AE1238" s="107"/>
      <c r="AF1238" s="107"/>
      <c r="AG1238" s="107"/>
      <c r="AH1238" s="107"/>
      <c r="AI1238" s="107"/>
      <c r="AJ1238" s="107"/>
      <c r="AK1238" s="107"/>
      <c r="AL1238" s="107"/>
      <c r="AM1238" s="107"/>
      <c r="AN1238" s="107"/>
      <c r="AO1238" s="107"/>
      <c r="AP1238" s="107"/>
      <c r="AQ1238" s="107"/>
      <c r="AR1238" s="107"/>
      <c r="AS1238" s="107"/>
      <c r="AT1238" s="107"/>
      <c r="AU1238" s="107"/>
      <c r="AV1238" s="107"/>
      <c r="AW1238" s="107"/>
      <c r="AX1238" s="107"/>
      <c r="AY1238" s="107"/>
      <c r="AZ1238" s="107"/>
      <c r="BA1238" s="107"/>
      <c r="BB1238" s="107"/>
      <c r="BC1238" s="115"/>
      <c r="BD1238" s="107"/>
      <c r="BE1238" s="107"/>
      <c r="BF1238" s="107"/>
      <c r="BG1238" s="107"/>
      <c r="BH1238" s="107"/>
      <c r="BI1238" s="107"/>
      <c r="BJ1238" s="107"/>
      <c r="BK1238" s="107"/>
      <c r="BL1238" s="116"/>
      <c r="BM1238" s="116"/>
      <c r="BN1238" s="116"/>
      <c r="BO1238" s="116"/>
      <c r="BP1238" s="116"/>
      <c r="BQ1238" s="116"/>
      <c r="BR1238" s="116"/>
      <c r="BS1238" s="118"/>
      <c r="BT1238" s="107"/>
      <c r="BU1238" s="107"/>
      <c r="BV1238" s="107"/>
      <c r="BW1238" s="107"/>
      <c r="BX1238" s="107"/>
      <c r="BY1238" s="107"/>
      <c r="BZ1238" s="107"/>
      <c r="CA1238" s="107"/>
      <c r="CB1238" s="117"/>
      <c r="CC1238" s="117"/>
      <c r="CD1238" s="117"/>
      <c r="CE1238" s="112"/>
      <c r="CF1238" s="117"/>
      <c r="CG1238" s="112"/>
      <c r="CH1238" s="112"/>
      <c r="CI1238" s="112"/>
      <c r="CJ1238" s="112"/>
      <c r="CK1238" s="112"/>
      <c r="CL1238" s="112"/>
      <c r="CM1238" s="112"/>
      <c r="CN1238" s="112"/>
      <c r="CO1238" s="112"/>
      <c r="CP1238" s="112"/>
      <c r="CQ1238" s="112"/>
      <c r="CR1238" s="112"/>
    </row>
    <row r="1239" spans="1:96" ht="30.75" customHeight="1">
      <c r="A1239" s="107"/>
      <c r="B1239" s="117"/>
      <c r="C1239" s="107"/>
      <c r="D1239" s="107"/>
      <c r="E1239" s="107"/>
      <c r="F1239" s="107"/>
      <c r="G1239" s="107"/>
      <c r="H1239" s="107"/>
      <c r="I1239" s="107"/>
      <c r="J1239" s="107"/>
      <c r="K1239" s="107"/>
      <c r="L1239" s="107"/>
      <c r="M1239" s="107"/>
      <c r="N1239" s="107"/>
      <c r="O1239" s="117"/>
      <c r="P1239" s="118"/>
      <c r="Q1239" s="107"/>
      <c r="R1239" s="107"/>
      <c r="S1239" s="107"/>
      <c r="T1239" s="107"/>
      <c r="U1239" s="107"/>
      <c r="V1239" s="107"/>
      <c r="W1239" s="107"/>
      <c r="X1239" s="107"/>
      <c r="Y1239" s="107"/>
      <c r="Z1239" s="107"/>
      <c r="AA1239" s="107"/>
      <c r="AB1239" s="107"/>
      <c r="AC1239" s="147"/>
      <c r="AD1239" s="111"/>
      <c r="AE1239" s="107"/>
      <c r="AF1239" s="107"/>
      <c r="AG1239" s="107"/>
      <c r="AH1239" s="107"/>
      <c r="AI1239" s="107"/>
      <c r="AJ1239" s="107"/>
      <c r="AK1239" s="107"/>
      <c r="AL1239" s="107"/>
      <c r="AM1239" s="107"/>
      <c r="AN1239" s="107"/>
      <c r="AO1239" s="107"/>
      <c r="AP1239" s="107"/>
      <c r="AQ1239" s="107"/>
      <c r="AR1239" s="107"/>
      <c r="AS1239" s="107"/>
      <c r="AT1239" s="107"/>
      <c r="AU1239" s="107"/>
      <c r="AV1239" s="107"/>
      <c r="AW1239" s="107"/>
      <c r="AX1239" s="107"/>
      <c r="AY1239" s="107"/>
      <c r="AZ1239" s="107"/>
      <c r="BA1239" s="107"/>
      <c r="BB1239" s="107"/>
      <c r="BC1239" s="115"/>
      <c r="BD1239" s="107"/>
      <c r="BE1239" s="107"/>
      <c r="BF1239" s="107"/>
      <c r="BG1239" s="107"/>
      <c r="BH1239" s="107"/>
      <c r="BI1239" s="107"/>
      <c r="BJ1239" s="107"/>
      <c r="BK1239" s="107"/>
      <c r="BL1239" s="116"/>
      <c r="BM1239" s="116"/>
      <c r="BN1239" s="116"/>
      <c r="BO1239" s="116"/>
      <c r="BP1239" s="116"/>
      <c r="BQ1239" s="116"/>
      <c r="BR1239" s="116"/>
      <c r="BS1239" s="118"/>
      <c r="BT1239" s="107"/>
      <c r="BU1239" s="107"/>
      <c r="BV1239" s="107"/>
      <c r="BW1239" s="107"/>
      <c r="BX1239" s="107"/>
      <c r="BY1239" s="107"/>
      <c r="BZ1239" s="107"/>
      <c r="CA1239" s="107"/>
      <c r="CB1239" s="117"/>
      <c r="CC1239" s="117"/>
      <c r="CD1239" s="117"/>
      <c r="CE1239" s="112"/>
      <c r="CF1239" s="117"/>
      <c r="CG1239" s="112"/>
      <c r="CH1239" s="112"/>
      <c r="CI1239" s="112"/>
      <c r="CJ1239" s="112"/>
      <c r="CK1239" s="112"/>
      <c r="CL1239" s="112"/>
      <c r="CM1239" s="112"/>
      <c r="CN1239" s="112"/>
      <c r="CO1239" s="112"/>
      <c r="CP1239" s="112"/>
      <c r="CQ1239" s="112"/>
      <c r="CR1239" s="112"/>
    </row>
    <row r="1240" spans="1:96" ht="30.75" customHeight="1">
      <c r="A1240" s="107"/>
      <c r="B1240" s="117"/>
      <c r="C1240" s="107"/>
      <c r="D1240" s="107"/>
      <c r="E1240" s="107"/>
      <c r="F1240" s="107"/>
      <c r="G1240" s="107"/>
      <c r="H1240" s="107"/>
      <c r="I1240" s="107"/>
      <c r="J1240" s="107"/>
      <c r="K1240" s="107"/>
      <c r="L1240" s="107"/>
      <c r="M1240" s="107"/>
      <c r="N1240" s="107"/>
      <c r="O1240" s="117"/>
      <c r="P1240" s="118"/>
      <c r="Q1240" s="107"/>
      <c r="R1240" s="107"/>
      <c r="S1240" s="107"/>
      <c r="T1240" s="107"/>
      <c r="U1240" s="107"/>
      <c r="V1240" s="107"/>
      <c r="W1240" s="107"/>
      <c r="X1240" s="107"/>
      <c r="Y1240" s="107"/>
      <c r="Z1240" s="107"/>
      <c r="AA1240" s="107"/>
      <c r="AB1240" s="107"/>
      <c r="AC1240" s="147"/>
      <c r="AD1240" s="111"/>
      <c r="AE1240" s="107"/>
      <c r="AF1240" s="107"/>
      <c r="AG1240" s="107"/>
      <c r="AH1240" s="107"/>
      <c r="AI1240" s="107"/>
      <c r="AJ1240" s="107"/>
      <c r="AK1240" s="107"/>
      <c r="AL1240" s="107"/>
      <c r="AM1240" s="107"/>
      <c r="AN1240" s="107"/>
      <c r="AO1240" s="107"/>
      <c r="AP1240" s="107"/>
      <c r="AQ1240" s="107"/>
      <c r="AR1240" s="107"/>
      <c r="AS1240" s="107"/>
      <c r="AT1240" s="107"/>
      <c r="AU1240" s="107"/>
      <c r="AV1240" s="107"/>
      <c r="AW1240" s="107"/>
      <c r="AX1240" s="107"/>
      <c r="AY1240" s="107"/>
      <c r="AZ1240" s="107"/>
      <c r="BA1240" s="107"/>
      <c r="BB1240" s="107"/>
      <c r="BC1240" s="115"/>
      <c r="BD1240" s="107"/>
      <c r="BE1240" s="107"/>
      <c r="BF1240" s="107"/>
      <c r="BG1240" s="107"/>
      <c r="BH1240" s="107"/>
      <c r="BI1240" s="107"/>
      <c r="BJ1240" s="107"/>
      <c r="BK1240" s="107"/>
      <c r="BL1240" s="116"/>
      <c r="BM1240" s="116"/>
      <c r="BN1240" s="116"/>
      <c r="BO1240" s="116"/>
      <c r="BP1240" s="116"/>
      <c r="BQ1240" s="116"/>
      <c r="BR1240" s="116"/>
      <c r="BS1240" s="118"/>
      <c r="BT1240" s="107"/>
      <c r="BU1240" s="107"/>
      <c r="BV1240" s="107"/>
      <c r="BW1240" s="107"/>
      <c r="BX1240" s="107"/>
      <c r="BY1240" s="107"/>
      <c r="BZ1240" s="107"/>
      <c r="CA1240" s="107"/>
      <c r="CB1240" s="117"/>
      <c r="CC1240" s="117"/>
      <c r="CD1240" s="117"/>
      <c r="CE1240" s="112"/>
      <c r="CF1240" s="117"/>
      <c r="CG1240" s="112"/>
      <c r="CH1240" s="112"/>
      <c r="CI1240" s="112"/>
      <c r="CJ1240" s="112"/>
      <c r="CK1240" s="112"/>
      <c r="CL1240" s="112"/>
      <c r="CM1240" s="112"/>
      <c r="CN1240" s="112"/>
      <c r="CO1240" s="112"/>
      <c r="CP1240" s="112"/>
      <c r="CQ1240" s="112"/>
      <c r="CR1240" s="112"/>
    </row>
    <row r="1241" spans="1:96" ht="30.75" customHeight="1">
      <c r="A1241" s="107"/>
      <c r="B1241" s="117"/>
      <c r="C1241" s="107"/>
      <c r="D1241" s="107"/>
      <c r="E1241" s="107"/>
      <c r="F1241" s="107"/>
      <c r="G1241" s="107"/>
      <c r="H1241" s="107"/>
      <c r="I1241" s="107"/>
      <c r="J1241" s="107"/>
      <c r="K1241" s="107"/>
      <c r="L1241" s="107"/>
      <c r="M1241" s="107"/>
      <c r="N1241" s="107"/>
      <c r="O1241" s="117"/>
      <c r="P1241" s="118"/>
      <c r="Q1241" s="107"/>
      <c r="R1241" s="107"/>
      <c r="S1241" s="107"/>
      <c r="T1241" s="107"/>
      <c r="U1241" s="107"/>
      <c r="V1241" s="107"/>
      <c r="W1241" s="107"/>
      <c r="X1241" s="107"/>
      <c r="Y1241" s="107"/>
      <c r="Z1241" s="107"/>
      <c r="AA1241" s="107"/>
      <c r="AB1241" s="107"/>
      <c r="AC1241" s="147"/>
      <c r="AD1241" s="111"/>
      <c r="AE1241" s="107"/>
      <c r="AF1241" s="107"/>
      <c r="AG1241" s="107"/>
      <c r="AH1241" s="107"/>
      <c r="AI1241" s="107"/>
      <c r="AJ1241" s="107"/>
      <c r="AK1241" s="107"/>
      <c r="AL1241" s="107"/>
      <c r="AM1241" s="107"/>
      <c r="AN1241" s="107"/>
      <c r="AO1241" s="107"/>
      <c r="AP1241" s="107"/>
      <c r="AQ1241" s="107"/>
      <c r="AR1241" s="107"/>
      <c r="AS1241" s="107"/>
      <c r="AT1241" s="107"/>
      <c r="AU1241" s="107"/>
      <c r="AV1241" s="107"/>
      <c r="AW1241" s="107"/>
      <c r="AX1241" s="107"/>
      <c r="AY1241" s="107"/>
      <c r="AZ1241" s="107"/>
      <c r="BA1241" s="107"/>
      <c r="BB1241" s="107"/>
      <c r="BC1241" s="115"/>
      <c r="BD1241" s="107"/>
      <c r="BE1241" s="107"/>
      <c r="BF1241" s="107"/>
      <c r="BG1241" s="107"/>
      <c r="BH1241" s="107"/>
      <c r="BI1241" s="107"/>
      <c r="BJ1241" s="107"/>
      <c r="BK1241" s="107"/>
      <c r="BL1241" s="116"/>
      <c r="BM1241" s="116"/>
      <c r="BN1241" s="116"/>
      <c r="BO1241" s="116"/>
      <c r="BP1241" s="116"/>
      <c r="BQ1241" s="116"/>
      <c r="BR1241" s="116"/>
      <c r="BS1241" s="118"/>
      <c r="BT1241" s="107"/>
      <c r="BU1241" s="107"/>
      <c r="BV1241" s="107"/>
      <c r="BW1241" s="107"/>
      <c r="BX1241" s="107"/>
      <c r="BY1241" s="107"/>
      <c r="BZ1241" s="107"/>
      <c r="CA1241" s="107"/>
      <c r="CB1241" s="117"/>
      <c r="CC1241" s="117"/>
      <c r="CD1241" s="117"/>
      <c r="CE1241" s="112"/>
      <c r="CF1241" s="117"/>
      <c r="CG1241" s="112"/>
      <c r="CH1241" s="112"/>
      <c r="CI1241" s="112"/>
      <c r="CJ1241" s="112"/>
      <c r="CK1241" s="112"/>
      <c r="CL1241" s="112"/>
      <c r="CM1241" s="112"/>
      <c r="CN1241" s="112"/>
      <c r="CO1241" s="112"/>
      <c r="CP1241" s="112"/>
      <c r="CQ1241" s="112"/>
      <c r="CR1241" s="112"/>
    </row>
    <row r="1242" spans="1:96" ht="30.75" customHeight="1">
      <c r="A1242" s="107"/>
      <c r="B1242" s="117"/>
      <c r="C1242" s="107"/>
      <c r="D1242" s="107"/>
      <c r="E1242" s="107"/>
      <c r="F1242" s="107"/>
      <c r="G1242" s="107"/>
      <c r="H1242" s="107"/>
      <c r="I1242" s="107"/>
      <c r="J1242" s="107"/>
      <c r="K1242" s="107"/>
      <c r="L1242" s="107"/>
      <c r="M1242" s="107"/>
      <c r="N1242" s="107"/>
      <c r="O1242" s="117"/>
      <c r="P1242" s="118"/>
      <c r="Q1242" s="107"/>
      <c r="R1242" s="107"/>
      <c r="S1242" s="107"/>
      <c r="T1242" s="107"/>
      <c r="U1242" s="107"/>
      <c r="V1242" s="107"/>
      <c r="W1242" s="107"/>
      <c r="X1242" s="107"/>
      <c r="Y1242" s="107"/>
      <c r="Z1242" s="107"/>
      <c r="AA1242" s="107"/>
      <c r="AB1242" s="107"/>
      <c r="AC1242" s="147"/>
      <c r="AD1242" s="111"/>
      <c r="AE1242" s="107"/>
      <c r="AF1242" s="107"/>
      <c r="AG1242" s="107"/>
      <c r="AH1242" s="107"/>
      <c r="AI1242" s="107"/>
      <c r="AJ1242" s="107"/>
      <c r="AK1242" s="107"/>
      <c r="AL1242" s="107"/>
      <c r="AM1242" s="107"/>
      <c r="AN1242" s="107"/>
      <c r="AO1242" s="107"/>
      <c r="AP1242" s="107"/>
      <c r="AQ1242" s="107"/>
      <c r="AR1242" s="107"/>
      <c r="AS1242" s="107"/>
      <c r="AT1242" s="107"/>
      <c r="AU1242" s="107"/>
      <c r="AV1242" s="107"/>
      <c r="AW1242" s="107"/>
      <c r="AX1242" s="107"/>
      <c r="AY1242" s="107"/>
      <c r="AZ1242" s="107"/>
      <c r="BA1242" s="107"/>
      <c r="BB1242" s="107"/>
      <c r="BC1242" s="115"/>
      <c r="BD1242" s="107"/>
      <c r="BE1242" s="107"/>
      <c r="BF1242" s="107"/>
      <c r="BG1242" s="107"/>
      <c r="BH1242" s="107"/>
      <c r="BI1242" s="107"/>
      <c r="BJ1242" s="107"/>
      <c r="BK1242" s="107"/>
      <c r="BL1242" s="116"/>
      <c r="BM1242" s="116"/>
      <c r="BN1242" s="116"/>
      <c r="BO1242" s="116"/>
      <c r="BP1242" s="116"/>
      <c r="BQ1242" s="116"/>
      <c r="BR1242" s="116"/>
      <c r="BS1242" s="118"/>
      <c r="BT1242" s="107"/>
      <c r="BU1242" s="107"/>
      <c r="BV1242" s="107"/>
      <c r="BW1242" s="107"/>
      <c r="BX1242" s="107"/>
      <c r="BY1242" s="107"/>
      <c r="BZ1242" s="107"/>
      <c r="CA1242" s="107"/>
      <c r="CB1242" s="117"/>
      <c r="CC1242" s="117"/>
      <c r="CD1242" s="117"/>
      <c r="CE1242" s="112"/>
      <c r="CF1242" s="117"/>
      <c r="CG1242" s="112"/>
      <c r="CH1242" s="112"/>
      <c r="CI1242" s="112"/>
      <c r="CJ1242" s="112"/>
      <c r="CK1242" s="112"/>
      <c r="CL1242" s="112"/>
      <c r="CM1242" s="112"/>
      <c r="CN1242" s="112"/>
      <c r="CO1242" s="112"/>
      <c r="CP1242" s="112"/>
      <c r="CQ1242" s="112"/>
      <c r="CR1242" s="112"/>
    </row>
    <row r="1243" spans="1:96" ht="30.75" customHeight="1">
      <c r="A1243" s="107"/>
      <c r="B1243" s="117"/>
      <c r="C1243" s="107"/>
      <c r="D1243" s="107"/>
      <c r="E1243" s="107"/>
      <c r="F1243" s="107"/>
      <c r="G1243" s="107"/>
      <c r="H1243" s="107"/>
      <c r="I1243" s="107"/>
      <c r="J1243" s="107"/>
      <c r="K1243" s="107"/>
      <c r="L1243" s="107"/>
      <c r="M1243" s="107"/>
      <c r="N1243" s="107"/>
      <c r="O1243" s="117"/>
      <c r="P1243" s="118"/>
      <c r="Q1243" s="107"/>
      <c r="R1243" s="107"/>
      <c r="S1243" s="107"/>
      <c r="T1243" s="107"/>
      <c r="U1243" s="107"/>
      <c r="V1243" s="107"/>
      <c r="W1243" s="107"/>
      <c r="X1243" s="107"/>
      <c r="Y1243" s="107"/>
      <c r="Z1243" s="107"/>
      <c r="AA1243" s="107"/>
      <c r="AB1243" s="107"/>
      <c r="AC1243" s="147"/>
      <c r="AD1243" s="111"/>
      <c r="AE1243" s="107"/>
      <c r="AF1243" s="107"/>
      <c r="AG1243" s="107"/>
      <c r="AH1243" s="107"/>
      <c r="AI1243" s="107"/>
      <c r="AJ1243" s="107"/>
      <c r="AK1243" s="107"/>
      <c r="AL1243" s="107"/>
      <c r="AM1243" s="107"/>
      <c r="AN1243" s="107"/>
      <c r="AO1243" s="107"/>
      <c r="AP1243" s="107"/>
      <c r="AQ1243" s="107"/>
      <c r="AR1243" s="107"/>
      <c r="AS1243" s="107"/>
      <c r="AT1243" s="107"/>
      <c r="AU1243" s="107"/>
      <c r="AV1243" s="107"/>
      <c r="AW1243" s="107"/>
      <c r="AX1243" s="107"/>
      <c r="AY1243" s="107"/>
      <c r="AZ1243" s="107"/>
      <c r="BA1243" s="107"/>
      <c r="BB1243" s="107"/>
      <c r="BC1243" s="115"/>
      <c r="BD1243" s="107"/>
      <c r="BE1243" s="107"/>
      <c r="BF1243" s="107"/>
      <c r="BG1243" s="107"/>
      <c r="BH1243" s="107"/>
      <c r="BI1243" s="107"/>
      <c r="BJ1243" s="107"/>
      <c r="BK1243" s="107"/>
      <c r="BL1243" s="116"/>
      <c r="BM1243" s="116"/>
      <c r="BN1243" s="116"/>
      <c r="BO1243" s="116"/>
      <c r="BP1243" s="116"/>
      <c r="BQ1243" s="116"/>
      <c r="BR1243" s="116"/>
      <c r="BS1243" s="118"/>
      <c r="BT1243" s="107"/>
      <c r="BU1243" s="107"/>
      <c r="BV1243" s="107"/>
      <c r="BW1243" s="107"/>
      <c r="BX1243" s="107"/>
      <c r="BY1243" s="107"/>
      <c r="BZ1243" s="107"/>
      <c r="CA1243" s="107"/>
      <c r="CB1243" s="117"/>
      <c r="CC1243" s="117"/>
      <c r="CD1243" s="117"/>
      <c r="CE1243" s="112"/>
      <c r="CF1243" s="117"/>
      <c r="CG1243" s="112"/>
      <c r="CH1243" s="112"/>
      <c r="CI1243" s="112"/>
      <c r="CJ1243" s="112"/>
      <c r="CK1243" s="112"/>
      <c r="CL1243" s="112"/>
      <c r="CM1243" s="112"/>
      <c r="CN1243" s="112"/>
      <c r="CO1243" s="112"/>
      <c r="CP1243" s="112"/>
      <c r="CQ1243" s="112"/>
      <c r="CR1243" s="112"/>
    </row>
    <row r="1244" spans="1:96" ht="30.75" customHeight="1">
      <c r="A1244" s="107"/>
      <c r="B1244" s="117"/>
      <c r="C1244" s="107"/>
      <c r="D1244" s="107"/>
      <c r="E1244" s="107"/>
      <c r="F1244" s="107"/>
      <c r="G1244" s="107"/>
      <c r="H1244" s="107"/>
      <c r="I1244" s="107"/>
      <c r="J1244" s="107"/>
      <c r="K1244" s="107"/>
      <c r="L1244" s="107"/>
      <c r="M1244" s="107"/>
      <c r="N1244" s="107"/>
      <c r="O1244" s="117"/>
      <c r="P1244" s="118"/>
      <c r="Q1244" s="107"/>
      <c r="R1244" s="107"/>
      <c r="S1244" s="107"/>
      <c r="T1244" s="107"/>
      <c r="U1244" s="107"/>
      <c r="V1244" s="107"/>
      <c r="W1244" s="107"/>
      <c r="X1244" s="107"/>
      <c r="Y1244" s="107"/>
      <c r="Z1244" s="107"/>
      <c r="AA1244" s="107"/>
      <c r="AB1244" s="107"/>
      <c r="AC1244" s="147"/>
      <c r="AD1244" s="111"/>
      <c r="AE1244" s="107"/>
      <c r="AF1244" s="107"/>
      <c r="AG1244" s="107"/>
      <c r="AH1244" s="107"/>
      <c r="AI1244" s="107"/>
      <c r="AJ1244" s="107"/>
      <c r="AK1244" s="107"/>
      <c r="AL1244" s="107"/>
      <c r="AM1244" s="107"/>
      <c r="AN1244" s="107"/>
      <c r="AO1244" s="107"/>
      <c r="AP1244" s="107"/>
      <c r="AQ1244" s="107"/>
      <c r="AR1244" s="107"/>
      <c r="AS1244" s="107"/>
      <c r="AT1244" s="107"/>
      <c r="AU1244" s="107"/>
      <c r="AV1244" s="107"/>
      <c r="AW1244" s="107"/>
      <c r="AX1244" s="107"/>
      <c r="AY1244" s="107"/>
      <c r="AZ1244" s="107"/>
      <c r="BA1244" s="107"/>
      <c r="BB1244" s="107"/>
      <c r="BC1244" s="115"/>
      <c r="BD1244" s="107"/>
      <c r="BE1244" s="107"/>
      <c r="BF1244" s="107"/>
      <c r="BG1244" s="107"/>
      <c r="BH1244" s="107"/>
      <c r="BI1244" s="107"/>
      <c r="BJ1244" s="107"/>
      <c r="BK1244" s="107"/>
      <c r="BL1244" s="116"/>
      <c r="BM1244" s="116"/>
      <c r="BN1244" s="116"/>
      <c r="BO1244" s="116"/>
      <c r="BP1244" s="116"/>
      <c r="BQ1244" s="116"/>
      <c r="BR1244" s="116"/>
      <c r="BS1244" s="118"/>
      <c r="BT1244" s="107"/>
      <c r="BU1244" s="107"/>
      <c r="BV1244" s="107"/>
      <c r="BW1244" s="107"/>
      <c r="BX1244" s="107"/>
      <c r="BY1244" s="107"/>
      <c r="BZ1244" s="107"/>
      <c r="CA1244" s="107"/>
      <c r="CB1244" s="117"/>
      <c r="CC1244" s="117"/>
      <c r="CD1244" s="117"/>
      <c r="CE1244" s="112"/>
      <c r="CF1244" s="117"/>
      <c r="CG1244" s="112"/>
      <c r="CH1244" s="112"/>
      <c r="CI1244" s="112"/>
      <c r="CJ1244" s="112"/>
      <c r="CK1244" s="112"/>
      <c r="CL1244" s="112"/>
      <c r="CM1244" s="112"/>
      <c r="CN1244" s="112"/>
      <c r="CO1244" s="112"/>
      <c r="CP1244" s="112"/>
      <c r="CQ1244" s="112"/>
      <c r="CR1244" s="112"/>
    </row>
    <row r="1245" spans="1:96" ht="30.75" customHeight="1">
      <c r="A1245" s="107"/>
      <c r="B1245" s="117"/>
      <c r="C1245" s="107"/>
      <c r="D1245" s="107"/>
      <c r="E1245" s="107"/>
      <c r="F1245" s="107"/>
      <c r="G1245" s="107"/>
      <c r="H1245" s="107"/>
      <c r="I1245" s="107"/>
      <c r="J1245" s="107"/>
      <c r="K1245" s="107"/>
      <c r="L1245" s="107"/>
      <c r="M1245" s="107"/>
      <c r="N1245" s="107"/>
      <c r="O1245" s="117"/>
      <c r="P1245" s="118"/>
      <c r="Q1245" s="107"/>
      <c r="R1245" s="107"/>
      <c r="S1245" s="107"/>
      <c r="T1245" s="107"/>
      <c r="U1245" s="107"/>
      <c r="V1245" s="107"/>
      <c r="W1245" s="107"/>
      <c r="X1245" s="107"/>
      <c r="Y1245" s="107"/>
      <c r="Z1245" s="107"/>
      <c r="AA1245" s="107"/>
      <c r="AB1245" s="107"/>
      <c r="AC1245" s="147"/>
      <c r="AD1245" s="111"/>
      <c r="AE1245" s="107"/>
      <c r="AF1245" s="107"/>
      <c r="AG1245" s="107"/>
      <c r="AH1245" s="107"/>
      <c r="AI1245" s="107"/>
      <c r="AJ1245" s="107"/>
      <c r="AK1245" s="107"/>
      <c r="AL1245" s="107"/>
      <c r="AM1245" s="107"/>
      <c r="AN1245" s="107"/>
      <c r="AO1245" s="107"/>
      <c r="AP1245" s="107"/>
      <c r="AQ1245" s="107"/>
      <c r="AR1245" s="107"/>
      <c r="AS1245" s="107"/>
      <c r="AT1245" s="107"/>
      <c r="AU1245" s="107"/>
      <c r="AV1245" s="107"/>
      <c r="AW1245" s="107"/>
      <c r="AX1245" s="107"/>
      <c r="AY1245" s="107"/>
      <c r="AZ1245" s="107"/>
      <c r="BA1245" s="107"/>
      <c r="BB1245" s="107"/>
      <c r="BC1245" s="115"/>
      <c r="BD1245" s="107"/>
      <c r="BE1245" s="107"/>
      <c r="BF1245" s="107"/>
      <c r="BG1245" s="107"/>
      <c r="BH1245" s="107"/>
      <c r="BI1245" s="107"/>
      <c r="BJ1245" s="107"/>
      <c r="BK1245" s="107"/>
      <c r="BL1245" s="116"/>
      <c r="BM1245" s="116"/>
      <c r="BN1245" s="116"/>
      <c r="BO1245" s="116"/>
      <c r="BP1245" s="116"/>
      <c r="BQ1245" s="116"/>
      <c r="BR1245" s="116"/>
      <c r="BS1245" s="118"/>
      <c r="BT1245" s="107"/>
      <c r="BU1245" s="107"/>
      <c r="BV1245" s="107"/>
      <c r="BW1245" s="107"/>
      <c r="BX1245" s="107"/>
      <c r="BY1245" s="107"/>
      <c r="BZ1245" s="107"/>
      <c r="CA1245" s="107"/>
      <c r="CB1245" s="117"/>
      <c r="CC1245" s="117"/>
      <c r="CD1245" s="117"/>
      <c r="CE1245" s="112"/>
      <c r="CF1245" s="117"/>
      <c r="CG1245" s="112"/>
      <c r="CH1245" s="112"/>
      <c r="CI1245" s="112"/>
      <c r="CJ1245" s="112"/>
      <c r="CK1245" s="112"/>
      <c r="CL1245" s="112"/>
      <c r="CM1245" s="112"/>
      <c r="CN1245" s="112"/>
      <c r="CO1245" s="112"/>
      <c r="CP1245" s="112"/>
      <c r="CQ1245" s="112"/>
      <c r="CR1245" s="112"/>
    </row>
    <row r="1246" spans="1:96" ht="30.75" customHeight="1">
      <c r="A1246" s="107"/>
      <c r="B1246" s="117"/>
      <c r="C1246" s="107"/>
      <c r="D1246" s="107"/>
      <c r="E1246" s="107"/>
      <c r="F1246" s="107"/>
      <c r="G1246" s="107"/>
      <c r="H1246" s="107"/>
      <c r="I1246" s="107"/>
      <c r="J1246" s="107"/>
      <c r="K1246" s="107"/>
      <c r="L1246" s="107"/>
      <c r="M1246" s="107"/>
      <c r="N1246" s="107"/>
      <c r="O1246" s="117"/>
      <c r="P1246" s="118"/>
      <c r="Q1246" s="107"/>
      <c r="R1246" s="107"/>
      <c r="S1246" s="107"/>
      <c r="T1246" s="107"/>
      <c r="U1246" s="107"/>
      <c r="V1246" s="107"/>
      <c r="W1246" s="107"/>
      <c r="X1246" s="107"/>
      <c r="Y1246" s="107"/>
      <c r="Z1246" s="107"/>
      <c r="AA1246" s="107"/>
      <c r="AB1246" s="107"/>
      <c r="AC1246" s="147"/>
      <c r="AD1246" s="111"/>
      <c r="AE1246" s="107"/>
      <c r="AF1246" s="107"/>
      <c r="AG1246" s="107"/>
      <c r="AH1246" s="107"/>
      <c r="AI1246" s="107"/>
      <c r="AJ1246" s="107"/>
      <c r="AK1246" s="107"/>
      <c r="AL1246" s="107"/>
      <c r="AM1246" s="107"/>
      <c r="AN1246" s="107"/>
      <c r="AO1246" s="107"/>
      <c r="AP1246" s="107"/>
      <c r="AQ1246" s="107"/>
      <c r="AR1246" s="107"/>
      <c r="AS1246" s="107"/>
      <c r="AT1246" s="107"/>
      <c r="AU1246" s="107"/>
      <c r="AV1246" s="107"/>
      <c r="AW1246" s="107"/>
      <c r="AX1246" s="107"/>
      <c r="AY1246" s="107"/>
      <c r="AZ1246" s="107"/>
      <c r="BA1246" s="107"/>
      <c r="BB1246" s="107"/>
      <c r="BC1246" s="115"/>
      <c r="BD1246" s="107"/>
      <c r="BE1246" s="107"/>
      <c r="BF1246" s="107"/>
      <c r="BG1246" s="107"/>
      <c r="BH1246" s="107"/>
      <c r="BI1246" s="107"/>
      <c r="BJ1246" s="107"/>
      <c r="BK1246" s="107"/>
      <c r="BL1246" s="116"/>
      <c r="BM1246" s="116"/>
      <c r="BN1246" s="116"/>
      <c r="BO1246" s="116"/>
      <c r="BP1246" s="116"/>
      <c r="BQ1246" s="116"/>
      <c r="BR1246" s="116"/>
      <c r="BS1246" s="118"/>
      <c r="BT1246" s="107"/>
      <c r="BU1246" s="107"/>
      <c r="BV1246" s="107"/>
      <c r="BW1246" s="107"/>
      <c r="BX1246" s="107"/>
      <c r="BY1246" s="107"/>
      <c r="BZ1246" s="107"/>
      <c r="CA1246" s="107"/>
      <c r="CB1246" s="117"/>
      <c r="CC1246" s="117"/>
      <c r="CD1246" s="117"/>
      <c r="CE1246" s="112"/>
      <c r="CF1246" s="117"/>
      <c r="CG1246" s="112"/>
      <c r="CH1246" s="112"/>
      <c r="CI1246" s="112"/>
      <c r="CJ1246" s="112"/>
      <c r="CK1246" s="112"/>
      <c r="CL1246" s="112"/>
      <c r="CM1246" s="112"/>
      <c r="CN1246" s="112"/>
      <c r="CO1246" s="112"/>
      <c r="CP1246" s="112"/>
      <c r="CQ1246" s="112"/>
      <c r="CR1246" s="112"/>
    </row>
    <row r="1247" spans="1:96" ht="30.75" customHeight="1">
      <c r="A1247" s="107"/>
      <c r="B1247" s="117"/>
      <c r="C1247" s="107"/>
      <c r="D1247" s="107"/>
      <c r="E1247" s="107"/>
      <c r="F1247" s="107"/>
      <c r="G1247" s="107"/>
      <c r="H1247" s="107"/>
      <c r="I1247" s="107"/>
      <c r="J1247" s="107"/>
      <c r="K1247" s="107"/>
      <c r="L1247" s="107"/>
      <c r="M1247" s="107"/>
      <c r="N1247" s="107"/>
      <c r="O1247" s="117"/>
      <c r="P1247" s="118"/>
      <c r="Q1247" s="107"/>
      <c r="R1247" s="107"/>
      <c r="S1247" s="107"/>
      <c r="T1247" s="107"/>
      <c r="U1247" s="107"/>
      <c r="V1247" s="107"/>
      <c r="W1247" s="107"/>
      <c r="X1247" s="107"/>
      <c r="Y1247" s="107"/>
      <c r="Z1247" s="107"/>
      <c r="AA1247" s="107"/>
      <c r="AB1247" s="107"/>
      <c r="AC1247" s="147"/>
      <c r="AD1247" s="111"/>
      <c r="AE1247" s="107"/>
      <c r="AF1247" s="107"/>
      <c r="AG1247" s="107"/>
      <c r="AH1247" s="107"/>
      <c r="AI1247" s="107"/>
      <c r="AJ1247" s="107"/>
      <c r="AK1247" s="107"/>
      <c r="AL1247" s="107"/>
      <c r="AM1247" s="107"/>
      <c r="AN1247" s="107"/>
      <c r="AO1247" s="107"/>
      <c r="AP1247" s="107"/>
      <c r="AQ1247" s="107"/>
      <c r="AR1247" s="107"/>
      <c r="AS1247" s="107"/>
      <c r="AT1247" s="107"/>
      <c r="AU1247" s="107"/>
      <c r="AV1247" s="107"/>
      <c r="AW1247" s="107"/>
      <c r="AX1247" s="107"/>
      <c r="AY1247" s="107"/>
      <c r="AZ1247" s="107"/>
      <c r="BA1247" s="107"/>
      <c r="BB1247" s="107"/>
      <c r="BC1247" s="115"/>
      <c r="BD1247" s="107"/>
      <c r="BE1247" s="107"/>
      <c r="BF1247" s="107"/>
      <c r="BG1247" s="107"/>
      <c r="BH1247" s="107"/>
      <c r="BI1247" s="107"/>
      <c r="BJ1247" s="107"/>
      <c r="BK1247" s="107"/>
      <c r="BL1247" s="116"/>
      <c r="BM1247" s="116"/>
      <c r="BN1247" s="116"/>
      <c r="BO1247" s="116"/>
      <c r="BP1247" s="116"/>
      <c r="BQ1247" s="116"/>
      <c r="BR1247" s="116"/>
      <c r="BS1247" s="118"/>
      <c r="BT1247" s="107"/>
      <c r="BU1247" s="107"/>
      <c r="BV1247" s="107"/>
      <c r="BW1247" s="107"/>
      <c r="BX1247" s="107"/>
      <c r="BY1247" s="107"/>
      <c r="BZ1247" s="107"/>
      <c r="CA1247" s="107"/>
      <c r="CB1247" s="117"/>
      <c r="CC1247" s="117"/>
      <c r="CD1247" s="117"/>
      <c r="CE1247" s="112"/>
      <c r="CF1247" s="117"/>
      <c r="CG1247" s="112"/>
      <c r="CH1247" s="112"/>
      <c r="CI1247" s="112"/>
      <c r="CJ1247" s="112"/>
      <c r="CK1247" s="112"/>
      <c r="CL1247" s="112"/>
      <c r="CM1247" s="112"/>
      <c r="CN1247" s="112"/>
      <c r="CO1247" s="112"/>
      <c r="CP1247" s="112"/>
      <c r="CQ1247" s="112"/>
      <c r="CR1247" s="112"/>
    </row>
    <row r="1248" spans="1:96" ht="30.75" customHeight="1">
      <c r="A1248" s="107"/>
      <c r="B1248" s="117"/>
      <c r="C1248" s="107"/>
      <c r="D1248" s="107"/>
      <c r="E1248" s="107"/>
      <c r="F1248" s="107"/>
      <c r="G1248" s="107"/>
      <c r="H1248" s="107"/>
      <c r="I1248" s="107"/>
      <c r="J1248" s="107"/>
      <c r="K1248" s="107"/>
      <c r="L1248" s="107"/>
      <c r="M1248" s="107"/>
      <c r="N1248" s="107"/>
      <c r="O1248" s="117"/>
      <c r="P1248" s="118"/>
      <c r="Q1248" s="107"/>
      <c r="R1248" s="107"/>
      <c r="S1248" s="107"/>
      <c r="T1248" s="107"/>
      <c r="U1248" s="107"/>
      <c r="V1248" s="107"/>
      <c r="W1248" s="107"/>
      <c r="X1248" s="107"/>
      <c r="Y1248" s="107"/>
      <c r="Z1248" s="107"/>
      <c r="AA1248" s="107"/>
      <c r="AB1248" s="107"/>
      <c r="AC1248" s="147"/>
      <c r="AD1248" s="111"/>
      <c r="AE1248" s="107"/>
      <c r="AF1248" s="107"/>
      <c r="AG1248" s="107"/>
      <c r="AH1248" s="107"/>
      <c r="AI1248" s="107"/>
      <c r="AJ1248" s="107"/>
      <c r="AK1248" s="107"/>
      <c r="AL1248" s="107"/>
      <c r="AM1248" s="107"/>
      <c r="AN1248" s="107"/>
      <c r="AO1248" s="107"/>
      <c r="AP1248" s="107"/>
      <c r="AQ1248" s="107"/>
      <c r="AR1248" s="107"/>
      <c r="AS1248" s="107"/>
      <c r="AT1248" s="107"/>
      <c r="AU1248" s="107"/>
      <c r="AV1248" s="107"/>
      <c r="AW1248" s="107"/>
      <c r="AX1248" s="107"/>
      <c r="AY1248" s="107"/>
      <c r="AZ1248" s="107"/>
      <c r="BA1248" s="107"/>
      <c r="BB1248" s="107"/>
      <c r="BC1248" s="115"/>
      <c r="BD1248" s="107"/>
      <c r="BE1248" s="107"/>
      <c r="BF1248" s="107"/>
      <c r="BG1248" s="107"/>
      <c r="BH1248" s="107"/>
      <c r="BI1248" s="107"/>
      <c r="BJ1248" s="107"/>
      <c r="BK1248" s="107"/>
      <c r="BL1248" s="116"/>
      <c r="BM1248" s="116"/>
      <c r="BN1248" s="116"/>
      <c r="BO1248" s="116"/>
      <c r="BP1248" s="116"/>
      <c r="BQ1248" s="116"/>
      <c r="BR1248" s="116"/>
      <c r="BS1248" s="118"/>
      <c r="BT1248" s="107"/>
      <c r="BU1248" s="107"/>
      <c r="BV1248" s="107"/>
      <c r="BW1248" s="107"/>
      <c r="BX1248" s="107"/>
      <c r="BY1248" s="107"/>
      <c r="BZ1248" s="107"/>
      <c r="CA1248" s="107"/>
      <c r="CB1248" s="117"/>
      <c r="CC1248" s="117"/>
      <c r="CD1248" s="117"/>
      <c r="CE1248" s="112"/>
      <c r="CF1248" s="117"/>
      <c r="CG1248" s="112"/>
      <c r="CH1248" s="112"/>
      <c r="CI1248" s="112"/>
      <c r="CJ1248" s="112"/>
      <c r="CK1248" s="112"/>
      <c r="CL1248" s="112"/>
      <c r="CM1248" s="112"/>
      <c r="CN1248" s="112"/>
      <c r="CO1248" s="112"/>
      <c r="CP1248" s="112"/>
      <c r="CQ1248" s="112"/>
      <c r="CR1248" s="112"/>
    </row>
    <row r="1249" spans="1:96" ht="30.75" customHeight="1">
      <c r="A1249" s="107"/>
      <c r="B1249" s="117"/>
      <c r="C1249" s="107"/>
      <c r="D1249" s="107"/>
      <c r="E1249" s="107"/>
      <c r="F1249" s="107"/>
      <c r="G1249" s="107"/>
      <c r="H1249" s="107"/>
      <c r="I1249" s="107"/>
      <c r="J1249" s="107"/>
      <c r="K1249" s="107"/>
      <c r="L1249" s="107"/>
      <c r="M1249" s="107"/>
      <c r="N1249" s="107"/>
      <c r="O1249" s="117"/>
      <c r="P1249" s="118"/>
      <c r="Q1249" s="107"/>
      <c r="R1249" s="107"/>
      <c r="S1249" s="107"/>
      <c r="T1249" s="107"/>
      <c r="U1249" s="107"/>
      <c r="V1249" s="107"/>
      <c r="W1249" s="107"/>
      <c r="X1249" s="107"/>
      <c r="Y1249" s="107"/>
      <c r="Z1249" s="107"/>
      <c r="AA1249" s="107"/>
      <c r="AB1249" s="107"/>
      <c r="AC1249" s="147"/>
      <c r="AD1249" s="111"/>
      <c r="AE1249" s="107"/>
      <c r="AF1249" s="107"/>
      <c r="AG1249" s="107"/>
      <c r="AH1249" s="107"/>
      <c r="AI1249" s="107"/>
      <c r="AJ1249" s="107"/>
      <c r="AK1249" s="107"/>
      <c r="AL1249" s="107"/>
      <c r="AM1249" s="107"/>
      <c r="AN1249" s="107"/>
      <c r="AO1249" s="107"/>
      <c r="AP1249" s="107"/>
      <c r="AQ1249" s="107"/>
      <c r="AR1249" s="107"/>
      <c r="AS1249" s="107"/>
      <c r="AT1249" s="107"/>
      <c r="AU1249" s="107"/>
      <c r="AV1249" s="107"/>
      <c r="AW1249" s="107"/>
      <c r="AX1249" s="107"/>
      <c r="AY1249" s="107"/>
      <c r="AZ1249" s="107"/>
      <c r="BA1249" s="107"/>
      <c r="BB1249" s="107"/>
      <c r="BC1249" s="115"/>
      <c r="BD1249" s="107"/>
      <c r="BE1249" s="107"/>
      <c r="BF1249" s="107"/>
      <c r="BG1249" s="107"/>
      <c r="BH1249" s="107"/>
      <c r="BI1249" s="107"/>
      <c r="BJ1249" s="107"/>
      <c r="BK1249" s="107"/>
      <c r="BL1249" s="116"/>
      <c r="BM1249" s="116"/>
      <c r="BN1249" s="116"/>
      <c r="BO1249" s="116"/>
      <c r="BP1249" s="116"/>
      <c r="BQ1249" s="116"/>
      <c r="BR1249" s="116"/>
      <c r="BS1249" s="118"/>
      <c r="BT1249" s="107"/>
      <c r="BU1249" s="107"/>
      <c r="BV1249" s="107"/>
      <c r="BW1249" s="107"/>
      <c r="BX1249" s="107"/>
      <c r="BY1249" s="107"/>
      <c r="BZ1249" s="107"/>
      <c r="CA1249" s="107"/>
      <c r="CB1249" s="117"/>
      <c r="CC1249" s="117"/>
      <c r="CD1249" s="117"/>
      <c r="CE1249" s="112"/>
      <c r="CF1249" s="117"/>
      <c r="CG1249" s="112"/>
      <c r="CH1249" s="112"/>
      <c r="CI1249" s="112"/>
      <c r="CJ1249" s="112"/>
      <c r="CK1249" s="112"/>
      <c r="CL1249" s="112"/>
      <c r="CM1249" s="112"/>
      <c r="CN1249" s="112"/>
      <c r="CO1249" s="112"/>
      <c r="CP1249" s="112"/>
      <c r="CQ1249" s="112"/>
      <c r="CR1249" s="112"/>
    </row>
    <row r="1250" spans="1:96" ht="30.75" customHeight="1">
      <c r="A1250" s="107"/>
      <c r="B1250" s="117"/>
      <c r="C1250" s="107"/>
      <c r="D1250" s="107"/>
      <c r="E1250" s="107"/>
      <c r="F1250" s="107"/>
      <c r="G1250" s="107"/>
      <c r="H1250" s="107"/>
      <c r="I1250" s="107"/>
      <c r="J1250" s="107"/>
      <c r="K1250" s="107"/>
      <c r="L1250" s="107"/>
      <c r="M1250" s="107"/>
      <c r="N1250" s="107"/>
      <c r="O1250" s="117"/>
      <c r="P1250" s="118"/>
      <c r="Q1250" s="107"/>
      <c r="R1250" s="107"/>
      <c r="S1250" s="107"/>
      <c r="T1250" s="107"/>
      <c r="U1250" s="107"/>
      <c r="V1250" s="107"/>
      <c r="W1250" s="107"/>
      <c r="X1250" s="107"/>
      <c r="Y1250" s="107"/>
      <c r="Z1250" s="107"/>
      <c r="AA1250" s="107"/>
      <c r="AB1250" s="107"/>
      <c r="AC1250" s="147"/>
      <c r="AD1250" s="111"/>
      <c r="AE1250" s="107"/>
      <c r="AF1250" s="107"/>
      <c r="AG1250" s="107"/>
      <c r="AH1250" s="107"/>
      <c r="AI1250" s="107"/>
      <c r="AJ1250" s="107"/>
      <c r="AK1250" s="107"/>
      <c r="AL1250" s="107"/>
      <c r="AM1250" s="107"/>
      <c r="AN1250" s="107"/>
      <c r="AO1250" s="107"/>
      <c r="AP1250" s="107"/>
      <c r="AQ1250" s="107"/>
      <c r="AR1250" s="107"/>
      <c r="AS1250" s="107"/>
      <c r="AT1250" s="107"/>
      <c r="AU1250" s="107"/>
      <c r="AV1250" s="107"/>
      <c r="AW1250" s="107"/>
      <c r="AX1250" s="107"/>
      <c r="AY1250" s="107"/>
      <c r="AZ1250" s="107"/>
      <c r="BA1250" s="107"/>
      <c r="BB1250" s="107"/>
      <c r="BC1250" s="115"/>
      <c r="BD1250" s="107"/>
      <c r="BE1250" s="107"/>
      <c r="BF1250" s="107"/>
      <c r="BG1250" s="107"/>
      <c r="BH1250" s="107"/>
      <c r="BI1250" s="107"/>
      <c r="BJ1250" s="107"/>
      <c r="BK1250" s="107"/>
      <c r="BL1250" s="116"/>
      <c r="BM1250" s="116"/>
      <c r="BN1250" s="116"/>
      <c r="BO1250" s="116"/>
      <c r="BP1250" s="116"/>
      <c r="BQ1250" s="116"/>
      <c r="BR1250" s="116"/>
      <c r="BS1250" s="118"/>
      <c r="BT1250" s="107"/>
      <c r="BU1250" s="107"/>
      <c r="BV1250" s="107"/>
      <c r="BW1250" s="107"/>
      <c r="BX1250" s="107"/>
      <c r="BY1250" s="107"/>
      <c r="BZ1250" s="107"/>
      <c r="CA1250" s="107"/>
      <c r="CB1250" s="117"/>
      <c r="CC1250" s="117"/>
      <c r="CD1250" s="117"/>
      <c r="CE1250" s="112"/>
      <c r="CF1250" s="117"/>
      <c r="CG1250" s="112"/>
      <c r="CH1250" s="112"/>
      <c r="CI1250" s="112"/>
      <c r="CJ1250" s="112"/>
      <c r="CK1250" s="112"/>
      <c r="CL1250" s="112"/>
      <c r="CM1250" s="112"/>
      <c r="CN1250" s="112"/>
      <c r="CO1250" s="112"/>
      <c r="CP1250" s="112"/>
      <c r="CQ1250" s="112"/>
      <c r="CR1250" s="112"/>
    </row>
    <row r="1251" spans="1:96" ht="30.75" customHeight="1">
      <c r="A1251" s="107"/>
      <c r="B1251" s="117"/>
      <c r="C1251" s="107"/>
      <c r="D1251" s="107"/>
      <c r="E1251" s="107"/>
      <c r="F1251" s="107"/>
      <c r="G1251" s="107"/>
      <c r="H1251" s="107"/>
      <c r="I1251" s="107"/>
      <c r="J1251" s="107"/>
      <c r="K1251" s="107"/>
      <c r="L1251" s="107"/>
      <c r="M1251" s="107"/>
      <c r="N1251" s="107"/>
      <c r="O1251" s="117"/>
      <c r="P1251" s="118"/>
      <c r="Q1251" s="107"/>
      <c r="R1251" s="107"/>
      <c r="S1251" s="107"/>
      <c r="T1251" s="107"/>
      <c r="U1251" s="107"/>
      <c r="V1251" s="107"/>
      <c r="W1251" s="107"/>
      <c r="X1251" s="107"/>
      <c r="Y1251" s="107"/>
      <c r="Z1251" s="107"/>
      <c r="AA1251" s="107"/>
      <c r="AB1251" s="107"/>
      <c r="AC1251" s="147"/>
      <c r="AD1251" s="111"/>
      <c r="AE1251" s="107"/>
      <c r="AF1251" s="107"/>
      <c r="AG1251" s="107"/>
      <c r="AH1251" s="107"/>
      <c r="AI1251" s="107"/>
      <c r="AJ1251" s="107"/>
      <c r="AK1251" s="107"/>
      <c r="AL1251" s="107"/>
      <c r="AM1251" s="107"/>
      <c r="AN1251" s="107"/>
      <c r="AO1251" s="107"/>
      <c r="AP1251" s="107"/>
      <c r="AQ1251" s="107"/>
      <c r="AR1251" s="107"/>
      <c r="AS1251" s="107"/>
      <c r="AT1251" s="107"/>
      <c r="AU1251" s="107"/>
      <c r="AV1251" s="107"/>
      <c r="AW1251" s="107"/>
      <c r="AX1251" s="107"/>
      <c r="AY1251" s="107"/>
      <c r="AZ1251" s="107"/>
      <c r="BA1251" s="107"/>
      <c r="BB1251" s="107"/>
      <c r="BC1251" s="115"/>
      <c r="BD1251" s="107"/>
      <c r="BE1251" s="107"/>
      <c r="BF1251" s="107"/>
      <c r="BG1251" s="107"/>
      <c r="BH1251" s="107"/>
      <c r="BI1251" s="107"/>
      <c r="BJ1251" s="107"/>
      <c r="BK1251" s="107"/>
      <c r="BL1251" s="116"/>
      <c r="BM1251" s="116"/>
      <c r="BN1251" s="116"/>
      <c r="BO1251" s="116"/>
      <c r="BP1251" s="116"/>
      <c r="BQ1251" s="116"/>
      <c r="BR1251" s="116"/>
      <c r="BS1251" s="118"/>
      <c r="BT1251" s="107"/>
      <c r="BU1251" s="107"/>
      <c r="BV1251" s="107"/>
      <c r="BW1251" s="107"/>
      <c r="BX1251" s="107"/>
      <c r="BY1251" s="107"/>
      <c r="BZ1251" s="107"/>
      <c r="CA1251" s="107"/>
      <c r="CB1251" s="117"/>
      <c r="CC1251" s="117"/>
      <c r="CD1251" s="117"/>
      <c r="CE1251" s="112"/>
      <c r="CF1251" s="117"/>
      <c r="CG1251" s="112"/>
      <c r="CH1251" s="112"/>
      <c r="CI1251" s="112"/>
      <c r="CJ1251" s="112"/>
      <c r="CK1251" s="112"/>
      <c r="CL1251" s="112"/>
      <c r="CM1251" s="112"/>
      <c r="CN1251" s="112"/>
      <c r="CO1251" s="112"/>
      <c r="CP1251" s="112"/>
      <c r="CQ1251" s="112"/>
      <c r="CR1251" s="112"/>
    </row>
    <row r="1252" spans="1:96" ht="30.75" customHeight="1">
      <c r="A1252" s="107"/>
      <c r="B1252" s="117"/>
      <c r="C1252" s="107"/>
      <c r="D1252" s="107"/>
      <c r="E1252" s="107"/>
      <c r="F1252" s="107"/>
      <c r="G1252" s="107"/>
      <c r="H1252" s="107"/>
      <c r="I1252" s="107"/>
      <c r="J1252" s="107"/>
      <c r="K1252" s="107"/>
      <c r="L1252" s="107"/>
      <c r="M1252" s="107"/>
      <c r="N1252" s="107"/>
      <c r="O1252" s="117"/>
      <c r="P1252" s="118"/>
      <c r="Q1252" s="107"/>
      <c r="R1252" s="107"/>
      <c r="S1252" s="107"/>
      <c r="T1252" s="107"/>
      <c r="U1252" s="107"/>
      <c r="V1252" s="107"/>
      <c r="W1252" s="107"/>
      <c r="X1252" s="107"/>
      <c r="Y1252" s="107"/>
      <c r="Z1252" s="107"/>
      <c r="AA1252" s="107"/>
      <c r="AB1252" s="107"/>
      <c r="AC1252" s="147"/>
      <c r="AD1252" s="111"/>
      <c r="AE1252" s="107"/>
      <c r="AF1252" s="107"/>
      <c r="AG1252" s="107"/>
      <c r="AH1252" s="107"/>
      <c r="AI1252" s="107"/>
      <c r="AJ1252" s="107"/>
      <c r="AK1252" s="107"/>
      <c r="AL1252" s="107"/>
      <c r="AM1252" s="107"/>
      <c r="AN1252" s="107"/>
      <c r="AO1252" s="107"/>
      <c r="AP1252" s="107"/>
      <c r="AQ1252" s="107"/>
      <c r="AR1252" s="107"/>
      <c r="AS1252" s="107"/>
      <c r="AT1252" s="107"/>
      <c r="AU1252" s="107"/>
      <c r="AV1252" s="107"/>
      <c r="AW1252" s="107"/>
      <c r="AX1252" s="107"/>
      <c r="AY1252" s="107"/>
      <c r="AZ1252" s="107"/>
      <c r="BA1252" s="107"/>
      <c r="BB1252" s="107"/>
      <c r="BC1252" s="115"/>
      <c r="BD1252" s="107"/>
      <c r="BE1252" s="107"/>
      <c r="BF1252" s="107"/>
      <c r="BG1252" s="107"/>
      <c r="BH1252" s="107"/>
      <c r="BI1252" s="107"/>
      <c r="BJ1252" s="107"/>
      <c r="BK1252" s="107"/>
      <c r="BL1252" s="116"/>
      <c r="BM1252" s="116"/>
      <c r="BN1252" s="116"/>
      <c r="BO1252" s="116"/>
      <c r="BP1252" s="116"/>
      <c r="BQ1252" s="116"/>
      <c r="BR1252" s="116"/>
      <c r="BS1252" s="118"/>
      <c r="BT1252" s="107"/>
      <c r="BU1252" s="107"/>
      <c r="BV1252" s="107"/>
      <c r="BW1252" s="107"/>
      <c r="BX1252" s="107"/>
      <c r="BY1252" s="107"/>
      <c r="BZ1252" s="107"/>
      <c r="CA1252" s="107"/>
      <c r="CB1252" s="117"/>
      <c r="CC1252" s="117"/>
      <c r="CD1252" s="117"/>
      <c r="CE1252" s="112"/>
      <c r="CF1252" s="117"/>
      <c r="CG1252" s="112"/>
      <c r="CH1252" s="112"/>
      <c r="CI1252" s="112"/>
      <c r="CJ1252" s="112"/>
      <c r="CK1252" s="112"/>
      <c r="CL1252" s="112"/>
      <c r="CM1252" s="112"/>
      <c r="CN1252" s="112"/>
      <c r="CO1252" s="112"/>
      <c r="CP1252" s="112"/>
      <c r="CQ1252" s="112"/>
      <c r="CR1252" s="112"/>
    </row>
    <row r="1253" spans="1:96" ht="30.75" customHeight="1">
      <c r="A1253" s="107"/>
      <c r="B1253" s="117"/>
      <c r="C1253" s="107"/>
      <c r="D1253" s="107"/>
      <c r="E1253" s="107"/>
      <c r="F1253" s="107"/>
      <c r="G1253" s="107"/>
      <c r="H1253" s="107"/>
      <c r="I1253" s="107"/>
      <c r="J1253" s="107"/>
      <c r="K1253" s="107"/>
      <c r="L1253" s="107"/>
      <c r="M1253" s="107"/>
      <c r="N1253" s="107"/>
      <c r="O1253" s="117"/>
      <c r="P1253" s="118"/>
      <c r="Q1253" s="107"/>
      <c r="R1253" s="107"/>
      <c r="S1253" s="107"/>
      <c r="T1253" s="107"/>
      <c r="U1253" s="107"/>
      <c r="V1253" s="107"/>
      <c r="W1253" s="107"/>
      <c r="X1253" s="107"/>
      <c r="Y1253" s="107"/>
      <c r="Z1253" s="107"/>
      <c r="AA1253" s="107"/>
      <c r="AB1253" s="107"/>
      <c r="AC1253" s="147"/>
      <c r="AD1253" s="111"/>
      <c r="AE1253" s="107"/>
      <c r="AF1253" s="107"/>
      <c r="AG1253" s="107"/>
      <c r="AH1253" s="107"/>
      <c r="AI1253" s="107"/>
      <c r="AJ1253" s="107"/>
      <c r="AK1253" s="107"/>
      <c r="AL1253" s="107"/>
      <c r="AM1253" s="107"/>
      <c r="AN1253" s="107"/>
      <c r="AO1253" s="107"/>
      <c r="AP1253" s="107"/>
      <c r="AQ1253" s="107"/>
      <c r="AR1253" s="107"/>
      <c r="AS1253" s="107"/>
      <c r="AT1253" s="107"/>
      <c r="AU1253" s="107"/>
      <c r="AV1253" s="107"/>
      <c r="AW1253" s="107"/>
      <c r="AX1253" s="107"/>
      <c r="AY1253" s="107"/>
      <c r="AZ1253" s="107"/>
      <c r="BA1253" s="107"/>
      <c r="BB1253" s="107"/>
      <c r="BC1253" s="115"/>
      <c r="BD1253" s="107"/>
      <c r="BE1253" s="107"/>
      <c r="BF1253" s="107"/>
      <c r="BG1253" s="107"/>
      <c r="BH1253" s="107"/>
      <c r="BI1253" s="107"/>
      <c r="BJ1253" s="107"/>
      <c r="BK1253" s="107"/>
      <c r="BL1253" s="116"/>
      <c r="BM1253" s="116"/>
      <c r="BN1253" s="116"/>
      <c r="BO1253" s="116"/>
      <c r="BP1253" s="116"/>
      <c r="BQ1253" s="116"/>
      <c r="BR1253" s="116"/>
      <c r="BS1253" s="118"/>
      <c r="BT1253" s="107"/>
      <c r="BU1253" s="107"/>
      <c r="BV1253" s="107"/>
      <c r="BW1253" s="107"/>
      <c r="BX1253" s="107"/>
      <c r="BY1253" s="107"/>
      <c r="BZ1253" s="107"/>
      <c r="CA1253" s="107"/>
      <c r="CB1253" s="117"/>
      <c r="CC1253" s="117"/>
      <c r="CD1253" s="117"/>
      <c r="CE1253" s="112"/>
      <c r="CF1253" s="117"/>
      <c r="CG1253" s="112"/>
      <c r="CH1253" s="112"/>
      <c r="CI1253" s="112"/>
      <c r="CJ1253" s="112"/>
      <c r="CK1253" s="112"/>
      <c r="CL1253" s="112"/>
      <c r="CM1253" s="112"/>
      <c r="CN1253" s="112"/>
      <c r="CO1253" s="112"/>
      <c r="CP1253" s="112"/>
      <c r="CQ1253" s="112"/>
      <c r="CR1253" s="112"/>
    </row>
    <row r="1254" spans="1:96" ht="30.75" customHeight="1">
      <c r="A1254" s="107"/>
      <c r="B1254" s="117"/>
      <c r="C1254" s="107"/>
      <c r="D1254" s="107"/>
      <c r="E1254" s="107"/>
      <c r="F1254" s="107"/>
      <c r="G1254" s="107"/>
      <c r="H1254" s="107"/>
      <c r="I1254" s="107"/>
      <c r="J1254" s="107"/>
      <c r="K1254" s="107"/>
      <c r="L1254" s="107"/>
      <c r="M1254" s="107"/>
      <c r="N1254" s="107"/>
      <c r="O1254" s="117"/>
      <c r="P1254" s="118"/>
      <c r="Q1254" s="107"/>
      <c r="R1254" s="107"/>
      <c r="S1254" s="107"/>
      <c r="T1254" s="107"/>
      <c r="U1254" s="107"/>
      <c r="V1254" s="107"/>
      <c r="W1254" s="107"/>
      <c r="X1254" s="107"/>
      <c r="Y1254" s="107"/>
      <c r="Z1254" s="107"/>
      <c r="AA1254" s="107"/>
      <c r="AB1254" s="107"/>
      <c r="AC1254" s="147"/>
      <c r="AD1254" s="111"/>
      <c r="AE1254" s="107"/>
      <c r="AF1254" s="107"/>
      <c r="AG1254" s="107"/>
      <c r="AH1254" s="107"/>
      <c r="AI1254" s="107"/>
      <c r="AJ1254" s="107"/>
      <c r="AK1254" s="107"/>
      <c r="AL1254" s="107"/>
      <c r="AM1254" s="107"/>
      <c r="AN1254" s="107"/>
      <c r="AO1254" s="107"/>
      <c r="AP1254" s="107"/>
      <c r="AQ1254" s="107"/>
      <c r="AR1254" s="107"/>
      <c r="AS1254" s="107"/>
      <c r="AT1254" s="107"/>
      <c r="AU1254" s="107"/>
      <c r="AV1254" s="107"/>
      <c r="AW1254" s="107"/>
      <c r="AX1254" s="107"/>
      <c r="AY1254" s="107"/>
      <c r="AZ1254" s="107"/>
      <c r="BA1254" s="107"/>
      <c r="BB1254" s="107"/>
      <c r="BC1254" s="115"/>
      <c r="BD1254" s="107"/>
      <c r="BE1254" s="107"/>
      <c r="BF1254" s="107"/>
      <c r="BG1254" s="107"/>
      <c r="BH1254" s="107"/>
      <c r="BI1254" s="107"/>
      <c r="BJ1254" s="107"/>
      <c r="BK1254" s="107"/>
      <c r="BL1254" s="116"/>
      <c r="BM1254" s="116"/>
      <c r="BN1254" s="116"/>
      <c r="BO1254" s="116"/>
      <c r="BP1254" s="116"/>
      <c r="BQ1254" s="116"/>
      <c r="BR1254" s="116"/>
      <c r="BS1254" s="118"/>
      <c r="BT1254" s="107"/>
      <c r="BU1254" s="107"/>
      <c r="BV1254" s="107"/>
      <c r="BW1254" s="107"/>
      <c r="BX1254" s="107"/>
      <c r="BY1254" s="107"/>
      <c r="BZ1254" s="107"/>
      <c r="CA1254" s="107"/>
      <c r="CB1254" s="117"/>
      <c r="CC1254" s="117"/>
      <c r="CD1254" s="117"/>
      <c r="CE1254" s="112"/>
      <c r="CF1254" s="117"/>
      <c r="CG1254" s="112"/>
      <c r="CH1254" s="112"/>
      <c r="CI1254" s="112"/>
      <c r="CJ1254" s="112"/>
      <c r="CK1254" s="112"/>
      <c r="CL1254" s="112"/>
      <c r="CM1254" s="112"/>
      <c r="CN1254" s="112"/>
      <c r="CO1254" s="112"/>
      <c r="CP1254" s="112"/>
      <c r="CQ1254" s="112"/>
      <c r="CR1254" s="112"/>
    </row>
    <row r="1255" spans="1:96" ht="30.75" customHeight="1">
      <c r="A1255" s="107"/>
      <c r="B1255" s="117"/>
      <c r="C1255" s="107"/>
      <c r="D1255" s="107"/>
      <c r="E1255" s="107"/>
      <c r="F1255" s="107"/>
      <c r="G1255" s="107"/>
      <c r="H1255" s="107"/>
      <c r="I1255" s="107"/>
      <c r="J1255" s="107"/>
      <c r="K1255" s="107"/>
      <c r="L1255" s="107"/>
      <c r="M1255" s="107"/>
      <c r="N1255" s="107"/>
      <c r="O1255" s="117"/>
      <c r="P1255" s="118"/>
      <c r="Q1255" s="107"/>
      <c r="R1255" s="107"/>
      <c r="S1255" s="107"/>
      <c r="T1255" s="107"/>
      <c r="U1255" s="107"/>
      <c r="V1255" s="107"/>
      <c r="W1255" s="107"/>
      <c r="X1255" s="107"/>
      <c r="Y1255" s="107"/>
      <c r="Z1255" s="107"/>
      <c r="AA1255" s="107"/>
      <c r="AB1255" s="107"/>
      <c r="AC1255" s="147"/>
      <c r="AD1255" s="111"/>
      <c r="AE1255" s="107"/>
      <c r="AF1255" s="107"/>
      <c r="AG1255" s="107"/>
      <c r="AH1255" s="107"/>
      <c r="AI1255" s="107"/>
      <c r="AJ1255" s="107"/>
      <c r="AK1255" s="107"/>
      <c r="AL1255" s="107"/>
      <c r="AM1255" s="107"/>
      <c r="AN1255" s="107"/>
      <c r="AO1255" s="107"/>
      <c r="AP1255" s="107"/>
      <c r="AQ1255" s="107"/>
      <c r="AR1255" s="107"/>
      <c r="AS1255" s="107"/>
      <c r="AT1255" s="107"/>
      <c r="AU1255" s="107"/>
      <c r="AV1255" s="107"/>
      <c r="AW1255" s="107"/>
      <c r="AX1255" s="107"/>
      <c r="AY1255" s="107"/>
      <c r="AZ1255" s="107"/>
      <c r="BA1255" s="107"/>
      <c r="BB1255" s="107"/>
      <c r="BC1255" s="115"/>
      <c r="BD1255" s="107"/>
      <c r="BE1255" s="107"/>
      <c r="BF1255" s="107"/>
      <c r="BG1255" s="107"/>
      <c r="BH1255" s="107"/>
      <c r="BI1255" s="107"/>
      <c r="BJ1255" s="107"/>
      <c r="BK1255" s="107"/>
      <c r="BL1255" s="116"/>
      <c r="BM1255" s="116"/>
      <c r="BN1255" s="116"/>
      <c r="BO1255" s="116"/>
      <c r="BP1255" s="116"/>
      <c r="BQ1255" s="116"/>
      <c r="BR1255" s="116"/>
      <c r="BS1255" s="118"/>
      <c r="BT1255" s="107"/>
      <c r="BU1255" s="107"/>
      <c r="BV1255" s="107"/>
      <c r="BW1255" s="107"/>
      <c r="BX1255" s="107"/>
      <c r="BY1255" s="107"/>
      <c r="BZ1255" s="107"/>
      <c r="CA1255" s="107"/>
      <c r="CB1255" s="117"/>
      <c r="CC1255" s="117"/>
      <c r="CD1255" s="117"/>
      <c r="CE1255" s="112"/>
      <c r="CF1255" s="117"/>
      <c r="CG1255" s="112"/>
      <c r="CH1255" s="112"/>
      <c r="CI1255" s="112"/>
      <c r="CJ1255" s="112"/>
      <c r="CK1255" s="112"/>
      <c r="CL1255" s="112"/>
      <c r="CM1255" s="112"/>
      <c r="CN1255" s="112"/>
      <c r="CO1255" s="112"/>
      <c r="CP1255" s="112"/>
      <c r="CQ1255" s="112"/>
      <c r="CR1255" s="112"/>
    </row>
    <row r="1256" spans="1:96" ht="30.75" customHeight="1">
      <c r="A1256" s="107"/>
      <c r="B1256" s="117"/>
      <c r="C1256" s="107"/>
      <c r="D1256" s="107"/>
      <c r="E1256" s="107"/>
      <c r="F1256" s="107"/>
      <c r="G1256" s="107"/>
      <c r="H1256" s="107"/>
      <c r="I1256" s="107"/>
      <c r="J1256" s="107"/>
      <c r="K1256" s="107"/>
      <c r="L1256" s="107"/>
      <c r="M1256" s="107"/>
      <c r="N1256" s="107"/>
      <c r="O1256" s="117"/>
      <c r="P1256" s="118"/>
      <c r="Q1256" s="107"/>
      <c r="R1256" s="107"/>
      <c r="S1256" s="107"/>
      <c r="T1256" s="107"/>
      <c r="U1256" s="107"/>
      <c r="V1256" s="107"/>
      <c r="W1256" s="107"/>
      <c r="X1256" s="107"/>
      <c r="Y1256" s="107"/>
      <c r="Z1256" s="107"/>
      <c r="AA1256" s="107"/>
      <c r="AB1256" s="107"/>
      <c r="AC1256" s="147"/>
      <c r="AD1256" s="111"/>
      <c r="AE1256" s="107"/>
      <c r="AF1256" s="107"/>
      <c r="AG1256" s="107"/>
      <c r="AH1256" s="107"/>
      <c r="AI1256" s="107"/>
      <c r="AJ1256" s="107"/>
      <c r="AK1256" s="107"/>
      <c r="AL1256" s="107"/>
      <c r="AM1256" s="107"/>
      <c r="AN1256" s="107"/>
      <c r="AO1256" s="107"/>
      <c r="AP1256" s="107"/>
      <c r="AQ1256" s="107"/>
      <c r="AR1256" s="107"/>
      <c r="AS1256" s="107"/>
      <c r="AT1256" s="107"/>
      <c r="AU1256" s="107"/>
      <c r="AV1256" s="107"/>
      <c r="AW1256" s="107"/>
      <c r="AX1256" s="107"/>
      <c r="AY1256" s="107"/>
      <c r="AZ1256" s="107"/>
      <c r="BA1256" s="107"/>
      <c r="BB1256" s="107"/>
      <c r="BC1256" s="115"/>
      <c r="BD1256" s="107"/>
      <c r="BE1256" s="107"/>
      <c r="BF1256" s="107"/>
      <c r="BG1256" s="107"/>
      <c r="BH1256" s="107"/>
      <c r="BI1256" s="107"/>
      <c r="BJ1256" s="107"/>
      <c r="BK1256" s="107"/>
      <c r="BL1256" s="116"/>
      <c r="BM1256" s="116"/>
      <c r="BN1256" s="116"/>
      <c r="BO1256" s="116"/>
      <c r="BP1256" s="116"/>
      <c r="BQ1256" s="116"/>
      <c r="BR1256" s="116"/>
      <c r="BS1256" s="118"/>
      <c r="BT1256" s="107"/>
      <c r="BU1256" s="107"/>
      <c r="BV1256" s="107"/>
      <c r="BW1256" s="107"/>
      <c r="BX1256" s="107"/>
      <c r="BY1256" s="107"/>
      <c r="BZ1256" s="107"/>
      <c r="CA1256" s="107"/>
      <c r="CB1256" s="117"/>
      <c r="CC1256" s="117"/>
      <c r="CD1256" s="117"/>
      <c r="CE1256" s="112"/>
      <c r="CF1256" s="117"/>
      <c r="CG1256" s="112"/>
      <c r="CH1256" s="112"/>
      <c r="CI1256" s="112"/>
      <c r="CJ1256" s="112"/>
      <c r="CK1256" s="112"/>
      <c r="CL1256" s="112"/>
      <c r="CM1256" s="112"/>
      <c r="CN1256" s="112"/>
      <c r="CO1256" s="112"/>
      <c r="CP1256" s="112"/>
      <c r="CQ1256" s="112"/>
      <c r="CR1256" s="112"/>
    </row>
    <row r="1257" spans="1:96" ht="30.75" customHeight="1">
      <c r="A1257" s="107"/>
      <c r="B1257" s="117"/>
      <c r="C1257" s="107"/>
      <c r="D1257" s="107"/>
      <c r="E1257" s="107"/>
      <c r="F1257" s="107"/>
      <c r="G1257" s="107"/>
      <c r="H1257" s="107"/>
      <c r="I1257" s="107"/>
      <c r="J1257" s="107"/>
      <c r="K1257" s="107"/>
      <c r="L1257" s="107"/>
      <c r="M1257" s="107"/>
      <c r="N1257" s="107"/>
      <c r="O1257" s="117"/>
      <c r="P1257" s="118"/>
      <c r="Q1257" s="107"/>
      <c r="R1257" s="107"/>
      <c r="S1257" s="107"/>
      <c r="T1257" s="107"/>
      <c r="U1257" s="107"/>
      <c r="V1257" s="107"/>
      <c r="W1257" s="107"/>
      <c r="X1257" s="107"/>
      <c r="Y1257" s="107"/>
      <c r="Z1257" s="107"/>
      <c r="AA1257" s="107"/>
      <c r="AB1257" s="107"/>
      <c r="AC1257" s="147"/>
      <c r="AD1257" s="111"/>
      <c r="AE1257" s="107"/>
      <c r="AF1257" s="107"/>
      <c r="AG1257" s="107"/>
      <c r="AH1257" s="107"/>
      <c r="AI1257" s="107"/>
      <c r="AJ1257" s="107"/>
      <c r="AK1257" s="107"/>
      <c r="AL1257" s="107"/>
      <c r="AM1257" s="107"/>
      <c r="AN1257" s="107"/>
      <c r="AO1257" s="107"/>
      <c r="AP1257" s="107"/>
      <c r="AQ1257" s="107"/>
      <c r="AR1257" s="107"/>
      <c r="AS1257" s="107"/>
      <c r="AT1257" s="107"/>
      <c r="AU1257" s="107"/>
      <c r="AV1257" s="107"/>
      <c r="AW1257" s="107"/>
      <c r="AX1257" s="107"/>
      <c r="AY1257" s="107"/>
      <c r="AZ1257" s="107"/>
      <c r="BA1257" s="107"/>
      <c r="BB1257" s="107"/>
      <c r="BC1257" s="115"/>
      <c r="BD1257" s="107"/>
      <c r="BE1257" s="107"/>
      <c r="BF1257" s="107"/>
      <c r="BG1257" s="107"/>
      <c r="BH1257" s="107"/>
      <c r="BI1257" s="107"/>
      <c r="BJ1257" s="107"/>
      <c r="BK1257" s="107"/>
      <c r="BL1257" s="116"/>
      <c r="BM1257" s="116"/>
      <c r="BN1257" s="116"/>
      <c r="BO1257" s="116"/>
      <c r="BP1257" s="116"/>
      <c r="BQ1257" s="116"/>
      <c r="BR1257" s="116"/>
      <c r="BS1257" s="118"/>
      <c r="BT1257" s="107"/>
      <c r="BU1257" s="107"/>
      <c r="BV1257" s="107"/>
      <c r="BW1257" s="107"/>
      <c r="BX1257" s="107"/>
      <c r="BY1257" s="107"/>
      <c r="BZ1257" s="107"/>
      <c r="CA1257" s="107"/>
      <c r="CB1257" s="117"/>
      <c r="CC1257" s="117"/>
      <c r="CD1257" s="117"/>
      <c r="CE1257" s="112"/>
      <c r="CF1257" s="117"/>
      <c r="CG1257" s="112"/>
      <c r="CH1257" s="112"/>
      <c r="CI1257" s="112"/>
      <c r="CJ1257" s="112"/>
      <c r="CK1257" s="112"/>
      <c r="CL1257" s="112"/>
      <c r="CM1257" s="112"/>
      <c r="CN1257" s="112"/>
      <c r="CO1257" s="112"/>
      <c r="CP1257" s="112"/>
      <c r="CQ1257" s="112"/>
      <c r="CR1257" s="112"/>
    </row>
    <row r="1258" spans="1:96" ht="30.75" customHeight="1">
      <c r="A1258" s="107"/>
      <c r="B1258" s="117"/>
      <c r="C1258" s="107"/>
      <c r="D1258" s="107"/>
      <c r="E1258" s="107"/>
      <c r="F1258" s="107"/>
      <c r="G1258" s="107"/>
      <c r="H1258" s="107"/>
      <c r="I1258" s="107"/>
      <c r="J1258" s="107"/>
      <c r="K1258" s="107"/>
      <c r="L1258" s="107"/>
      <c r="M1258" s="107"/>
      <c r="N1258" s="107"/>
      <c r="O1258" s="117"/>
      <c r="P1258" s="118"/>
      <c r="Q1258" s="107"/>
      <c r="R1258" s="107"/>
      <c r="S1258" s="107"/>
      <c r="T1258" s="107"/>
      <c r="U1258" s="107"/>
      <c r="V1258" s="107"/>
      <c r="W1258" s="107"/>
      <c r="X1258" s="107"/>
      <c r="Y1258" s="107"/>
      <c r="Z1258" s="107"/>
      <c r="AA1258" s="107"/>
      <c r="AB1258" s="107"/>
      <c r="AC1258" s="147"/>
      <c r="AD1258" s="111"/>
      <c r="AE1258" s="107"/>
      <c r="AF1258" s="107"/>
      <c r="AG1258" s="107"/>
      <c r="AH1258" s="107"/>
      <c r="AI1258" s="107"/>
      <c r="AJ1258" s="107"/>
      <c r="AK1258" s="107"/>
      <c r="AL1258" s="107"/>
      <c r="AM1258" s="107"/>
      <c r="AN1258" s="107"/>
      <c r="AO1258" s="107"/>
      <c r="AP1258" s="107"/>
      <c r="AQ1258" s="107"/>
      <c r="AR1258" s="107"/>
      <c r="AS1258" s="107"/>
      <c r="AT1258" s="107"/>
      <c r="AU1258" s="107"/>
      <c r="AV1258" s="107"/>
      <c r="AW1258" s="107"/>
      <c r="AX1258" s="107"/>
      <c r="AY1258" s="107"/>
      <c r="AZ1258" s="107"/>
      <c r="BA1258" s="107"/>
      <c r="BB1258" s="107"/>
      <c r="BC1258" s="115"/>
      <c r="BD1258" s="107"/>
      <c r="BE1258" s="107"/>
      <c r="BF1258" s="107"/>
      <c r="BG1258" s="107"/>
      <c r="BH1258" s="107"/>
      <c r="BI1258" s="107"/>
      <c r="BJ1258" s="107"/>
      <c r="BK1258" s="107"/>
      <c r="BL1258" s="116"/>
      <c r="BM1258" s="116"/>
      <c r="BN1258" s="116"/>
      <c r="BO1258" s="116"/>
      <c r="BP1258" s="116"/>
      <c r="BQ1258" s="116"/>
      <c r="BR1258" s="116"/>
      <c r="BS1258" s="118"/>
      <c r="BT1258" s="107"/>
      <c r="BU1258" s="107"/>
      <c r="BV1258" s="107"/>
      <c r="BW1258" s="107"/>
      <c r="BX1258" s="107"/>
      <c r="BY1258" s="107"/>
      <c r="BZ1258" s="107"/>
      <c r="CA1258" s="107"/>
      <c r="CB1258" s="117"/>
      <c r="CC1258" s="117"/>
      <c r="CD1258" s="117"/>
      <c r="CE1258" s="112"/>
      <c r="CF1258" s="117"/>
      <c r="CG1258" s="112"/>
      <c r="CH1258" s="112"/>
      <c r="CI1258" s="112"/>
      <c r="CJ1258" s="112"/>
      <c r="CK1258" s="112"/>
      <c r="CL1258" s="112"/>
      <c r="CM1258" s="112"/>
      <c r="CN1258" s="112"/>
      <c r="CO1258" s="112"/>
      <c r="CP1258" s="112"/>
      <c r="CQ1258" s="112"/>
      <c r="CR1258" s="112"/>
    </row>
    <row r="1259" spans="1:96" ht="30.75" customHeight="1">
      <c r="A1259" s="107"/>
      <c r="B1259" s="117"/>
      <c r="C1259" s="107"/>
      <c r="D1259" s="107"/>
      <c r="E1259" s="107"/>
      <c r="F1259" s="107"/>
      <c r="G1259" s="107"/>
      <c r="H1259" s="107"/>
      <c r="I1259" s="107"/>
      <c r="J1259" s="107"/>
      <c r="K1259" s="107"/>
      <c r="L1259" s="107"/>
      <c r="M1259" s="107"/>
      <c r="N1259" s="107"/>
      <c r="O1259" s="117"/>
      <c r="P1259" s="118"/>
      <c r="Q1259" s="107"/>
      <c r="R1259" s="107"/>
      <c r="S1259" s="107"/>
      <c r="T1259" s="107"/>
      <c r="U1259" s="107"/>
      <c r="V1259" s="107"/>
      <c r="W1259" s="107"/>
      <c r="X1259" s="107"/>
      <c r="Y1259" s="107"/>
      <c r="Z1259" s="107"/>
      <c r="AA1259" s="107"/>
      <c r="AB1259" s="107"/>
      <c r="AC1259" s="147"/>
      <c r="AD1259" s="111"/>
      <c r="AE1259" s="107"/>
      <c r="AF1259" s="107"/>
      <c r="AG1259" s="107"/>
      <c r="AH1259" s="107"/>
      <c r="AI1259" s="107"/>
      <c r="AJ1259" s="107"/>
      <c r="AK1259" s="107"/>
      <c r="AL1259" s="107"/>
      <c r="AM1259" s="107"/>
      <c r="AN1259" s="107"/>
      <c r="AO1259" s="107"/>
      <c r="AP1259" s="107"/>
      <c r="AQ1259" s="107"/>
      <c r="AR1259" s="107"/>
      <c r="AS1259" s="107"/>
      <c r="AT1259" s="107"/>
      <c r="AU1259" s="107"/>
      <c r="AV1259" s="107"/>
      <c r="AW1259" s="107"/>
      <c r="AX1259" s="107"/>
      <c r="AY1259" s="107"/>
      <c r="AZ1259" s="107"/>
      <c r="BA1259" s="107"/>
      <c r="BB1259" s="107"/>
      <c r="BC1259" s="115"/>
      <c r="BD1259" s="107"/>
      <c r="BE1259" s="107"/>
      <c r="BF1259" s="107"/>
      <c r="BG1259" s="107"/>
      <c r="BH1259" s="107"/>
      <c r="BI1259" s="107"/>
      <c r="BJ1259" s="107"/>
      <c r="BK1259" s="107"/>
      <c r="BL1259" s="116"/>
      <c r="BM1259" s="116"/>
      <c r="BN1259" s="116"/>
      <c r="BO1259" s="116"/>
      <c r="BP1259" s="116"/>
      <c r="BQ1259" s="116"/>
      <c r="BR1259" s="116"/>
      <c r="BS1259" s="118"/>
      <c r="BT1259" s="107"/>
      <c r="BU1259" s="107"/>
      <c r="BV1259" s="107"/>
      <c r="BW1259" s="107"/>
      <c r="BX1259" s="107"/>
      <c r="BY1259" s="107"/>
      <c r="BZ1259" s="107"/>
      <c r="CA1259" s="107"/>
      <c r="CB1259" s="117"/>
      <c r="CC1259" s="117"/>
      <c r="CD1259" s="117"/>
      <c r="CE1259" s="112"/>
      <c r="CF1259" s="117"/>
      <c r="CG1259" s="112"/>
      <c r="CH1259" s="112"/>
      <c r="CI1259" s="112"/>
      <c r="CJ1259" s="112"/>
      <c r="CK1259" s="112"/>
      <c r="CL1259" s="112"/>
      <c r="CM1259" s="112"/>
      <c r="CN1259" s="112"/>
      <c r="CO1259" s="112"/>
      <c r="CP1259" s="112"/>
      <c r="CQ1259" s="112"/>
      <c r="CR1259" s="112"/>
    </row>
    <row r="1260" spans="1:96" ht="30.75" customHeight="1">
      <c r="A1260" s="107"/>
      <c r="B1260" s="117"/>
      <c r="C1260" s="107"/>
      <c r="D1260" s="107"/>
      <c r="E1260" s="107"/>
      <c r="F1260" s="107"/>
      <c r="G1260" s="107"/>
      <c r="H1260" s="107"/>
      <c r="I1260" s="107"/>
      <c r="J1260" s="107"/>
      <c r="K1260" s="107"/>
      <c r="L1260" s="107"/>
      <c r="M1260" s="107"/>
      <c r="N1260" s="107"/>
      <c r="O1260" s="117"/>
      <c r="P1260" s="118"/>
      <c r="Q1260" s="107"/>
      <c r="R1260" s="107"/>
      <c r="S1260" s="107"/>
      <c r="T1260" s="107"/>
      <c r="U1260" s="107"/>
      <c r="V1260" s="107"/>
      <c r="W1260" s="107"/>
      <c r="X1260" s="107"/>
      <c r="Y1260" s="107"/>
      <c r="Z1260" s="107"/>
      <c r="AA1260" s="107"/>
      <c r="AB1260" s="107"/>
      <c r="AC1260" s="147"/>
      <c r="AD1260" s="111"/>
      <c r="AE1260" s="107"/>
      <c r="AF1260" s="107"/>
      <c r="AG1260" s="107"/>
      <c r="AH1260" s="107"/>
      <c r="AI1260" s="107"/>
      <c r="AJ1260" s="107"/>
      <c r="AK1260" s="107"/>
      <c r="AL1260" s="107"/>
      <c r="AM1260" s="107"/>
      <c r="AN1260" s="107"/>
      <c r="AO1260" s="107"/>
      <c r="AP1260" s="107"/>
      <c r="AQ1260" s="107"/>
      <c r="AR1260" s="107"/>
      <c r="AS1260" s="107"/>
      <c r="AT1260" s="107"/>
      <c r="AU1260" s="107"/>
      <c r="AV1260" s="107"/>
      <c r="AW1260" s="107"/>
      <c r="AX1260" s="107"/>
      <c r="AY1260" s="107"/>
      <c r="AZ1260" s="107"/>
      <c r="BA1260" s="107"/>
      <c r="BB1260" s="107"/>
      <c r="BC1260" s="115"/>
      <c r="BD1260" s="107"/>
      <c r="BE1260" s="107"/>
      <c r="BF1260" s="107"/>
      <c r="BG1260" s="107"/>
      <c r="BH1260" s="107"/>
      <c r="BI1260" s="107"/>
      <c r="BJ1260" s="107"/>
      <c r="BK1260" s="107"/>
      <c r="BL1260" s="116"/>
      <c r="BM1260" s="116"/>
      <c r="BN1260" s="116"/>
      <c r="BO1260" s="116"/>
      <c r="BP1260" s="116"/>
      <c r="BQ1260" s="116"/>
      <c r="BR1260" s="116"/>
      <c r="BS1260" s="118"/>
      <c r="BT1260" s="107"/>
      <c r="BU1260" s="107"/>
      <c r="BV1260" s="107"/>
      <c r="BW1260" s="107"/>
      <c r="BX1260" s="107"/>
      <c r="BY1260" s="107"/>
      <c r="BZ1260" s="107"/>
      <c r="CA1260" s="107"/>
      <c r="CB1260" s="117"/>
      <c r="CC1260" s="117"/>
      <c r="CD1260" s="117"/>
      <c r="CE1260" s="112"/>
      <c r="CF1260" s="117"/>
      <c r="CG1260" s="112"/>
      <c r="CH1260" s="112"/>
      <c r="CI1260" s="112"/>
      <c r="CJ1260" s="112"/>
      <c r="CK1260" s="112"/>
      <c r="CL1260" s="112"/>
      <c r="CM1260" s="112"/>
      <c r="CN1260" s="112"/>
      <c r="CO1260" s="112"/>
      <c r="CP1260" s="112"/>
      <c r="CQ1260" s="112"/>
      <c r="CR1260" s="112"/>
    </row>
    <row r="1261" spans="1:96" ht="30.75" customHeight="1">
      <c r="A1261" s="107"/>
      <c r="B1261" s="117"/>
      <c r="C1261" s="107"/>
      <c r="D1261" s="107"/>
      <c r="E1261" s="107"/>
      <c r="F1261" s="107"/>
      <c r="G1261" s="107"/>
      <c r="H1261" s="107"/>
      <c r="I1261" s="107"/>
      <c r="J1261" s="107"/>
      <c r="K1261" s="107"/>
      <c r="L1261" s="107"/>
      <c r="M1261" s="107"/>
      <c r="N1261" s="107"/>
      <c r="O1261" s="117"/>
      <c r="P1261" s="118"/>
      <c r="Q1261" s="107"/>
      <c r="R1261" s="107"/>
      <c r="S1261" s="107"/>
      <c r="T1261" s="107"/>
      <c r="U1261" s="107"/>
      <c r="V1261" s="107"/>
      <c r="W1261" s="107"/>
      <c r="X1261" s="107"/>
      <c r="Y1261" s="107"/>
      <c r="Z1261" s="107"/>
      <c r="AA1261" s="107"/>
      <c r="AB1261" s="107"/>
      <c r="AC1261" s="147"/>
      <c r="AD1261" s="111"/>
      <c r="AE1261" s="107"/>
      <c r="AF1261" s="107"/>
      <c r="AG1261" s="107"/>
      <c r="AH1261" s="107"/>
      <c r="AI1261" s="107"/>
      <c r="AJ1261" s="107"/>
      <c r="AK1261" s="107"/>
      <c r="AL1261" s="107"/>
      <c r="AM1261" s="107"/>
      <c r="AN1261" s="107"/>
      <c r="AO1261" s="107"/>
      <c r="AP1261" s="107"/>
      <c r="AQ1261" s="107"/>
      <c r="AR1261" s="107"/>
      <c r="AS1261" s="107"/>
      <c r="AT1261" s="107"/>
      <c r="AU1261" s="107"/>
      <c r="AV1261" s="107"/>
      <c r="AW1261" s="107"/>
      <c r="AX1261" s="107"/>
      <c r="AY1261" s="107"/>
      <c r="AZ1261" s="107"/>
      <c r="BA1261" s="107"/>
      <c r="BB1261" s="107"/>
      <c r="BC1261" s="115"/>
      <c r="BD1261" s="107"/>
      <c r="BE1261" s="107"/>
      <c r="BF1261" s="107"/>
      <c r="BG1261" s="107"/>
      <c r="BH1261" s="107"/>
      <c r="BI1261" s="107"/>
      <c r="BJ1261" s="107"/>
      <c r="BK1261" s="107"/>
      <c r="BL1261" s="116"/>
      <c r="BM1261" s="116"/>
      <c r="BN1261" s="116"/>
      <c r="BO1261" s="116"/>
      <c r="BP1261" s="116"/>
      <c r="BQ1261" s="116"/>
      <c r="BR1261" s="116"/>
      <c r="BS1261" s="118"/>
      <c r="BT1261" s="107"/>
      <c r="BU1261" s="107"/>
      <c r="BV1261" s="107"/>
      <c r="BW1261" s="107"/>
      <c r="BX1261" s="107"/>
      <c r="BY1261" s="107"/>
      <c r="BZ1261" s="107"/>
      <c r="CA1261" s="107"/>
      <c r="CB1261" s="117"/>
      <c r="CC1261" s="117"/>
      <c r="CD1261" s="117"/>
      <c r="CE1261" s="112"/>
      <c r="CF1261" s="117"/>
      <c r="CG1261" s="112"/>
      <c r="CH1261" s="112"/>
      <c r="CI1261" s="112"/>
      <c r="CJ1261" s="112"/>
      <c r="CK1261" s="112"/>
      <c r="CL1261" s="112"/>
      <c r="CM1261" s="112"/>
      <c r="CN1261" s="112"/>
      <c r="CO1261" s="112"/>
      <c r="CP1261" s="112"/>
      <c r="CQ1261" s="112"/>
      <c r="CR1261" s="112"/>
    </row>
    <row r="1262" spans="1:96" ht="30.75" customHeight="1">
      <c r="A1262" s="107"/>
      <c r="B1262" s="117"/>
      <c r="C1262" s="107"/>
      <c r="D1262" s="107"/>
      <c r="E1262" s="107"/>
      <c r="F1262" s="107"/>
      <c r="G1262" s="107"/>
      <c r="H1262" s="107"/>
      <c r="I1262" s="107"/>
      <c r="J1262" s="107"/>
      <c r="K1262" s="107"/>
      <c r="L1262" s="107"/>
      <c r="M1262" s="107"/>
      <c r="N1262" s="107"/>
      <c r="O1262" s="117"/>
      <c r="P1262" s="118"/>
      <c r="Q1262" s="107"/>
      <c r="R1262" s="107"/>
      <c r="S1262" s="107"/>
      <c r="T1262" s="107"/>
      <c r="U1262" s="107"/>
      <c r="V1262" s="107"/>
      <c r="W1262" s="107"/>
      <c r="X1262" s="107"/>
      <c r="Y1262" s="107"/>
      <c r="Z1262" s="107"/>
      <c r="AA1262" s="107"/>
      <c r="AB1262" s="107"/>
      <c r="AC1262" s="147"/>
      <c r="AD1262" s="111"/>
      <c r="AE1262" s="107"/>
      <c r="AF1262" s="107"/>
      <c r="AG1262" s="107"/>
      <c r="AH1262" s="107"/>
      <c r="AI1262" s="107"/>
      <c r="AJ1262" s="107"/>
      <c r="AK1262" s="107"/>
      <c r="AL1262" s="107"/>
      <c r="AM1262" s="107"/>
      <c r="AN1262" s="107"/>
      <c r="AO1262" s="107"/>
      <c r="AP1262" s="107"/>
      <c r="AQ1262" s="107"/>
      <c r="AR1262" s="107"/>
      <c r="AS1262" s="107"/>
      <c r="AT1262" s="107"/>
      <c r="AU1262" s="107"/>
      <c r="AV1262" s="107"/>
      <c r="AW1262" s="107"/>
      <c r="AX1262" s="107"/>
      <c r="AY1262" s="107"/>
      <c r="AZ1262" s="107"/>
      <c r="BA1262" s="107"/>
      <c r="BB1262" s="107"/>
      <c r="BC1262" s="115"/>
      <c r="BD1262" s="107"/>
      <c r="BE1262" s="107"/>
      <c r="BF1262" s="107"/>
      <c r="BG1262" s="107"/>
      <c r="BH1262" s="107"/>
      <c r="BI1262" s="107"/>
      <c r="BJ1262" s="107"/>
      <c r="BK1262" s="107"/>
      <c r="BL1262" s="116"/>
      <c r="BM1262" s="116"/>
      <c r="BN1262" s="116"/>
      <c r="BO1262" s="116"/>
      <c r="BP1262" s="116"/>
      <c r="BQ1262" s="116"/>
      <c r="BR1262" s="116"/>
      <c r="BS1262" s="118"/>
      <c r="BT1262" s="107"/>
      <c r="BU1262" s="107"/>
      <c r="BV1262" s="107"/>
      <c r="BW1262" s="107"/>
      <c r="BX1262" s="107"/>
      <c r="BY1262" s="107"/>
      <c r="BZ1262" s="107"/>
      <c r="CA1262" s="107"/>
      <c r="CB1262" s="117"/>
      <c r="CC1262" s="117"/>
      <c r="CD1262" s="117"/>
      <c r="CE1262" s="112"/>
      <c r="CF1262" s="117"/>
      <c r="CG1262" s="112"/>
      <c r="CH1262" s="112"/>
      <c r="CI1262" s="112"/>
      <c r="CJ1262" s="112"/>
      <c r="CK1262" s="112"/>
      <c r="CL1262" s="112"/>
      <c r="CM1262" s="112"/>
      <c r="CN1262" s="112"/>
      <c r="CO1262" s="112"/>
      <c r="CP1262" s="112"/>
      <c r="CQ1262" s="112"/>
      <c r="CR1262" s="112"/>
    </row>
    <row r="1263" spans="1:96" ht="30.75" customHeight="1">
      <c r="A1263" s="107"/>
      <c r="B1263" s="117"/>
      <c r="C1263" s="107"/>
      <c r="D1263" s="107"/>
      <c r="E1263" s="107"/>
      <c r="F1263" s="107"/>
      <c r="G1263" s="107"/>
      <c r="H1263" s="107"/>
      <c r="I1263" s="107"/>
      <c r="J1263" s="107"/>
      <c r="K1263" s="107"/>
      <c r="L1263" s="107"/>
      <c r="M1263" s="107"/>
      <c r="N1263" s="107"/>
      <c r="O1263" s="117"/>
      <c r="P1263" s="118"/>
      <c r="Q1263" s="107"/>
      <c r="R1263" s="107"/>
      <c r="S1263" s="107"/>
      <c r="T1263" s="107"/>
      <c r="U1263" s="107"/>
      <c r="V1263" s="107"/>
      <c r="W1263" s="107"/>
      <c r="X1263" s="107"/>
      <c r="Y1263" s="107"/>
      <c r="Z1263" s="107"/>
      <c r="AA1263" s="107"/>
      <c r="AB1263" s="107"/>
      <c r="AC1263" s="147"/>
      <c r="AD1263" s="111"/>
      <c r="AE1263" s="107"/>
      <c r="AF1263" s="107"/>
      <c r="AG1263" s="107"/>
      <c r="AH1263" s="107"/>
      <c r="AI1263" s="107"/>
      <c r="AJ1263" s="107"/>
      <c r="AK1263" s="107"/>
      <c r="AL1263" s="107"/>
      <c r="AM1263" s="107"/>
      <c r="AN1263" s="107"/>
      <c r="AO1263" s="107"/>
      <c r="AP1263" s="107"/>
      <c r="AQ1263" s="107"/>
      <c r="AR1263" s="107"/>
      <c r="AS1263" s="107"/>
      <c r="AT1263" s="107"/>
      <c r="AU1263" s="107"/>
      <c r="AV1263" s="107"/>
      <c r="AW1263" s="107"/>
      <c r="AX1263" s="107"/>
      <c r="AY1263" s="107"/>
      <c r="AZ1263" s="107"/>
      <c r="BA1263" s="107"/>
      <c r="BB1263" s="107"/>
      <c r="BC1263" s="115"/>
      <c r="BD1263" s="107"/>
      <c r="BE1263" s="107"/>
      <c r="BF1263" s="107"/>
      <c r="BG1263" s="107"/>
      <c r="BH1263" s="107"/>
      <c r="BI1263" s="107"/>
      <c r="BJ1263" s="107"/>
      <c r="BK1263" s="107"/>
      <c r="BL1263" s="116"/>
      <c r="BM1263" s="116"/>
      <c r="BN1263" s="116"/>
      <c r="BO1263" s="116"/>
      <c r="BP1263" s="116"/>
      <c r="BQ1263" s="116"/>
      <c r="BR1263" s="116"/>
      <c r="BS1263" s="118"/>
      <c r="BT1263" s="107"/>
      <c r="BU1263" s="107"/>
      <c r="BV1263" s="107"/>
      <c r="BW1263" s="107"/>
      <c r="BX1263" s="107"/>
      <c r="BY1263" s="107"/>
      <c r="BZ1263" s="107"/>
      <c r="CA1263" s="107"/>
      <c r="CB1263" s="117"/>
      <c r="CC1263" s="117"/>
      <c r="CD1263" s="117"/>
      <c r="CE1263" s="112"/>
      <c r="CF1263" s="117"/>
      <c r="CG1263" s="112"/>
      <c r="CH1263" s="112"/>
      <c r="CI1263" s="112"/>
      <c r="CJ1263" s="112"/>
      <c r="CK1263" s="112"/>
      <c r="CL1263" s="112"/>
      <c r="CM1263" s="112"/>
      <c r="CN1263" s="112"/>
      <c r="CO1263" s="112"/>
      <c r="CP1263" s="112"/>
      <c r="CQ1263" s="112"/>
      <c r="CR1263" s="112"/>
    </row>
    <row r="1264" spans="1:96" ht="30.75" customHeight="1">
      <c r="A1264" s="107"/>
      <c r="B1264" s="117"/>
      <c r="C1264" s="107"/>
      <c r="D1264" s="107"/>
      <c r="E1264" s="107"/>
      <c r="F1264" s="107"/>
      <c r="G1264" s="107"/>
      <c r="H1264" s="107"/>
      <c r="I1264" s="107"/>
      <c r="J1264" s="107"/>
      <c r="K1264" s="107"/>
      <c r="L1264" s="107"/>
      <c r="M1264" s="107"/>
      <c r="N1264" s="107"/>
      <c r="O1264" s="117"/>
      <c r="P1264" s="118"/>
      <c r="Q1264" s="107"/>
      <c r="R1264" s="107"/>
      <c r="S1264" s="107"/>
      <c r="T1264" s="107"/>
      <c r="U1264" s="107"/>
      <c r="V1264" s="107"/>
      <c r="W1264" s="107"/>
      <c r="X1264" s="107"/>
      <c r="Y1264" s="107"/>
      <c r="Z1264" s="107"/>
      <c r="AA1264" s="107"/>
      <c r="AB1264" s="107"/>
      <c r="AC1264" s="147"/>
      <c r="AD1264" s="111"/>
      <c r="AE1264" s="107"/>
      <c r="AF1264" s="107"/>
      <c r="AG1264" s="107"/>
      <c r="AH1264" s="107"/>
      <c r="AI1264" s="107"/>
      <c r="AJ1264" s="107"/>
      <c r="AK1264" s="107"/>
      <c r="AL1264" s="107"/>
      <c r="AM1264" s="107"/>
      <c r="AN1264" s="107"/>
      <c r="AO1264" s="107"/>
      <c r="AP1264" s="107"/>
      <c r="AQ1264" s="107"/>
      <c r="AR1264" s="107"/>
      <c r="AS1264" s="107"/>
      <c r="AT1264" s="107"/>
      <c r="AU1264" s="107"/>
      <c r="AV1264" s="107"/>
      <c r="AW1264" s="107"/>
      <c r="AX1264" s="107"/>
      <c r="AY1264" s="107"/>
      <c r="AZ1264" s="107"/>
      <c r="BA1264" s="107"/>
      <c r="BB1264" s="107"/>
      <c r="BC1264" s="115"/>
      <c r="BD1264" s="107"/>
      <c r="BE1264" s="107"/>
      <c r="BF1264" s="107"/>
      <c r="BG1264" s="107"/>
      <c r="BH1264" s="107"/>
      <c r="BI1264" s="107"/>
      <c r="BJ1264" s="107"/>
      <c r="BK1264" s="107"/>
      <c r="BL1264" s="116"/>
      <c r="BM1264" s="116"/>
      <c r="BN1264" s="116"/>
      <c r="BO1264" s="116"/>
      <c r="BP1264" s="116"/>
      <c r="BQ1264" s="116"/>
      <c r="BR1264" s="116"/>
      <c r="BS1264" s="118"/>
      <c r="BT1264" s="107"/>
      <c r="BU1264" s="107"/>
      <c r="BV1264" s="107"/>
      <c r="BW1264" s="107"/>
      <c r="BX1264" s="107"/>
      <c r="BY1264" s="107"/>
      <c r="BZ1264" s="107"/>
      <c r="CA1264" s="107"/>
      <c r="CB1264" s="117"/>
      <c r="CC1264" s="117"/>
      <c r="CD1264" s="117"/>
      <c r="CE1264" s="112"/>
      <c r="CF1264" s="117"/>
      <c r="CG1264" s="112"/>
      <c r="CH1264" s="112"/>
      <c r="CI1264" s="112"/>
      <c r="CJ1264" s="112"/>
      <c r="CK1264" s="112"/>
      <c r="CL1264" s="112"/>
      <c r="CM1264" s="112"/>
      <c r="CN1264" s="112"/>
      <c r="CO1264" s="112"/>
      <c r="CP1264" s="112"/>
      <c r="CQ1264" s="112"/>
      <c r="CR1264" s="112"/>
    </row>
    <row r="1265" spans="1:96" ht="30.75" customHeight="1">
      <c r="A1265" s="107"/>
      <c r="B1265" s="117"/>
      <c r="C1265" s="107"/>
      <c r="D1265" s="107"/>
      <c r="E1265" s="107"/>
      <c r="F1265" s="107"/>
      <c r="G1265" s="107"/>
      <c r="H1265" s="107"/>
      <c r="I1265" s="107"/>
      <c r="J1265" s="107"/>
      <c r="K1265" s="107"/>
      <c r="L1265" s="107"/>
      <c r="M1265" s="107"/>
      <c r="N1265" s="107"/>
      <c r="O1265" s="117"/>
      <c r="P1265" s="118"/>
      <c r="Q1265" s="107"/>
      <c r="R1265" s="107"/>
      <c r="S1265" s="107"/>
      <c r="T1265" s="107"/>
      <c r="U1265" s="107"/>
      <c r="V1265" s="107"/>
      <c r="W1265" s="107"/>
      <c r="X1265" s="107"/>
      <c r="Y1265" s="107"/>
      <c r="Z1265" s="107"/>
      <c r="AA1265" s="107"/>
      <c r="AB1265" s="107"/>
      <c r="AC1265" s="147"/>
      <c r="AD1265" s="111"/>
      <c r="AE1265" s="107"/>
      <c r="AF1265" s="107"/>
      <c r="AG1265" s="107"/>
      <c r="AH1265" s="107"/>
      <c r="AI1265" s="107"/>
      <c r="AJ1265" s="107"/>
      <c r="AK1265" s="107"/>
      <c r="AL1265" s="107"/>
      <c r="AM1265" s="107"/>
      <c r="AN1265" s="107"/>
      <c r="AO1265" s="107"/>
      <c r="AP1265" s="107"/>
      <c r="AQ1265" s="107"/>
      <c r="AR1265" s="107"/>
      <c r="AS1265" s="107"/>
      <c r="AT1265" s="107"/>
      <c r="AU1265" s="107"/>
      <c r="AV1265" s="107"/>
      <c r="AW1265" s="107"/>
      <c r="AX1265" s="107"/>
      <c r="AY1265" s="107"/>
      <c r="AZ1265" s="107"/>
      <c r="BA1265" s="107"/>
      <c r="BB1265" s="107"/>
      <c r="BC1265" s="115"/>
      <c r="BD1265" s="107"/>
      <c r="BE1265" s="107"/>
      <c r="BF1265" s="107"/>
      <c r="BG1265" s="107"/>
      <c r="BH1265" s="107"/>
      <c r="BI1265" s="107"/>
      <c r="BJ1265" s="107"/>
      <c r="BK1265" s="107"/>
      <c r="BL1265" s="116"/>
      <c r="BM1265" s="116"/>
      <c r="BN1265" s="116"/>
      <c r="BO1265" s="116"/>
      <c r="BP1265" s="116"/>
      <c r="BQ1265" s="116"/>
      <c r="BR1265" s="116"/>
      <c r="BS1265" s="118"/>
      <c r="BT1265" s="107"/>
      <c r="BU1265" s="107"/>
      <c r="BV1265" s="107"/>
      <c r="BW1265" s="107"/>
      <c r="BX1265" s="107"/>
      <c r="BY1265" s="107"/>
      <c r="BZ1265" s="107"/>
      <c r="CA1265" s="107"/>
      <c r="CB1265" s="117"/>
      <c r="CC1265" s="117"/>
      <c r="CD1265" s="117"/>
      <c r="CE1265" s="112"/>
      <c r="CF1265" s="117"/>
      <c r="CG1265" s="112"/>
      <c r="CH1265" s="112"/>
      <c r="CI1265" s="112"/>
      <c r="CJ1265" s="112"/>
      <c r="CK1265" s="112"/>
      <c r="CL1265" s="112"/>
      <c r="CM1265" s="112"/>
      <c r="CN1265" s="112"/>
      <c r="CO1265" s="112"/>
      <c r="CP1265" s="112"/>
      <c r="CQ1265" s="112"/>
      <c r="CR1265" s="112"/>
    </row>
    <row r="1266" spans="1:96" ht="30.75" customHeight="1">
      <c r="A1266" s="107"/>
      <c r="B1266" s="117"/>
      <c r="C1266" s="107"/>
      <c r="D1266" s="107"/>
      <c r="E1266" s="107"/>
      <c r="F1266" s="107"/>
      <c r="G1266" s="107"/>
      <c r="H1266" s="107"/>
      <c r="I1266" s="107"/>
      <c r="J1266" s="107"/>
      <c r="K1266" s="107"/>
      <c r="L1266" s="107"/>
      <c r="M1266" s="107"/>
      <c r="N1266" s="107"/>
      <c r="O1266" s="117"/>
      <c r="P1266" s="118"/>
      <c r="Q1266" s="107"/>
      <c r="R1266" s="107"/>
      <c r="S1266" s="107"/>
      <c r="T1266" s="107"/>
      <c r="U1266" s="107"/>
      <c r="V1266" s="107"/>
      <c r="W1266" s="107"/>
      <c r="X1266" s="107"/>
      <c r="Y1266" s="107"/>
      <c r="Z1266" s="107"/>
      <c r="AA1266" s="107"/>
      <c r="AB1266" s="107"/>
      <c r="AC1266" s="147"/>
      <c r="AD1266" s="111"/>
      <c r="AE1266" s="107"/>
      <c r="AF1266" s="107"/>
      <c r="AG1266" s="107"/>
      <c r="AH1266" s="107"/>
      <c r="AI1266" s="107"/>
      <c r="AJ1266" s="107"/>
      <c r="AK1266" s="107"/>
      <c r="AL1266" s="107"/>
      <c r="AM1266" s="107"/>
      <c r="AN1266" s="107"/>
      <c r="AO1266" s="107"/>
      <c r="AP1266" s="107"/>
      <c r="AQ1266" s="107"/>
      <c r="AR1266" s="107"/>
      <c r="AS1266" s="107"/>
      <c r="AT1266" s="107"/>
      <c r="AU1266" s="107"/>
      <c r="AV1266" s="107"/>
      <c r="AW1266" s="107"/>
      <c r="AX1266" s="107"/>
      <c r="AY1266" s="107"/>
      <c r="AZ1266" s="107"/>
      <c r="BA1266" s="107"/>
      <c r="BB1266" s="107"/>
      <c r="BC1266" s="115"/>
      <c r="BD1266" s="107"/>
      <c r="BE1266" s="107"/>
      <c r="BF1266" s="107"/>
      <c r="BG1266" s="107"/>
      <c r="BH1266" s="107"/>
      <c r="BI1266" s="107"/>
      <c r="BJ1266" s="107"/>
      <c r="BK1266" s="107"/>
      <c r="BL1266" s="116"/>
      <c r="BM1266" s="116"/>
      <c r="BN1266" s="116"/>
      <c r="BO1266" s="116"/>
      <c r="BP1266" s="116"/>
      <c r="BQ1266" s="116"/>
      <c r="BR1266" s="116"/>
      <c r="BS1266" s="118"/>
      <c r="BT1266" s="107"/>
      <c r="BU1266" s="107"/>
      <c r="BV1266" s="107"/>
      <c r="BW1266" s="107"/>
      <c r="BX1266" s="107"/>
      <c r="BY1266" s="107"/>
      <c r="BZ1266" s="107"/>
      <c r="CA1266" s="107"/>
      <c r="CB1266" s="117"/>
      <c r="CC1266" s="117"/>
      <c r="CD1266" s="117"/>
      <c r="CE1266" s="112"/>
      <c r="CF1266" s="117"/>
      <c r="CG1266" s="112"/>
      <c r="CH1266" s="112"/>
      <c r="CI1266" s="112"/>
      <c r="CJ1266" s="112"/>
      <c r="CK1266" s="112"/>
      <c r="CL1266" s="112"/>
      <c r="CM1266" s="112"/>
      <c r="CN1266" s="112"/>
      <c r="CO1266" s="112"/>
      <c r="CP1266" s="112"/>
      <c r="CQ1266" s="112"/>
      <c r="CR1266" s="112"/>
    </row>
    <row r="1267" spans="1:96" ht="30.75" customHeight="1">
      <c r="A1267" s="107"/>
      <c r="B1267" s="117"/>
      <c r="C1267" s="107"/>
      <c r="D1267" s="107"/>
      <c r="E1267" s="107"/>
      <c r="F1267" s="107"/>
      <c r="G1267" s="107"/>
      <c r="H1267" s="107"/>
      <c r="I1267" s="107"/>
      <c r="J1267" s="107"/>
      <c r="K1267" s="107"/>
      <c r="L1267" s="107"/>
      <c r="M1267" s="107"/>
      <c r="N1267" s="107"/>
      <c r="O1267" s="117"/>
      <c r="P1267" s="118"/>
      <c r="Q1267" s="107"/>
      <c r="R1267" s="107"/>
      <c r="S1267" s="107"/>
      <c r="T1267" s="107"/>
      <c r="U1267" s="107"/>
      <c r="V1267" s="107"/>
      <c r="W1267" s="107"/>
      <c r="X1267" s="107"/>
      <c r="Y1267" s="107"/>
      <c r="Z1267" s="107"/>
      <c r="AA1267" s="107"/>
      <c r="AB1267" s="107"/>
      <c r="AC1267" s="147"/>
      <c r="AD1267" s="111"/>
      <c r="AE1267" s="107"/>
      <c r="AF1267" s="107"/>
      <c r="AG1267" s="107"/>
      <c r="AH1267" s="107"/>
      <c r="AI1267" s="107"/>
      <c r="AJ1267" s="107"/>
      <c r="AK1267" s="107"/>
      <c r="AL1267" s="107"/>
      <c r="AM1267" s="107"/>
      <c r="AN1267" s="107"/>
      <c r="AO1267" s="107"/>
      <c r="AP1267" s="107"/>
      <c r="AQ1267" s="107"/>
      <c r="AR1267" s="107"/>
      <c r="AS1267" s="107"/>
      <c r="AT1267" s="107"/>
      <c r="AU1267" s="107"/>
      <c r="AV1267" s="107"/>
      <c r="AW1267" s="107"/>
      <c r="AX1267" s="107"/>
      <c r="AY1267" s="107"/>
      <c r="AZ1267" s="107"/>
      <c r="BA1267" s="107"/>
      <c r="BB1267" s="107"/>
      <c r="BC1267" s="115"/>
      <c r="BD1267" s="107"/>
      <c r="BE1267" s="107"/>
      <c r="BF1267" s="107"/>
      <c r="BG1267" s="107"/>
      <c r="BH1267" s="107"/>
      <c r="BI1267" s="107"/>
      <c r="BJ1267" s="107"/>
      <c r="BK1267" s="107"/>
      <c r="BL1267" s="116"/>
      <c r="BM1267" s="116"/>
      <c r="BN1267" s="116"/>
      <c r="BO1267" s="116"/>
      <c r="BP1267" s="116"/>
      <c r="BQ1267" s="116"/>
      <c r="BR1267" s="116"/>
      <c r="BS1267" s="118"/>
      <c r="BT1267" s="107"/>
      <c r="BU1267" s="107"/>
      <c r="BV1267" s="107"/>
      <c r="BW1267" s="107"/>
      <c r="BX1267" s="107"/>
      <c r="BY1267" s="107"/>
      <c r="BZ1267" s="107"/>
      <c r="CA1267" s="107"/>
      <c r="CB1267" s="117"/>
      <c r="CC1267" s="117"/>
      <c r="CD1267" s="117"/>
      <c r="CE1267" s="112"/>
      <c r="CF1267" s="117"/>
      <c r="CG1267" s="112"/>
      <c r="CH1267" s="112"/>
      <c r="CI1267" s="112"/>
      <c r="CJ1267" s="112"/>
      <c r="CK1267" s="112"/>
      <c r="CL1267" s="112"/>
      <c r="CM1267" s="112"/>
      <c r="CN1267" s="112"/>
      <c r="CO1267" s="112"/>
      <c r="CP1267" s="112"/>
      <c r="CQ1267" s="112"/>
      <c r="CR1267" s="112"/>
    </row>
    <row r="1268" spans="1:96" ht="30.75" customHeight="1">
      <c r="A1268" s="107"/>
      <c r="B1268" s="117"/>
      <c r="C1268" s="107"/>
      <c r="D1268" s="107"/>
      <c r="E1268" s="107"/>
      <c r="F1268" s="107"/>
      <c r="G1268" s="107"/>
      <c r="H1268" s="107"/>
      <c r="I1268" s="107"/>
      <c r="J1268" s="107"/>
      <c r="K1268" s="107"/>
      <c r="L1268" s="107"/>
      <c r="M1268" s="107"/>
      <c r="N1268" s="107"/>
      <c r="O1268" s="117"/>
      <c r="P1268" s="118"/>
      <c r="Q1268" s="107"/>
      <c r="R1268" s="107"/>
      <c r="S1268" s="107"/>
      <c r="T1268" s="107"/>
      <c r="U1268" s="107"/>
      <c r="V1268" s="107"/>
      <c r="W1268" s="107"/>
      <c r="X1268" s="107"/>
      <c r="Y1268" s="107"/>
      <c r="Z1268" s="107"/>
      <c r="AA1268" s="107"/>
      <c r="AB1268" s="107"/>
      <c r="AC1268" s="147"/>
      <c r="AD1268" s="111"/>
      <c r="AE1268" s="107"/>
      <c r="AF1268" s="107"/>
      <c r="AG1268" s="107"/>
      <c r="AH1268" s="107"/>
      <c r="AI1268" s="107"/>
      <c r="AJ1268" s="107"/>
      <c r="AK1268" s="107"/>
      <c r="AL1268" s="107"/>
      <c r="AM1268" s="107"/>
      <c r="AN1268" s="107"/>
      <c r="AO1268" s="107"/>
      <c r="AP1268" s="107"/>
      <c r="AQ1268" s="107"/>
      <c r="AR1268" s="107"/>
      <c r="AS1268" s="107"/>
      <c r="AT1268" s="107"/>
      <c r="AU1268" s="107"/>
      <c r="AV1268" s="107"/>
      <c r="AW1268" s="107"/>
      <c r="AX1268" s="107"/>
      <c r="AY1268" s="107"/>
      <c r="AZ1268" s="107"/>
      <c r="BA1268" s="107"/>
      <c r="BB1268" s="107"/>
      <c r="BC1268" s="115"/>
      <c r="BD1268" s="107"/>
      <c r="BE1268" s="107"/>
      <c r="BF1268" s="107"/>
      <c r="BG1268" s="107"/>
      <c r="BH1268" s="107"/>
      <c r="BI1268" s="107"/>
      <c r="BJ1268" s="107"/>
      <c r="BK1268" s="107"/>
      <c r="BL1268" s="116"/>
      <c r="BM1268" s="116"/>
      <c r="BN1268" s="116"/>
      <c r="BO1268" s="116"/>
      <c r="BP1268" s="116"/>
      <c r="BQ1268" s="116"/>
      <c r="BR1268" s="116"/>
      <c r="BS1268" s="118"/>
      <c r="BT1268" s="107"/>
      <c r="BU1268" s="107"/>
      <c r="BV1268" s="107"/>
      <c r="BW1268" s="107"/>
      <c r="BX1268" s="107"/>
      <c r="BY1268" s="107"/>
      <c r="BZ1268" s="107"/>
      <c r="CA1268" s="107"/>
      <c r="CB1268" s="117"/>
      <c r="CC1268" s="117"/>
      <c r="CD1268" s="117"/>
      <c r="CE1268" s="112"/>
      <c r="CF1268" s="117"/>
      <c r="CG1268" s="112"/>
      <c r="CH1268" s="112"/>
      <c r="CI1268" s="112"/>
      <c r="CJ1268" s="112"/>
      <c r="CK1268" s="112"/>
      <c r="CL1268" s="112"/>
      <c r="CM1268" s="112"/>
      <c r="CN1268" s="112"/>
      <c r="CO1268" s="112"/>
      <c r="CP1268" s="112"/>
      <c r="CQ1268" s="112"/>
      <c r="CR1268" s="112"/>
    </row>
    <row r="1269" spans="1:96" ht="30.75" customHeight="1">
      <c r="A1269" s="107"/>
      <c r="B1269" s="117"/>
      <c r="C1269" s="107"/>
      <c r="D1269" s="107"/>
      <c r="E1269" s="107"/>
      <c r="F1269" s="107"/>
      <c r="G1269" s="107"/>
      <c r="H1269" s="107"/>
      <c r="I1269" s="107"/>
      <c r="J1269" s="107"/>
      <c r="K1269" s="107"/>
      <c r="L1269" s="107"/>
      <c r="M1269" s="107"/>
      <c r="N1269" s="107"/>
      <c r="O1269" s="117"/>
      <c r="P1269" s="118"/>
      <c r="Q1269" s="107"/>
      <c r="R1269" s="107"/>
      <c r="S1269" s="107"/>
      <c r="T1269" s="107"/>
      <c r="U1269" s="107"/>
      <c r="V1269" s="107"/>
      <c r="W1269" s="107"/>
      <c r="X1269" s="107"/>
      <c r="Y1269" s="107"/>
      <c r="Z1269" s="107"/>
      <c r="AA1269" s="107"/>
      <c r="AB1269" s="107"/>
      <c r="AC1269" s="147"/>
      <c r="AD1269" s="111"/>
      <c r="AE1269" s="107"/>
      <c r="AF1269" s="107"/>
      <c r="AG1269" s="107"/>
      <c r="AH1269" s="107"/>
      <c r="AI1269" s="107"/>
      <c r="AJ1269" s="107"/>
      <c r="AK1269" s="107"/>
      <c r="AL1269" s="107"/>
      <c r="AM1269" s="107"/>
      <c r="AN1269" s="107"/>
      <c r="AO1269" s="107"/>
      <c r="AP1269" s="107"/>
      <c r="AQ1269" s="107"/>
      <c r="AR1269" s="107"/>
      <c r="AS1269" s="107"/>
      <c r="AT1269" s="107"/>
      <c r="AU1269" s="107"/>
      <c r="AV1269" s="107"/>
      <c r="AW1269" s="107"/>
      <c r="AX1269" s="107"/>
      <c r="AY1269" s="107"/>
      <c r="AZ1269" s="107"/>
      <c r="BA1269" s="107"/>
      <c r="BB1269" s="107"/>
      <c r="BC1269" s="115"/>
      <c r="BD1269" s="107"/>
      <c r="BE1269" s="107"/>
      <c r="BF1269" s="107"/>
      <c r="BG1269" s="107"/>
      <c r="BH1269" s="107"/>
      <c r="BI1269" s="107"/>
      <c r="BJ1269" s="107"/>
      <c r="BK1269" s="107"/>
      <c r="BL1269" s="116"/>
      <c r="BM1269" s="116"/>
      <c r="BN1269" s="116"/>
      <c r="BO1269" s="116"/>
      <c r="BP1269" s="116"/>
      <c r="BQ1269" s="116"/>
      <c r="BR1269" s="116"/>
      <c r="BS1269" s="118"/>
      <c r="BT1269" s="107"/>
      <c r="BU1269" s="107"/>
      <c r="BV1269" s="107"/>
      <c r="BW1269" s="107"/>
      <c r="BX1269" s="107"/>
      <c r="BY1269" s="107"/>
      <c r="BZ1269" s="107"/>
      <c r="CA1269" s="107"/>
      <c r="CB1269" s="117"/>
      <c r="CC1269" s="117"/>
      <c r="CD1269" s="117"/>
      <c r="CE1269" s="112"/>
      <c r="CF1269" s="117"/>
      <c r="CG1269" s="112"/>
      <c r="CH1269" s="112"/>
      <c r="CI1269" s="112"/>
      <c r="CJ1269" s="112"/>
      <c r="CK1269" s="112"/>
      <c r="CL1269" s="112"/>
      <c r="CM1269" s="112"/>
      <c r="CN1269" s="112"/>
      <c r="CO1269" s="112"/>
      <c r="CP1269" s="112"/>
      <c r="CQ1269" s="112"/>
      <c r="CR1269" s="112"/>
    </row>
    <row r="1270" spans="1:96" ht="30.75" customHeight="1">
      <c r="A1270" s="107"/>
      <c r="B1270" s="117"/>
      <c r="C1270" s="107"/>
      <c r="D1270" s="107"/>
      <c r="E1270" s="107"/>
      <c r="F1270" s="107"/>
      <c r="G1270" s="107"/>
      <c r="H1270" s="107"/>
      <c r="I1270" s="107"/>
      <c r="J1270" s="107"/>
      <c r="K1270" s="107"/>
      <c r="L1270" s="107"/>
      <c r="M1270" s="107"/>
      <c r="N1270" s="107"/>
      <c r="O1270" s="117"/>
      <c r="P1270" s="118"/>
      <c r="Q1270" s="107"/>
      <c r="R1270" s="107"/>
      <c r="S1270" s="107"/>
      <c r="T1270" s="107"/>
      <c r="U1270" s="107"/>
      <c r="V1270" s="107"/>
      <c r="W1270" s="107"/>
      <c r="X1270" s="107"/>
      <c r="Y1270" s="107"/>
      <c r="Z1270" s="107"/>
      <c r="AA1270" s="107"/>
      <c r="AB1270" s="107"/>
      <c r="AC1270" s="147"/>
      <c r="AD1270" s="111"/>
      <c r="AE1270" s="107"/>
      <c r="AF1270" s="107"/>
      <c r="AG1270" s="107"/>
      <c r="AH1270" s="107"/>
      <c r="AI1270" s="107"/>
      <c r="AJ1270" s="107"/>
      <c r="AK1270" s="107"/>
      <c r="AL1270" s="107"/>
      <c r="AM1270" s="107"/>
      <c r="AN1270" s="107"/>
      <c r="AO1270" s="107"/>
      <c r="AP1270" s="107"/>
      <c r="AQ1270" s="107"/>
      <c r="AR1270" s="107"/>
      <c r="AS1270" s="107"/>
      <c r="AT1270" s="107"/>
      <c r="AU1270" s="107"/>
      <c r="AV1270" s="107"/>
      <c r="AW1270" s="107"/>
      <c r="AX1270" s="107"/>
      <c r="AY1270" s="107"/>
      <c r="AZ1270" s="107"/>
      <c r="BA1270" s="107"/>
      <c r="BB1270" s="107"/>
      <c r="BC1270" s="115"/>
      <c r="BD1270" s="107"/>
      <c r="BE1270" s="107"/>
      <c r="BF1270" s="107"/>
      <c r="BG1270" s="107"/>
      <c r="BH1270" s="107"/>
      <c r="BI1270" s="107"/>
      <c r="BJ1270" s="107"/>
      <c r="BK1270" s="107"/>
      <c r="BL1270" s="116"/>
      <c r="BM1270" s="116"/>
      <c r="BN1270" s="116"/>
      <c r="BO1270" s="116"/>
      <c r="BP1270" s="116"/>
      <c r="BQ1270" s="116"/>
      <c r="BR1270" s="116"/>
      <c r="BS1270" s="118"/>
      <c r="BT1270" s="107"/>
      <c r="BU1270" s="107"/>
      <c r="BV1270" s="107"/>
      <c r="BW1270" s="107"/>
      <c r="BX1270" s="107"/>
      <c r="BY1270" s="107"/>
      <c r="BZ1270" s="107"/>
      <c r="CA1270" s="107"/>
      <c r="CB1270" s="117"/>
      <c r="CC1270" s="117"/>
      <c r="CD1270" s="117"/>
      <c r="CE1270" s="112"/>
      <c r="CF1270" s="117"/>
      <c r="CG1270" s="112"/>
      <c r="CH1270" s="112"/>
      <c r="CI1270" s="112"/>
      <c r="CJ1270" s="112"/>
      <c r="CK1270" s="112"/>
      <c r="CL1270" s="112"/>
      <c r="CM1270" s="112"/>
      <c r="CN1270" s="112"/>
      <c r="CO1270" s="112"/>
      <c r="CP1270" s="112"/>
      <c r="CQ1270" s="112"/>
      <c r="CR1270" s="112"/>
    </row>
    <row r="1271" spans="1:96" ht="30.75" customHeight="1">
      <c r="A1271" s="107"/>
      <c r="B1271" s="117"/>
      <c r="C1271" s="107"/>
      <c r="D1271" s="107"/>
      <c r="E1271" s="107"/>
      <c r="F1271" s="107"/>
      <c r="G1271" s="107"/>
      <c r="H1271" s="107"/>
      <c r="I1271" s="107"/>
      <c r="J1271" s="107"/>
      <c r="K1271" s="107"/>
      <c r="L1271" s="107"/>
      <c r="M1271" s="107"/>
      <c r="N1271" s="107"/>
      <c r="O1271" s="117"/>
      <c r="P1271" s="118"/>
      <c r="Q1271" s="107"/>
      <c r="R1271" s="107"/>
      <c r="S1271" s="107"/>
      <c r="T1271" s="107"/>
      <c r="U1271" s="107"/>
      <c r="V1271" s="107"/>
      <c r="W1271" s="107"/>
      <c r="X1271" s="107"/>
      <c r="Y1271" s="107"/>
      <c r="Z1271" s="107"/>
      <c r="AA1271" s="107"/>
      <c r="AB1271" s="107"/>
      <c r="AC1271" s="147"/>
      <c r="AD1271" s="111"/>
      <c r="AE1271" s="107"/>
      <c r="AF1271" s="107"/>
      <c r="AG1271" s="107"/>
      <c r="AH1271" s="107"/>
      <c r="AI1271" s="107"/>
      <c r="AJ1271" s="107"/>
      <c r="AK1271" s="107"/>
      <c r="AL1271" s="107"/>
      <c r="AM1271" s="107"/>
      <c r="AN1271" s="107"/>
      <c r="AO1271" s="107"/>
      <c r="AP1271" s="107"/>
      <c r="AQ1271" s="107"/>
      <c r="AR1271" s="107"/>
      <c r="AS1271" s="107"/>
      <c r="AT1271" s="107"/>
      <c r="AU1271" s="107"/>
      <c r="AV1271" s="107"/>
      <c r="AW1271" s="107"/>
      <c r="AX1271" s="107"/>
      <c r="AY1271" s="107"/>
      <c r="AZ1271" s="107"/>
      <c r="BA1271" s="107"/>
      <c r="BB1271" s="107"/>
      <c r="BC1271" s="115"/>
      <c r="BD1271" s="107"/>
      <c r="BE1271" s="107"/>
      <c r="BF1271" s="107"/>
      <c r="BG1271" s="107"/>
      <c r="BH1271" s="107"/>
      <c r="BI1271" s="107"/>
      <c r="BJ1271" s="107"/>
      <c r="BK1271" s="107"/>
      <c r="BL1271" s="116"/>
      <c r="BM1271" s="116"/>
      <c r="BN1271" s="116"/>
      <c r="BO1271" s="116"/>
      <c r="BP1271" s="116"/>
      <c r="BQ1271" s="116"/>
      <c r="BR1271" s="116"/>
      <c r="BS1271" s="118"/>
      <c r="BT1271" s="107"/>
      <c r="BU1271" s="107"/>
      <c r="BV1271" s="107"/>
      <c r="BW1271" s="107"/>
      <c r="BX1271" s="107"/>
      <c r="BY1271" s="107"/>
      <c r="BZ1271" s="107"/>
      <c r="CA1271" s="107"/>
      <c r="CB1271" s="117"/>
      <c r="CC1271" s="117"/>
      <c r="CD1271" s="117"/>
      <c r="CE1271" s="112"/>
      <c r="CF1271" s="117"/>
      <c r="CG1271" s="112"/>
      <c r="CH1271" s="112"/>
      <c r="CI1271" s="112"/>
      <c r="CJ1271" s="112"/>
      <c r="CK1271" s="112"/>
      <c r="CL1271" s="112"/>
      <c r="CM1271" s="112"/>
      <c r="CN1271" s="112"/>
      <c r="CO1271" s="112"/>
      <c r="CP1271" s="112"/>
      <c r="CQ1271" s="112"/>
      <c r="CR1271" s="112"/>
    </row>
    <row r="1272" spans="1:96" ht="30.75" customHeight="1">
      <c r="A1272" s="107"/>
      <c r="B1272" s="117"/>
      <c r="C1272" s="107"/>
      <c r="D1272" s="107"/>
      <c r="E1272" s="107"/>
      <c r="F1272" s="107"/>
      <c r="G1272" s="107"/>
      <c r="H1272" s="107"/>
      <c r="I1272" s="107"/>
      <c r="J1272" s="107"/>
      <c r="K1272" s="107"/>
      <c r="L1272" s="107"/>
      <c r="M1272" s="107"/>
      <c r="N1272" s="107"/>
      <c r="O1272" s="117"/>
      <c r="P1272" s="118"/>
      <c r="Q1272" s="107"/>
      <c r="R1272" s="107"/>
      <c r="S1272" s="107"/>
      <c r="T1272" s="107"/>
      <c r="U1272" s="107"/>
      <c r="V1272" s="107"/>
      <c r="W1272" s="107"/>
      <c r="X1272" s="107"/>
      <c r="Y1272" s="107"/>
      <c r="Z1272" s="107"/>
      <c r="AA1272" s="107"/>
      <c r="AB1272" s="107"/>
      <c r="AC1272" s="147"/>
      <c r="AD1272" s="111"/>
      <c r="AE1272" s="107"/>
      <c r="AF1272" s="107"/>
      <c r="AG1272" s="107"/>
      <c r="AH1272" s="107"/>
      <c r="AI1272" s="107"/>
      <c r="AJ1272" s="107"/>
      <c r="AK1272" s="107"/>
      <c r="AL1272" s="107"/>
      <c r="AM1272" s="107"/>
      <c r="AN1272" s="107"/>
      <c r="AO1272" s="107"/>
      <c r="AP1272" s="107"/>
      <c r="AQ1272" s="107"/>
      <c r="AR1272" s="107"/>
      <c r="AS1272" s="107"/>
      <c r="AT1272" s="107"/>
      <c r="AU1272" s="107"/>
      <c r="AV1272" s="107"/>
      <c r="AW1272" s="107"/>
      <c r="AX1272" s="107"/>
      <c r="AY1272" s="107"/>
      <c r="AZ1272" s="107"/>
      <c r="BA1272" s="107"/>
      <c r="BB1272" s="107"/>
      <c r="BC1272" s="115"/>
      <c r="BD1272" s="107"/>
      <c r="BE1272" s="107"/>
      <c r="BF1272" s="107"/>
      <c r="BG1272" s="107"/>
      <c r="BH1272" s="107"/>
      <c r="BI1272" s="107"/>
      <c r="BJ1272" s="107"/>
      <c r="BK1272" s="107"/>
      <c r="BL1272" s="116"/>
      <c r="BM1272" s="116"/>
      <c r="BN1272" s="116"/>
      <c r="BO1272" s="116"/>
      <c r="BP1272" s="116"/>
      <c r="BQ1272" s="116"/>
      <c r="BR1272" s="116"/>
      <c r="BS1272" s="118"/>
      <c r="BT1272" s="107"/>
      <c r="BU1272" s="107"/>
      <c r="BV1272" s="107"/>
      <c r="BW1272" s="107"/>
      <c r="BX1272" s="107"/>
      <c r="BY1272" s="107"/>
      <c r="BZ1272" s="107"/>
      <c r="CA1272" s="107"/>
      <c r="CB1272" s="117"/>
      <c r="CC1272" s="117"/>
      <c r="CD1272" s="117"/>
      <c r="CE1272" s="112"/>
      <c r="CF1272" s="117"/>
      <c r="CG1272" s="112"/>
      <c r="CH1272" s="112"/>
      <c r="CI1272" s="112"/>
      <c r="CJ1272" s="112"/>
      <c r="CK1272" s="112"/>
      <c r="CL1272" s="112"/>
      <c r="CM1272" s="112"/>
      <c r="CN1272" s="112"/>
      <c r="CO1272" s="112"/>
      <c r="CP1272" s="112"/>
      <c r="CQ1272" s="112"/>
      <c r="CR1272" s="112"/>
    </row>
    <row r="1273" spans="1:96" ht="30.75" customHeight="1">
      <c r="A1273" s="107"/>
      <c r="B1273" s="117"/>
      <c r="C1273" s="107"/>
      <c r="D1273" s="107"/>
      <c r="E1273" s="107"/>
      <c r="F1273" s="107"/>
      <c r="G1273" s="107"/>
      <c r="H1273" s="107"/>
      <c r="I1273" s="107"/>
      <c r="J1273" s="107"/>
      <c r="K1273" s="107"/>
      <c r="L1273" s="107"/>
      <c r="M1273" s="107"/>
      <c r="N1273" s="107"/>
      <c r="O1273" s="117"/>
      <c r="P1273" s="118"/>
      <c r="Q1273" s="107"/>
      <c r="R1273" s="107"/>
      <c r="S1273" s="107"/>
      <c r="T1273" s="107"/>
      <c r="U1273" s="107"/>
      <c r="V1273" s="107"/>
      <c r="W1273" s="107"/>
      <c r="X1273" s="107"/>
      <c r="Y1273" s="107"/>
      <c r="Z1273" s="107"/>
      <c r="AA1273" s="107"/>
      <c r="AB1273" s="107"/>
      <c r="AC1273" s="147"/>
      <c r="AD1273" s="111"/>
      <c r="AE1273" s="107"/>
      <c r="AF1273" s="107"/>
      <c r="AG1273" s="107"/>
      <c r="AH1273" s="107"/>
      <c r="AI1273" s="107"/>
      <c r="AJ1273" s="107"/>
      <c r="AK1273" s="107"/>
      <c r="AL1273" s="107"/>
      <c r="AM1273" s="107"/>
      <c r="AN1273" s="107"/>
      <c r="AO1273" s="107"/>
      <c r="AP1273" s="107"/>
      <c r="AQ1273" s="107"/>
      <c r="AR1273" s="107"/>
      <c r="AS1273" s="107"/>
      <c r="AT1273" s="107"/>
      <c r="AU1273" s="107"/>
      <c r="AV1273" s="107"/>
      <c r="AW1273" s="107"/>
      <c r="AX1273" s="107"/>
      <c r="AY1273" s="107"/>
      <c r="AZ1273" s="107"/>
      <c r="BA1273" s="107"/>
      <c r="BB1273" s="107"/>
      <c r="BC1273" s="115"/>
      <c r="BD1273" s="107"/>
      <c r="BE1273" s="107"/>
      <c r="BF1273" s="107"/>
      <c r="BG1273" s="107"/>
      <c r="BH1273" s="107"/>
      <c r="BI1273" s="107"/>
      <c r="BJ1273" s="107"/>
      <c r="BK1273" s="107"/>
      <c r="BL1273" s="116"/>
      <c r="BM1273" s="116"/>
      <c r="BN1273" s="116"/>
      <c r="BO1273" s="116"/>
      <c r="BP1273" s="116"/>
      <c r="BQ1273" s="116"/>
      <c r="BR1273" s="116"/>
      <c r="BS1273" s="118"/>
      <c r="BT1273" s="107"/>
      <c r="BU1273" s="107"/>
      <c r="BV1273" s="107"/>
      <c r="BW1273" s="107"/>
      <c r="BX1273" s="107"/>
      <c r="BY1273" s="107"/>
      <c r="BZ1273" s="107"/>
      <c r="CA1273" s="107"/>
      <c r="CB1273" s="117"/>
      <c r="CC1273" s="117"/>
      <c r="CD1273" s="117"/>
      <c r="CE1273" s="112"/>
      <c r="CF1273" s="117"/>
      <c r="CG1273" s="112"/>
      <c r="CH1273" s="112"/>
      <c r="CI1273" s="112"/>
      <c r="CJ1273" s="112"/>
      <c r="CK1273" s="112"/>
      <c r="CL1273" s="112"/>
      <c r="CM1273" s="112"/>
      <c r="CN1273" s="112"/>
      <c r="CO1273" s="112"/>
      <c r="CP1273" s="112"/>
      <c r="CQ1273" s="112"/>
      <c r="CR1273" s="112"/>
    </row>
    <row r="1274" spans="1:96" ht="30.75" customHeight="1">
      <c r="A1274" s="107"/>
      <c r="B1274" s="117"/>
      <c r="C1274" s="107"/>
      <c r="D1274" s="107"/>
      <c r="E1274" s="107"/>
      <c r="F1274" s="107"/>
      <c r="G1274" s="107"/>
      <c r="H1274" s="107"/>
      <c r="I1274" s="107"/>
      <c r="J1274" s="107"/>
      <c r="K1274" s="107"/>
      <c r="L1274" s="107"/>
      <c r="M1274" s="107"/>
      <c r="N1274" s="107"/>
      <c r="O1274" s="117"/>
      <c r="P1274" s="118"/>
      <c r="Q1274" s="107"/>
      <c r="R1274" s="107"/>
      <c r="S1274" s="107"/>
      <c r="T1274" s="107"/>
      <c r="U1274" s="107"/>
      <c r="V1274" s="107"/>
      <c r="W1274" s="107"/>
      <c r="X1274" s="107"/>
      <c r="Y1274" s="107"/>
      <c r="Z1274" s="107"/>
      <c r="AA1274" s="107"/>
      <c r="AB1274" s="107"/>
      <c r="AC1274" s="147"/>
      <c r="AD1274" s="111"/>
      <c r="AE1274" s="107"/>
      <c r="AF1274" s="107"/>
      <c r="AG1274" s="107"/>
      <c r="AH1274" s="107"/>
      <c r="AI1274" s="107"/>
      <c r="AJ1274" s="107"/>
      <c r="AK1274" s="107"/>
      <c r="AL1274" s="107"/>
      <c r="AM1274" s="107"/>
      <c r="AN1274" s="107"/>
      <c r="AO1274" s="107"/>
      <c r="AP1274" s="107"/>
      <c r="AQ1274" s="107"/>
      <c r="AR1274" s="107"/>
      <c r="AS1274" s="107"/>
      <c r="AT1274" s="107"/>
      <c r="AU1274" s="107"/>
      <c r="AV1274" s="107"/>
      <c r="AW1274" s="107"/>
      <c r="AX1274" s="107"/>
      <c r="AY1274" s="107"/>
      <c r="AZ1274" s="107"/>
      <c r="BA1274" s="107"/>
      <c r="BB1274" s="107"/>
      <c r="BC1274" s="115"/>
      <c r="BD1274" s="107"/>
      <c r="BE1274" s="107"/>
      <c r="BF1274" s="107"/>
      <c r="BG1274" s="107"/>
      <c r="BH1274" s="107"/>
      <c r="BI1274" s="107"/>
      <c r="BJ1274" s="107"/>
      <c r="BK1274" s="107"/>
      <c r="BL1274" s="116"/>
      <c r="BM1274" s="116"/>
      <c r="BN1274" s="116"/>
      <c r="BO1274" s="116"/>
      <c r="BP1274" s="116"/>
      <c r="BQ1274" s="116"/>
      <c r="BR1274" s="116"/>
      <c r="BS1274" s="118"/>
      <c r="BT1274" s="107"/>
      <c r="BU1274" s="107"/>
      <c r="BV1274" s="107"/>
      <c r="BW1274" s="107"/>
      <c r="BX1274" s="107"/>
      <c r="BY1274" s="107"/>
      <c r="BZ1274" s="107"/>
      <c r="CA1274" s="107"/>
      <c r="CB1274" s="117"/>
      <c r="CC1274" s="117"/>
      <c r="CD1274" s="117"/>
      <c r="CE1274" s="112"/>
      <c r="CF1274" s="117"/>
      <c r="CG1274" s="112"/>
      <c r="CH1274" s="112"/>
      <c r="CI1274" s="112"/>
      <c r="CJ1274" s="112"/>
      <c r="CK1274" s="112"/>
      <c r="CL1274" s="112"/>
      <c r="CM1274" s="112"/>
      <c r="CN1274" s="112"/>
      <c r="CO1274" s="112"/>
      <c r="CP1274" s="112"/>
      <c r="CQ1274" s="112"/>
      <c r="CR1274" s="112"/>
    </row>
    <row r="1275" spans="1:96" ht="30.75" customHeight="1">
      <c r="A1275" s="107"/>
      <c r="B1275" s="117"/>
      <c r="C1275" s="107"/>
      <c r="D1275" s="107"/>
      <c r="E1275" s="107"/>
      <c r="F1275" s="107"/>
      <c r="G1275" s="107"/>
      <c r="H1275" s="107"/>
      <c r="I1275" s="107"/>
      <c r="J1275" s="107"/>
      <c r="K1275" s="107"/>
      <c r="L1275" s="107"/>
      <c r="M1275" s="107"/>
      <c r="N1275" s="107"/>
      <c r="O1275" s="117"/>
      <c r="P1275" s="118"/>
      <c r="Q1275" s="107"/>
      <c r="R1275" s="107"/>
      <c r="S1275" s="107"/>
      <c r="T1275" s="107"/>
      <c r="U1275" s="107"/>
      <c r="V1275" s="107"/>
      <c r="W1275" s="107"/>
      <c r="X1275" s="107"/>
      <c r="Y1275" s="107"/>
      <c r="Z1275" s="107"/>
      <c r="AA1275" s="107"/>
      <c r="AB1275" s="107"/>
      <c r="AC1275" s="147"/>
      <c r="AD1275" s="111"/>
      <c r="AE1275" s="107"/>
      <c r="AF1275" s="107"/>
      <c r="AG1275" s="107"/>
      <c r="AH1275" s="107"/>
      <c r="AI1275" s="107"/>
      <c r="AJ1275" s="107"/>
      <c r="AK1275" s="107"/>
      <c r="AL1275" s="107"/>
      <c r="AM1275" s="107"/>
      <c r="AN1275" s="107"/>
      <c r="AO1275" s="107"/>
      <c r="AP1275" s="107"/>
      <c r="AQ1275" s="107"/>
      <c r="AR1275" s="107"/>
      <c r="AS1275" s="107"/>
      <c r="AT1275" s="107"/>
      <c r="AU1275" s="107"/>
      <c r="AV1275" s="107"/>
      <c r="AW1275" s="107"/>
      <c r="AX1275" s="107"/>
      <c r="AY1275" s="107"/>
      <c r="AZ1275" s="107"/>
      <c r="BA1275" s="107"/>
      <c r="BB1275" s="107"/>
      <c r="BC1275" s="115"/>
      <c r="BD1275" s="107"/>
      <c r="BE1275" s="107"/>
      <c r="BF1275" s="107"/>
      <c r="BG1275" s="107"/>
      <c r="BH1275" s="107"/>
      <c r="BI1275" s="107"/>
      <c r="BJ1275" s="107"/>
      <c r="BK1275" s="107"/>
      <c r="BL1275" s="116"/>
      <c r="BM1275" s="116"/>
      <c r="BN1275" s="116"/>
      <c r="BO1275" s="116"/>
      <c r="BP1275" s="116"/>
      <c r="BQ1275" s="116"/>
      <c r="BR1275" s="116"/>
      <c r="BS1275" s="118"/>
      <c r="BT1275" s="107"/>
      <c r="BU1275" s="107"/>
      <c r="BV1275" s="107"/>
      <c r="BW1275" s="107"/>
      <c r="BX1275" s="107"/>
      <c r="BY1275" s="107"/>
      <c r="BZ1275" s="107"/>
      <c r="CA1275" s="107"/>
      <c r="CB1275" s="117"/>
      <c r="CC1275" s="117"/>
      <c r="CD1275" s="117"/>
      <c r="CE1275" s="112"/>
      <c r="CF1275" s="117"/>
      <c r="CG1275" s="112"/>
      <c r="CH1275" s="112"/>
      <c r="CI1275" s="112"/>
      <c r="CJ1275" s="112"/>
      <c r="CK1275" s="112"/>
      <c r="CL1275" s="112"/>
      <c r="CM1275" s="112"/>
      <c r="CN1275" s="112"/>
      <c r="CO1275" s="112"/>
      <c r="CP1275" s="112"/>
      <c r="CQ1275" s="112"/>
      <c r="CR1275" s="112"/>
    </row>
    <row r="1276" spans="1:96" ht="30.75" customHeight="1">
      <c r="A1276" s="107"/>
      <c r="B1276" s="117"/>
      <c r="C1276" s="107"/>
      <c r="D1276" s="107"/>
      <c r="E1276" s="107"/>
      <c r="F1276" s="107"/>
      <c r="G1276" s="107"/>
      <c r="H1276" s="107"/>
      <c r="I1276" s="107"/>
      <c r="J1276" s="107"/>
      <c r="K1276" s="107"/>
      <c r="L1276" s="107"/>
      <c r="M1276" s="107"/>
      <c r="N1276" s="107"/>
      <c r="O1276" s="117"/>
      <c r="P1276" s="118"/>
      <c r="Q1276" s="107"/>
      <c r="R1276" s="107"/>
      <c r="S1276" s="107"/>
      <c r="T1276" s="107"/>
      <c r="U1276" s="107"/>
      <c r="V1276" s="107"/>
      <c r="W1276" s="107"/>
      <c r="X1276" s="107"/>
      <c r="Y1276" s="107"/>
      <c r="Z1276" s="107"/>
      <c r="AA1276" s="107"/>
      <c r="AB1276" s="107"/>
      <c r="AC1276" s="147"/>
      <c r="AD1276" s="111"/>
      <c r="AE1276" s="107"/>
      <c r="AF1276" s="107"/>
      <c r="AG1276" s="107"/>
      <c r="AH1276" s="107"/>
      <c r="AI1276" s="107"/>
      <c r="AJ1276" s="107"/>
      <c r="AK1276" s="107"/>
      <c r="AL1276" s="107"/>
      <c r="AM1276" s="107"/>
      <c r="AN1276" s="107"/>
      <c r="AO1276" s="107"/>
      <c r="AP1276" s="107"/>
      <c r="AQ1276" s="107"/>
      <c r="AR1276" s="107"/>
      <c r="AS1276" s="107"/>
      <c r="AT1276" s="107"/>
      <c r="AU1276" s="107"/>
      <c r="AV1276" s="107"/>
      <c r="AW1276" s="107"/>
      <c r="AX1276" s="107"/>
      <c r="AY1276" s="107"/>
      <c r="AZ1276" s="107"/>
      <c r="BA1276" s="107"/>
      <c r="BB1276" s="107"/>
      <c r="BC1276" s="115"/>
      <c r="BD1276" s="107"/>
      <c r="BE1276" s="107"/>
      <c r="BF1276" s="107"/>
      <c r="BG1276" s="107"/>
      <c r="BH1276" s="107"/>
      <c r="BI1276" s="107"/>
      <c r="BJ1276" s="107"/>
      <c r="BK1276" s="107"/>
      <c r="BL1276" s="116"/>
      <c r="BM1276" s="116"/>
      <c r="BN1276" s="116"/>
      <c r="BO1276" s="116"/>
      <c r="BP1276" s="116"/>
      <c r="BQ1276" s="116"/>
      <c r="BR1276" s="116"/>
      <c r="BS1276" s="118"/>
      <c r="BT1276" s="107"/>
      <c r="BU1276" s="107"/>
      <c r="BV1276" s="107"/>
      <c r="BW1276" s="107"/>
      <c r="BX1276" s="107"/>
      <c r="BY1276" s="107"/>
      <c r="BZ1276" s="107"/>
      <c r="CA1276" s="107"/>
      <c r="CB1276" s="117"/>
      <c r="CC1276" s="117"/>
      <c r="CD1276" s="117"/>
      <c r="CE1276" s="112"/>
      <c r="CF1276" s="117"/>
      <c r="CG1276" s="112"/>
      <c r="CH1276" s="112"/>
      <c r="CI1276" s="112"/>
      <c r="CJ1276" s="112"/>
      <c r="CK1276" s="112"/>
      <c r="CL1276" s="112"/>
      <c r="CM1276" s="112"/>
      <c r="CN1276" s="112"/>
      <c r="CO1276" s="112"/>
      <c r="CP1276" s="112"/>
      <c r="CQ1276" s="112"/>
      <c r="CR1276" s="112"/>
    </row>
    <row r="1277" spans="1:96" ht="30.75" customHeight="1">
      <c r="A1277" s="107"/>
      <c r="B1277" s="117"/>
      <c r="C1277" s="107"/>
      <c r="D1277" s="107"/>
      <c r="E1277" s="107"/>
      <c r="F1277" s="107"/>
      <c r="G1277" s="107"/>
      <c r="H1277" s="107"/>
      <c r="I1277" s="107"/>
      <c r="J1277" s="107"/>
      <c r="K1277" s="107"/>
      <c r="L1277" s="107"/>
      <c r="M1277" s="107"/>
      <c r="N1277" s="107"/>
      <c r="O1277" s="117"/>
      <c r="P1277" s="118"/>
      <c r="Q1277" s="107"/>
      <c r="R1277" s="107"/>
      <c r="S1277" s="107"/>
      <c r="T1277" s="107"/>
      <c r="U1277" s="107"/>
      <c r="V1277" s="107"/>
      <c r="W1277" s="107"/>
      <c r="X1277" s="107"/>
      <c r="Y1277" s="107"/>
      <c r="Z1277" s="107"/>
      <c r="AA1277" s="107"/>
      <c r="AB1277" s="107"/>
      <c r="AC1277" s="147"/>
      <c r="AD1277" s="111"/>
      <c r="AE1277" s="107"/>
      <c r="AF1277" s="107"/>
      <c r="AG1277" s="107"/>
      <c r="AH1277" s="107"/>
      <c r="AI1277" s="107"/>
      <c r="AJ1277" s="107"/>
      <c r="AK1277" s="107"/>
      <c r="AL1277" s="107"/>
      <c r="AM1277" s="107"/>
      <c r="AN1277" s="107"/>
      <c r="AO1277" s="107"/>
      <c r="AP1277" s="107"/>
      <c r="AQ1277" s="107"/>
      <c r="AR1277" s="107"/>
      <c r="AS1277" s="107"/>
      <c r="AT1277" s="107"/>
      <c r="AU1277" s="107"/>
      <c r="AV1277" s="107"/>
      <c r="AW1277" s="107"/>
      <c r="AX1277" s="107"/>
      <c r="AY1277" s="107"/>
      <c r="AZ1277" s="107"/>
      <c r="BA1277" s="107"/>
      <c r="BB1277" s="107"/>
      <c r="BC1277" s="115"/>
      <c r="BD1277" s="107"/>
      <c r="BE1277" s="107"/>
      <c r="BF1277" s="107"/>
      <c r="BG1277" s="107"/>
      <c r="BH1277" s="107"/>
      <c r="BI1277" s="107"/>
      <c r="BJ1277" s="107"/>
      <c r="BK1277" s="107"/>
      <c r="BL1277" s="116"/>
      <c r="BM1277" s="116"/>
      <c r="BN1277" s="116"/>
      <c r="BO1277" s="116"/>
      <c r="BP1277" s="116"/>
      <c r="BQ1277" s="116"/>
      <c r="BR1277" s="116"/>
      <c r="BS1277" s="118"/>
      <c r="BT1277" s="107"/>
      <c r="BU1277" s="107"/>
      <c r="BV1277" s="107"/>
      <c r="BW1277" s="107"/>
      <c r="BX1277" s="107"/>
      <c r="BY1277" s="107"/>
      <c r="BZ1277" s="107"/>
      <c r="CA1277" s="107"/>
      <c r="CB1277" s="117"/>
      <c r="CC1277" s="117"/>
      <c r="CD1277" s="117"/>
      <c r="CE1277" s="112"/>
      <c r="CF1277" s="117"/>
      <c r="CG1277" s="112"/>
      <c r="CH1277" s="112"/>
      <c r="CI1277" s="112"/>
      <c r="CJ1277" s="112"/>
      <c r="CK1277" s="112"/>
      <c r="CL1277" s="112"/>
      <c r="CM1277" s="112"/>
      <c r="CN1277" s="112"/>
      <c r="CO1277" s="112"/>
      <c r="CP1277" s="112"/>
      <c r="CQ1277" s="112"/>
      <c r="CR1277" s="112"/>
    </row>
    <row r="1278" spans="1:96" ht="30.75" customHeight="1">
      <c r="A1278" s="107"/>
      <c r="B1278" s="117"/>
      <c r="C1278" s="107"/>
      <c r="D1278" s="107"/>
      <c r="E1278" s="107"/>
      <c r="F1278" s="107"/>
      <c r="G1278" s="107"/>
      <c r="H1278" s="107"/>
      <c r="I1278" s="107"/>
      <c r="J1278" s="107"/>
      <c r="K1278" s="107"/>
      <c r="L1278" s="107"/>
      <c r="M1278" s="107"/>
      <c r="N1278" s="107"/>
      <c r="O1278" s="117"/>
      <c r="P1278" s="118"/>
      <c r="Q1278" s="107"/>
      <c r="R1278" s="107"/>
      <c r="S1278" s="107"/>
      <c r="T1278" s="107"/>
      <c r="U1278" s="107"/>
      <c r="V1278" s="107"/>
      <c r="W1278" s="107"/>
      <c r="X1278" s="107"/>
      <c r="Y1278" s="107"/>
      <c r="Z1278" s="107"/>
      <c r="AA1278" s="107"/>
      <c r="AB1278" s="107"/>
      <c r="AC1278" s="147"/>
      <c r="AD1278" s="111"/>
      <c r="AE1278" s="107"/>
      <c r="AF1278" s="107"/>
      <c r="AG1278" s="107"/>
      <c r="AH1278" s="107"/>
      <c r="AI1278" s="107"/>
      <c r="AJ1278" s="107"/>
      <c r="AK1278" s="107"/>
      <c r="AL1278" s="107"/>
      <c r="AM1278" s="107"/>
      <c r="AN1278" s="107"/>
      <c r="AO1278" s="107"/>
      <c r="AP1278" s="107"/>
      <c r="AQ1278" s="107"/>
      <c r="AR1278" s="107"/>
      <c r="AS1278" s="107"/>
      <c r="AT1278" s="107"/>
      <c r="AU1278" s="107"/>
      <c r="AV1278" s="107"/>
      <c r="AW1278" s="107"/>
      <c r="AX1278" s="107"/>
      <c r="AY1278" s="107"/>
      <c r="AZ1278" s="107"/>
      <c r="BA1278" s="107"/>
      <c r="BB1278" s="107"/>
      <c r="BC1278" s="115"/>
      <c r="BD1278" s="107"/>
      <c r="BE1278" s="107"/>
      <c r="BF1278" s="107"/>
      <c r="BG1278" s="107"/>
      <c r="BH1278" s="107"/>
      <c r="BI1278" s="107"/>
      <c r="BJ1278" s="107"/>
      <c r="BK1278" s="107"/>
      <c r="BL1278" s="116"/>
      <c r="BM1278" s="116"/>
      <c r="BN1278" s="116"/>
      <c r="BO1278" s="116"/>
      <c r="BP1278" s="116"/>
      <c r="BQ1278" s="116"/>
      <c r="BR1278" s="116"/>
      <c r="BS1278" s="118"/>
      <c r="BT1278" s="107"/>
      <c r="BU1278" s="107"/>
      <c r="BV1278" s="107"/>
      <c r="BW1278" s="107"/>
      <c r="BX1278" s="107"/>
      <c r="BY1278" s="107"/>
      <c r="BZ1278" s="107"/>
      <c r="CA1278" s="107"/>
      <c r="CB1278" s="117"/>
      <c r="CC1278" s="117"/>
      <c r="CD1278" s="117"/>
      <c r="CE1278" s="112"/>
      <c r="CF1278" s="117"/>
      <c r="CG1278" s="112"/>
      <c r="CH1278" s="112"/>
      <c r="CI1278" s="112"/>
      <c r="CJ1278" s="112"/>
      <c r="CK1278" s="112"/>
      <c r="CL1278" s="112"/>
      <c r="CM1278" s="112"/>
      <c r="CN1278" s="112"/>
      <c r="CO1278" s="112"/>
      <c r="CP1278" s="112"/>
      <c r="CQ1278" s="112"/>
      <c r="CR1278" s="112"/>
    </row>
    <row r="1279" spans="1:96" ht="30.75" customHeight="1">
      <c r="A1279" s="107"/>
      <c r="B1279" s="117"/>
      <c r="C1279" s="107"/>
      <c r="D1279" s="107"/>
      <c r="E1279" s="107"/>
      <c r="F1279" s="107"/>
      <c r="G1279" s="107"/>
      <c r="H1279" s="107"/>
      <c r="I1279" s="107"/>
      <c r="J1279" s="107"/>
      <c r="K1279" s="107"/>
      <c r="L1279" s="107"/>
      <c r="M1279" s="107"/>
      <c r="N1279" s="107"/>
      <c r="O1279" s="117"/>
      <c r="P1279" s="118"/>
      <c r="Q1279" s="107"/>
      <c r="R1279" s="107"/>
      <c r="S1279" s="107"/>
      <c r="T1279" s="107"/>
      <c r="U1279" s="107"/>
      <c r="V1279" s="107"/>
      <c r="W1279" s="107"/>
      <c r="X1279" s="107"/>
      <c r="Y1279" s="107"/>
      <c r="Z1279" s="107"/>
      <c r="AA1279" s="107"/>
      <c r="AB1279" s="107"/>
      <c r="AC1279" s="147"/>
      <c r="AD1279" s="111"/>
      <c r="AE1279" s="107"/>
      <c r="AF1279" s="107"/>
      <c r="AG1279" s="107"/>
      <c r="AH1279" s="107"/>
      <c r="AI1279" s="107"/>
      <c r="AJ1279" s="107"/>
      <c r="AK1279" s="107"/>
      <c r="AL1279" s="107"/>
      <c r="AM1279" s="107"/>
      <c r="AN1279" s="107"/>
      <c r="AO1279" s="107"/>
      <c r="AP1279" s="107"/>
      <c r="AQ1279" s="107"/>
      <c r="AR1279" s="107"/>
      <c r="AS1279" s="107"/>
      <c r="AT1279" s="107"/>
      <c r="AU1279" s="107"/>
      <c r="AV1279" s="107"/>
      <c r="AW1279" s="107"/>
      <c r="AX1279" s="107"/>
      <c r="AY1279" s="107"/>
      <c r="AZ1279" s="107"/>
      <c r="BA1279" s="107"/>
      <c r="BB1279" s="107"/>
      <c r="BC1279" s="115"/>
      <c r="BD1279" s="107"/>
      <c r="BE1279" s="107"/>
      <c r="BF1279" s="107"/>
      <c r="BG1279" s="107"/>
      <c r="BH1279" s="107"/>
      <c r="BI1279" s="107"/>
      <c r="BJ1279" s="107"/>
      <c r="BK1279" s="107"/>
      <c r="BL1279" s="116"/>
      <c r="BM1279" s="116"/>
      <c r="BN1279" s="116"/>
      <c r="BO1279" s="116"/>
      <c r="BP1279" s="116"/>
      <c r="BQ1279" s="116"/>
      <c r="BR1279" s="116"/>
      <c r="BS1279" s="118"/>
      <c r="BT1279" s="107"/>
      <c r="BU1279" s="107"/>
      <c r="BV1279" s="107"/>
      <c r="BW1279" s="107"/>
      <c r="BX1279" s="107"/>
      <c r="BY1279" s="107"/>
      <c r="BZ1279" s="107"/>
      <c r="CA1279" s="107"/>
      <c r="CB1279" s="117"/>
      <c r="CC1279" s="117"/>
      <c r="CD1279" s="117"/>
      <c r="CE1279" s="112"/>
      <c r="CF1279" s="117"/>
      <c r="CG1279" s="112"/>
      <c r="CH1279" s="112"/>
      <c r="CI1279" s="112"/>
      <c r="CJ1279" s="112"/>
      <c r="CK1279" s="112"/>
      <c r="CL1279" s="112"/>
      <c r="CM1279" s="112"/>
      <c r="CN1279" s="112"/>
      <c r="CO1279" s="112"/>
      <c r="CP1279" s="112"/>
      <c r="CQ1279" s="112"/>
      <c r="CR1279" s="112"/>
    </row>
    <row r="1280" spans="1:96" ht="30.75" customHeight="1">
      <c r="A1280" s="107"/>
      <c r="B1280" s="117"/>
      <c r="C1280" s="107"/>
      <c r="D1280" s="107"/>
      <c r="E1280" s="107"/>
      <c r="F1280" s="107"/>
      <c r="G1280" s="107"/>
      <c r="H1280" s="107"/>
      <c r="I1280" s="107"/>
      <c r="J1280" s="107"/>
      <c r="K1280" s="107"/>
      <c r="L1280" s="107"/>
      <c r="M1280" s="107"/>
      <c r="N1280" s="107"/>
      <c r="O1280" s="117"/>
      <c r="P1280" s="118"/>
      <c r="Q1280" s="107"/>
      <c r="R1280" s="107"/>
      <c r="S1280" s="107"/>
      <c r="T1280" s="107"/>
      <c r="U1280" s="107"/>
      <c r="V1280" s="107"/>
      <c r="W1280" s="107"/>
      <c r="X1280" s="107"/>
      <c r="Y1280" s="107"/>
      <c r="Z1280" s="107"/>
      <c r="AA1280" s="107"/>
      <c r="AB1280" s="107"/>
      <c r="AC1280" s="147"/>
      <c r="AD1280" s="111"/>
      <c r="AE1280" s="107"/>
      <c r="AF1280" s="107"/>
      <c r="AG1280" s="107"/>
      <c r="AH1280" s="107"/>
      <c r="AI1280" s="107"/>
      <c r="AJ1280" s="107"/>
      <c r="AK1280" s="107"/>
      <c r="AL1280" s="107"/>
      <c r="AM1280" s="107"/>
      <c r="AN1280" s="107"/>
      <c r="AO1280" s="107"/>
      <c r="AP1280" s="107"/>
      <c r="AQ1280" s="107"/>
      <c r="AR1280" s="107"/>
      <c r="AS1280" s="107"/>
      <c r="AT1280" s="107"/>
      <c r="AU1280" s="107"/>
      <c r="AV1280" s="107"/>
      <c r="AW1280" s="107"/>
      <c r="AX1280" s="107"/>
      <c r="AY1280" s="107"/>
      <c r="AZ1280" s="107"/>
      <c r="BA1280" s="107"/>
      <c r="BB1280" s="107"/>
      <c r="BC1280" s="115"/>
      <c r="BD1280" s="107"/>
      <c r="BE1280" s="107"/>
      <c r="BF1280" s="107"/>
      <c r="BG1280" s="107"/>
      <c r="BH1280" s="107"/>
      <c r="BI1280" s="107"/>
      <c r="BJ1280" s="107"/>
      <c r="BK1280" s="107"/>
      <c r="BL1280" s="116"/>
      <c r="BM1280" s="116"/>
      <c r="BN1280" s="116"/>
      <c r="BO1280" s="116"/>
      <c r="BP1280" s="116"/>
      <c r="BQ1280" s="116"/>
      <c r="BR1280" s="116"/>
      <c r="BS1280" s="118"/>
      <c r="BT1280" s="107"/>
      <c r="BU1280" s="107"/>
      <c r="BV1280" s="107"/>
      <c r="BW1280" s="107"/>
      <c r="BX1280" s="107"/>
      <c r="BY1280" s="107"/>
      <c r="BZ1280" s="107"/>
      <c r="CA1280" s="107"/>
      <c r="CB1280" s="117"/>
      <c r="CC1280" s="117"/>
      <c r="CD1280" s="117"/>
      <c r="CE1280" s="112"/>
      <c r="CF1280" s="117"/>
      <c r="CG1280" s="112"/>
      <c r="CH1280" s="112"/>
      <c r="CI1280" s="112"/>
      <c r="CJ1280" s="112"/>
      <c r="CK1280" s="112"/>
      <c r="CL1280" s="112"/>
      <c r="CM1280" s="112"/>
      <c r="CN1280" s="112"/>
      <c r="CO1280" s="112"/>
      <c r="CP1280" s="112"/>
      <c r="CQ1280" s="112"/>
      <c r="CR1280" s="112"/>
    </row>
    <row r="1281" spans="1:96" ht="30.75" customHeight="1">
      <c r="A1281" s="107"/>
      <c r="B1281" s="117"/>
      <c r="C1281" s="107"/>
      <c r="D1281" s="107"/>
      <c r="E1281" s="107"/>
      <c r="F1281" s="107"/>
      <c r="G1281" s="107"/>
      <c r="H1281" s="107"/>
      <c r="I1281" s="107"/>
      <c r="J1281" s="107"/>
      <c r="K1281" s="107"/>
      <c r="L1281" s="107"/>
      <c r="M1281" s="107"/>
      <c r="N1281" s="107"/>
      <c r="O1281" s="117"/>
      <c r="P1281" s="118"/>
      <c r="Q1281" s="107"/>
      <c r="R1281" s="107"/>
      <c r="S1281" s="107"/>
      <c r="T1281" s="107"/>
      <c r="U1281" s="107"/>
      <c r="V1281" s="107"/>
      <c r="W1281" s="107"/>
      <c r="X1281" s="107"/>
      <c r="Y1281" s="107"/>
      <c r="Z1281" s="107"/>
      <c r="AA1281" s="107"/>
      <c r="AB1281" s="107"/>
      <c r="AC1281" s="147"/>
      <c r="AD1281" s="111"/>
      <c r="AE1281" s="107"/>
      <c r="AF1281" s="107"/>
      <c r="AG1281" s="107"/>
      <c r="AH1281" s="107"/>
      <c r="AI1281" s="107"/>
      <c r="AJ1281" s="107"/>
      <c r="AK1281" s="107"/>
      <c r="AL1281" s="107"/>
      <c r="AM1281" s="107"/>
      <c r="AN1281" s="107"/>
      <c r="AO1281" s="107"/>
      <c r="AP1281" s="107"/>
      <c r="AQ1281" s="107"/>
      <c r="AR1281" s="107"/>
      <c r="AS1281" s="107"/>
      <c r="AT1281" s="107"/>
      <c r="AU1281" s="107"/>
      <c r="AV1281" s="107"/>
      <c r="AW1281" s="107"/>
      <c r="AX1281" s="107"/>
      <c r="AY1281" s="107"/>
      <c r="AZ1281" s="107"/>
      <c r="BA1281" s="107"/>
      <c r="BB1281" s="107"/>
      <c r="BC1281" s="115"/>
      <c r="BD1281" s="107"/>
      <c r="BE1281" s="107"/>
      <c r="BF1281" s="107"/>
      <c r="BG1281" s="107"/>
      <c r="BH1281" s="107"/>
      <c r="BI1281" s="107"/>
      <c r="BJ1281" s="107"/>
      <c r="BK1281" s="107"/>
      <c r="BL1281" s="116"/>
      <c r="BM1281" s="116"/>
      <c r="BN1281" s="116"/>
      <c r="BO1281" s="116"/>
      <c r="BP1281" s="116"/>
      <c r="BQ1281" s="116"/>
      <c r="BR1281" s="116"/>
      <c r="BS1281" s="118"/>
      <c r="BT1281" s="107"/>
      <c r="BU1281" s="107"/>
      <c r="BV1281" s="107"/>
      <c r="BW1281" s="107"/>
      <c r="BX1281" s="107"/>
      <c r="BY1281" s="107"/>
      <c r="BZ1281" s="107"/>
      <c r="CA1281" s="107"/>
      <c r="CB1281" s="117"/>
      <c r="CC1281" s="117"/>
      <c r="CD1281" s="117"/>
      <c r="CE1281" s="112"/>
      <c r="CF1281" s="117"/>
      <c r="CG1281" s="112"/>
      <c r="CH1281" s="112"/>
      <c r="CI1281" s="112"/>
      <c r="CJ1281" s="112"/>
      <c r="CK1281" s="112"/>
      <c r="CL1281" s="112"/>
      <c r="CM1281" s="112"/>
      <c r="CN1281" s="112"/>
      <c r="CO1281" s="112"/>
      <c r="CP1281" s="112"/>
      <c r="CQ1281" s="112"/>
      <c r="CR1281" s="112"/>
    </row>
    <row r="1282" spans="1:96" ht="30.75" customHeight="1">
      <c r="A1282" s="107"/>
      <c r="B1282" s="117"/>
      <c r="C1282" s="107"/>
      <c r="D1282" s="107"/>
      <c r="E1282" s="107"/>
      <c r="F1282" s="107"/>
      <c r="G1282" s="107"/>
      <c r="H1282" s="107"/>
      <c r="I1282" s="107"/>
      <c r="J1282" s="107"/>
      <c r="K1282" s="107"/>
      <c r="L1282" s="107"/>
      <c r="M1282" s="107"/>
      <c r="N1282" s="107"/>
      <c r="O1282" s="117"/>
      <c r="P1282" s="118"/>
      <c r="Q1282" s="107"/>
      <c r="R1282" s="107"/>
      <c r="S1282" s="107"/>
      <c r="T1282" s="107"/>
      <c r="U1282" s="107"/>
      <c r="V1282" s="107"/>
      <c r="W1282" s="107"/>
      <c r="X1282" s="107"/>
      <c r="Y1282" s="107"/>
      <c r="Z1282" s="107"/>
      <c r="AA1282" s="107"/>
      <c r="AB1282" s="107"/>
      <c r="AC1282" s="147"/>
      <c r="AD1282" s="111"/>
      <c r="AE1282" s="107"/>
      <c r="AF1282" s="107"/>
      <c r="AG1282" s="107"/>
      <c r="AH1282" s="107"/>
      <c r="AI1282" s="107"/>
      <c r="AJ1282" s="107"/>
      <c r="AK1282" s="107"/>
      <c r="AL1282" s="107"/>
      <c r="AM1282" s="107"/>
      <c r="AN1282" s="107"/>
      <c r="AO1282" s="107"/>
      <c r="AP1282" s="107"/>
      <c r="AQ1282" s="107"/>
      <c r="AR1282" s="107"/>
      <c r="AS1282" s="107"/>
      <c r="AT1282" s="107"/>
      <c r="AU1282" s="107"/>
      <c r="AV1282" s="107"/>
      <c r="AW1282" s="107"/>
      <c r="AX1282" s="107"/>
      <c r="AY1282" s="107"/>
      <c r="AZ1282" s="107"/>
      <c r="BA1282" s="107"/>
      <c r="BB1282" s="107"/>
      <c r="BC1282" s="115"/>
      <c r="BD1282" s="107"/>
      <c r="BE1282" s="107"/>
      <c r="BF1282" s="107"/>
      <c r="BG1282" s="107"/>
      <c r="BH1282" s="107"/>
      <c r="BI1282" s="107"/>
      <c r="BJ1282" s="107"/>
      <c r="BK1282" s="107"/>
      <c r="BL1282" s="116"/>
      <c r="BM1282" s="116"/>
      <c r="BN1282" s="116"/>
      <c r="BO1282" s="116"/>
      <c r="BP1282" s="116"/>
      <c r="BQ1282" s="116"/>
      <c r="BR1282" s="116"/>
      <c r="BS1282" s="118"/>
      <c r="BT1282" s="107"/>
      <c r="BU1282" s="107"/>
      <c r="BV1282" s="107"/>
      <c r="BW1282" s="107"/>
      <c r="BX1282" s="107"/>
      <c r="BY1282" s="107"/>
      <c r="BZ1282" s="107"/>
      <c r="CA1282" s="107"/>
      <c r="CB1282" s="117"/>
      <c r="CC1282" s="117"/>
      <c r="CD1282" s="117"/>
      <c r="CE1282" s="112"/>
      <c r="CF1282" s="117"/>
      <c r="CG1282" s="112"/>
      <c r="CH1282" s="112"/>
      <c r="CI1282" s="112"/>
      <c r="CJ1282" s="112"/>
      <c r="CK1282" s="112"/>
      <c r="CL1282" s="112"/>
      <c r="CM1282" s="112"/>
      <c r="CN1282" s="112"/>
      <c r="CO1282" s="112"/>
      <c r="CP1282" s="112"/>
      <c r="CQ1282" s="112"/>
      <c r="CR1282" s="112"/>
    </row>
    <row r="1283" spans="1:96" ht="30.75" customHeight="1">
      <c r="A1283" s="107"/>
      <c r="B1283" s="117"/>
      <c r="C1283" s="107"/>
      <c r="D1283" s="107"/>
      <c r="E1283" s="107"/>
      <c r="F1283" s="107"/>
      <c r="G1283" s="107"/>
      <c r="H1283" s="107"/>
      <c r="I1283" s="107"/>
      <c r="J1283" s="107"/>
      <c r="K1283" s="107"/>
      <c r="L1283" s="107"/>
      <c r="M1283" s="107"/>
      <c r="N1283" s="107"/>
      <c r="O1283" s="117"/>
      <c r="P1283" s="118"/>
      <c r="Q1283" s="107"/>
      <c r="R1283" s="107"/>
      <c r="S1283" s="107"/>
      <c r="T1283" s="107"/>
      <c r="U1283" s="107"/>
      <c r="V1283" s="107"/>
      <c r="W1283" s="107"/>
      <c r="X1283" s="107"/>
      <c r="Y1283" s="107"/>
      <c r="Z1283" s="107"/>
      <c r="AA1283" s="107"/>
      <c r="AB1283" s="107"/>
      <c r="AC1283" s="147"/>
      <c r="AD1283" s="111"/>
      <c r="AE1283" s="107"/>
      <c r="AF1283" s="107"/>
      <c r="AG1283" s="107"/>
      <c r="AH1283" s="107"/>
      <c r="AI1283" s="107"/>
      <c r="AJ1283" s="107"/>
      <c r="AK1283" s="107"/>
      <c r="AL1283" s="107"/>
      <c r="AM1283" s="107"/>
      <c r="AN1283" s="107"/>
      <c r="AO1283" s="107"/>
      <c r="AP1283" s="107"/>
      <c r="AQ1283" s="107"/>
      <c r="AR1283" s="107"/>
      <c r="AS1283" s="107"/>
      <c r="AT1283" s="107"/>
      <c r="AU1283" s="107"/>
      <c r="AV1283" s="107"/>
      <c r="AW1283" s="107"/>
      <c r="AX1283" s="107"/>
      <c r="AY1283" s="107"/>
      <c r="AZ1283" s="107"/>
      <c r="BA1283" s="107"/>
      <c r="BB1283" s="107"/>
      <c r="BC1283" s="115"/>
      <c r="BD1283" s="107"/>
      <c r="BE1283" s="107"/>
      <c r="BF1283" s="107"/>
      <c r="BG1283" s="107"/>
      <c r="BH1283" s="107"/>
      <c r="BI1283" s="107"/>
      <c r="BJ1283" s="107"/>
      <c r="BK1283" s="107"/>
      <c r="BL1283" s="116"/>
      <c r="BM1283" s="116"/>
      <c r="BN1283" s="116"/>
      <c r="BO1283" s="116"/>
      <c r="BP1283" s="116"/>
      <c r="BQ1283" s="116"/>
      <c r="BR1283" s="116"/>
      <c r="BS1283" s="118"/>
      <c r="BT1283" s="107"/>
      <c r="BU1283" s="107"/>
      <c r="BV1283" s="107"/>
      <c r="BW1283" s="107"/>
      <c r="BX1283" s="107"/>
      <c r="BY1283" s="107"/>
      <c r="BZ1283" s="107"/>
      <c r="CA1283" s="107"/>
      <c r="CB1283" s="117"/>
      <c r="CC1283" s="117"/>
      <c r="CD1283" s="117"/>
      <c r="CE1283" s="112"/>
      <c r="CF1283" s="117"/>
      <c r="CG1283" s="112"/>
      <c r="CH1283" s="112"/>
      <c r="CI1283" s="112"/>
      <c r="CJ1283" s="112"/>
      <c r="CK1283" s="112"/>
      <c r="CL1283" s="112"/>
      <c r="CM1283" s="112"/>
      <c r="CN1283" s="112"/>
      <c r="CO1283" s="112"/>
      <c r="CP1283" s="112"/>
      <c r="CQ1283" s="112"/>
      <c r="CR1283" s="112"/>
    </row>
    <row r="1284" spans="1:96" ht="30.75" customHeight="1">
      <c r="A1284" s="107"/>
      <c r="B1284" s="117"/>
      <c r="C1284" s="107"/>
      <c r="D1284" s="107"/>
      <c r="E1284" s="107"/>
      <c r="F1284" s="107"/>
      <c r="G1284" s="107"/>
      <c r="H1284" s="107"/>
      <c r="I1284" s="107"/>
      <c r="J1284" s="107"/>
      <c r="K1284" s="107"/>
      <c r="L1284" s="107"/>
      <c r="M1284" s="107"/>
      <c r="N1284" s="107"/>
      <c r="O1284" s="117"/>
      <c r="P1284" s="118"/>
      <c r="Q1284" s="107"/>
      <c r="R1284" s="107"/>
      <c r="S1284" s="107"/>
      <c r="T1284" s="107"/>
      <c r="U1284" s="107"/>
      <c r="V1284" s="107"/>
      <c r="W1284" s="107"/>
      <c r="X1284" s="107"/>
      <c r="Y1284" s="107"/>
      <c r="Z1284" s="107"/>
      <c r="AA1284" s="107"/>
      <c r="AB1284" s="107"/>
      <c r="AC1284" s="147"/>
      <c r="AD1284" s="111"/>
      <c r="AE1284" s="107"/>
      <c r="AF1284" s="107"/>
      <c r="AG1284" s="107"/>
      <c r="AH1284" s="107"/>
      <c r="AI1284" s="107"/>
      <c r="AJ1284" s="107"/>
      <c r="AK1284" s="107"/>
      <c r="AL1284" s="107"/>
      <c r="AM1284" s="107"/>
      <c r="AN1284" s="107"/>
      <c r="AO1284" s="107"/>
      <c r="AP1284" s="107"/>
      <c r="AQ1284" s="107"/>
      <c r="AR1284" s="107"/>
      <c r="AS1284" s="107"/>
      <c r="AT1284" s="107"/>
      <c r="AU1284" s="107"/>
      <c r="AV1284" s="107"/>
      <c r="AW1284" s="107"/>
      <c r="AX1284" s="107"/>
      <c r="AY1284" s="107"/>
      <c r="AZ1284" s="107"/>
      <c r="BA1284" s="107"/>
      <c r="BB1284" s="107"/>
      <c r="BC1284" s="115"/>
      <c r="BD1284" s="107"/>
      <c r="BE1284" s="107"/>
      <c r="BF1284" s="107"/>
      <c r="BG1284" s="107"/>
      <c r="BH1284" s="107"/>
      <c r="BI1284" s="107"/>
      <c r="BJ1284" s="107"/>
      <c r="BK1284" s="107"/>
      <c r="BL1284" s="116"/>
      <c r="BM1284" s="116"/>
      <c r="BN1284" s="116"/>
      <c r="BO1284" s="116"/>
      <c r="BP1284" s="116"/>
      <c r="BQ1284" s="116"/>
      <c r="BR1284" s="116"/>
      <c r="BS1284" s="118"/>
      <c r="BT1284" s="107"/>
      <c r="BU1284" s="107"/>
      <c r="BV1284" s="107"/>
      <c r="BW1284" s="107"/>
      <c r="BX1284" s="107"/>
      <c r="BY1284" s="107"/>
      <c r="BZ1284" s="107"/>
      <c r="CA1284" s="107"/>
      <c r="CB1284" s="117"/>
      <c r="CC1284" s="117"/>
      <c r="CD1284" s="117"/>
      <c r="CE1284" s="112"/>
      <c r="CF1284" s="117"/>
      <c r="CG1284" s="112"/>
      <c r="CH1284" s="112"/>
      <c r="CI1284" s="112"/>
      <c r="CJ1284" s="112"/>
      <c r="CK1284" s="112"/>
      <c r="CL1284" s="112"/>
      <c r="CM1284" s="112"/>
      <c r="CN1284" s="112"/>
      <c r="CO1284" s="112"/>
      <c r="CP1284" s="112"/>
      <c r="CQ1284" s="112"/>
      <c r="CR1284" s="112"/>
    </row>
    <row r="1285" spans="1:96" ht="30.75" customHeight="1">
      <c r="A1285" s="107"/>
      <c r="B1285" s="117"/>
      <c r="C1285" s="107"/>
      <c r="D1285" s="107"/>
      <c r="E1285" s="107"/>
      <c r="F1285" s="107"/>
      <c r="G1285" s="107"/>
      <c r="H1285" s="107"/>
      <c r="I1285" s="107"/>
      <c r="J1285" s="107"/>
      <c r="K1285" s="107"/>
      <c r="L1285" s="107"/>
      <c r="M1285" s="107"/>
      <c r="N1285" s="107"/>
      <c r="O1285" s="117"/>
      <c r="P1285" s="118"/>
      <c r="Q1285" s="107"/>
      <c r="R1285" s="107"/>
      <c r="S1285" s="107"/>
      <c r="T1285" s="107"/>
      <c r="U1285" s="107"/>
      <c r="V1285" s="107"/>
      <c r="W1285" s="107"/>
      <c r="X1285" s="107"/>
      <c r="Y1285" s="107"/>
      <c r="Z1285" s="107"/>
      <c r="AA1285" s="107"/>
      <c r="AB1285" s="107"/>
      <c r="AC1285" s="147"/>
      <c r="AD1285" s="111"/>
      <c r="AE1285" s="107"/>
      <c r="AF1285" s="107"/>
      <c r="AG1285" s="107"/>
      <c r="AH1285" s="107"/>
      <c r="AI1285" s="107"/>
      <c r="AJ1285" s="107"/>
      <c r="AK1285" s="107"/>
      <c r="AL1285" s="107"/>
      <c r="AM1285" s="107"/>
      <c r="AN1285" s="107"/>
      <c r="AO1285" s="107"/>
      <c r="AP1285" s="107"/>
      <c r="AQ1285" s="107"/>
      <c r="AR1285" s="107"/>
      <c r="AS1285" s="107"/>
      <c r="AT1285" s="107"/>
      <c r="AU1285" s="107"/>
      <c r="AV1285" s="107"/>
      <c r="AW1285" s="107"/>
      <c r="AX1285" s="107"/>
      <c r="AY1285" s="107"/>
      <c r="AZ1285" s="107"/>
      <c r="BA1285" s="107"/>
      <c r="BB1285" s="107"/>
      <c r="BC1285" s="115"/>
      <c r="BD1285" s="107"/>
      <c r="BE1285" s="107"/>
      <c r="BF1285" s="107"/>
      <c r="BG1285" s="107"/>
      <c r="BH1285" s="107"/>
      <c r="BI1285" s="107"/>
      <c r="BJ1285" s="107"/>
      <c r="BK1285" s="107"/>
      <c r="BL1285" s="116"/>
      <c r="BM1285" s="116"/>
      <c r="BN1285" s="116"/>
      <c r="BO1285" s="116"/>
      <c r="BP1285" s="116"/>
      <c r="BQ1285" s="116"/>
      <c r="BR1285" s="116"/>
      <c r="BS1285" s="118"/>
      <c r="BT1285" s="107"/>
      <c r="BU1285" s="107"/>
      <c r="BV1285" s="107"/>
      <c r="BW1285" s="107"/>
      <c r="BX1285" s="107"/>
      <c r="BY1285" s="107"/>
      <c r="BZ1285" s="107"/>
      <c r="CA1285" s="107"/>
      <c r="CB1285" s="117"/>
      <c r="CC1285" s="117"/>
      <c r="CD1285" s="117"/>
      <c r="CE1285" s="112"/>
      <c r="CF1285" s="117"/>
      <c r="CG1285" s="112"/>
      <c r="CH1285" s="112"/>
      <c r="CI1285" s="112"/>
      <c r="CJ1285" s="112"/>
      <c r="CK1285" s="112"/>
      <c r="CL1285" s="112"/>
      <c r="CM1285" s="112"/>
      <c r="CN1285" s="112"/>
      <c r="CO1285" s="112"/>
      <c r="CP1285" s="112"/>
      <c r="CQ1285" s="112"/>
      <c r="CR1285" s="112"/>
    </row>
    <row r="1286" spans="1:96" ht="30.75" customHeight="1">
      <c r="A1286" s="107"/>
      <c r="B1286" s="117"/>
      <c r="C1286" s="107"/>
      <c r="D1286" s="107"/>
      <c r="E1286" s="107"/>
      <c r="F1286" s="107"/>
      <c r="G1286" s="107"/>
      <c r="H1286" s="107"/>
      <c r="I1286" s="107"/>
      <c r="J1286" s="107"/>
      <c r="K1286" s="107"/>
      <c r="L1286" s="107"/>
      <c r="M1286" s="107"/>
      <c r="N1286" s="107"/>
      <c r="O1286" s="117"/>
      <c r="P1286" s="118"/>
      <c r="Q1286" s="107"/>
      <c r="R1286" s="107"/>
      <c r="S1286" s="107"/>
      <c r="T1286" s="107"/>
      <c r="U1286" s="107"/>
      <c r="V1286" s="107"/>
      <c r="W1286" s="107"/>
      <c r="X1286" s="107"/>
      <c r="Y1286" s="107"/>
      <c r="Z1286" s="107"/>
      <c r="AA1286" s="107"/>
      <c r="AB1286" s="107"/>
      <c r="AC1286" s="147"/>
      <c r="AD1286" s="111"/>
      <c r="AE1286" s="107"/>
      <c r="AF1286" s="107"/>
      <c r="AG1286" s="107"/>
      <c r="AH1286" s="107"/>
      <c r="AI1286" s="107"/>
      <c r="AJ1286" s="107"/>
      <c r="AK1286" s="107"/>
      <c r="AL1286" s="107"/>
      <c r="AM1286" s="107"/>
      <c r="AN1286" s="107"/>
      <c r="AO1286" s="107"/>
      <c r="AP1286" s="107"/>
      <c r="AQ1286" s="107"/>
      <c r="AR1286" s="107"/>
      <c r="AS1286" s="107"/>
      <c r="AT1286" s="107"/>
      <c r="AU1286" s="107"/>
      <c r="AV1286" s="107"/>
      <c r="AW1286" s="107"/>
      <c r="AX1286" s="107"/>
      <c r="AY1286" s="107"/>
      <c r="AZ1286" s="107"/>
      <c r="BA1286" s="107"/>
      <c r="BB1286" s="107"/>
      <c r="BC1286" s="115"/>
      <c r="BD1286" s="107"/>
      <c r="BE1286" s="107"/>
      <c r="BF1286" s="107"/>
      <c r="BG1286" s="107"/>
      <c r="BH1286" s="107"/>
      <c r="BI1286" s="107"/>
      <c r="BJ1286" s="107"/>
      <c r="BK1286" s="107"/>
      <c r="BL1286" s="116"/>
      <c r="BM1286" s="116"/>
      <c r="BN1286" s="116"/>
      <c r="BO1286" s="116"/>
      <c r="BP1286" s="116"/>
      <c r="BQ1286" s="116"/>
      <c r="BR1286" s="116"/>
      <c r="BS1286" s="118"/>
      <c r="BT1286" s="107"/>
      <c r="BU1286" s="107"/>
      <c r="BV1286" s="107"/>
      <c r="BW1286" s="107"/>
      <c r="BX1286" s="107"/>
      <c r="BY1286" s="107"/>
      <c r="BZ1286" s="107"/>
      <c r="CA1286" s="107"/>
      <c r="CB1286" s="117"/>
      <c r="CC1286" s="117"/>
      <c r="CD1286" s="117"/>
      <c r="CE1286" s="112"/>
      <c r="CF1286" s="117"/>
      <c r="CG1286" s="112"/>
      <c r="CH1286" s="112"/>
      <c r="CI1286" s="112"/>
      <c r="CJ1286" s="112"/>
      <c r="CK1286" s="112"/>
      <c r="CL1286" s="112"/>
      <c r="CM1286" s="112"/>
      <c r="CN1286" s="112"/>
      <c r="CO1286" s="112"/>
      <c r="CP1286" s="112"/>
      <c r="CQ1286" s="112"/>
      <c r="CR1286" s="112"/>
    </row>
    <row r="1287" spans="1:96" ht="30.75" customHeight="1">
      <c r="A1287" s="107"/>
      <c r="B1287" s="117"/>
      <c r="C1287" s="107"/>
      <c r="D1287" s="107"/>
      <c r="E1287" s="107"/>
      <c r="F1287" s="107"/>
      <c r="G1287" s="107"/>
      <c r="H1287" s="107"/>
      <c r="I1287" s="107"/>
      <c r="J1287" s="107"/>
      <c r="K1287" s="107"/>
      <c r="L1287" s="107"/>
      <c r="M1287" s="107"/>
      <c r="N1287" s="107"/>
      <c r="O1287" s="117"/>
      <c r="P1287" s="118"/>
      <c r="Q1287" s="107"/>
      <c r="R1287" s="107"/>
      <c r="S1287" s="107"/>
      <c r="T1287" s="107"/>
      <c r="U1287" s="107"/>
      <c r="V1287" s="107"/>
      <c r="W1287" s="107"/>
      <c r="X1287" s="107"/>
      <c r="Y1287" s="107"/>
      <c r="Z1287" s="107"/>
      <c r="AA1287" s="107"/>
      <c r="AB1287" s="107"/>
      <c r="AC1287" s="147"/>
      <c r="AD1287" s="111"/>
      <c r="AE1287" s="107"/>
      <c r="AF1287" s="107"/>
      <c r="AG1287" s="107"/>
      <c r="AH1287" s="107"/>
      <c r="AI1287" s="107"/>
      <c r="AJ1287" s="107"/>
      <c r="AK1287" s="107"/>
      <c r="AL1287" s="107"/>
      <c r="AM1287" s="107"/>
      <c r="AN1287" s="107"/>
      <c r="AO1287" s="107"/>
      <c r="AP1287" s="107"/>
      <c r="AQ1287" s="107"/>
      <c r="AR1287" s="107"/>
      <c r="AS1287" s="107"/>
      <c r="AT1287" s="107"/>
      <c r="AU1287" s="107"/>
      <c r="AV1287" s="107"/>
      <c r="AW1287" s="107"/>
      <c r="AX1287" s="107"/>
      <c r="AY1287" s="107"/>
      <c r="AZ1287" s="107"/>
      <c r="BA1287" s="107"/>
      <c r="BB1287" s="107"/>
      <c r="BC1287" s="115"/>
      <c r="BD1287" s="107"/>
      <c r="BE1287" s="107"/>
      <c r="BF1287" s="107"/>
      <c r="BG1287" s="107"/>
      <c r="BH1287" s="107"/>
      <c r="BI1287" s="107"/>
      <c r="BJ1287" s="107"/>
      <c r="BK1287" s="107"/>
      <c r="BL1287" s="116"/>
      <c r="BM1287" s="116"/>
      <c r="BN1287" s="116"/>
      <c r="BO1287" s="116"/>
      <c r="BP1287" s="116"/>
      <c r="BQ1287" s="116"/>
      <c r="BR1287" s="116"/>
      <c r="BS1287" s="118"/>
      <c r="BT1287" s="107"/>
      <c r="BU1287" s="107"/>
      <c r="BV1287" s="107"/>
      <c r="BW1287" s="107"/>
      <c r="BX1287" s="107"/>
      <c r="BY1287" s="107"/>
      <c r="BZ1287" s="107"/>
      <c r="CA1287" s="107"/>
      <c r="CB1287" s="117"/>
      <c r="CC1287" s="117"/>
      <c r="CD1287" s="117"/>
      <c r="CE1287" s="112"/>
      <c r="CF1287" s="117"/>
      <c r="CG1287" s="112"/>
      <c r="CH1287" s="112"/>
      <c r="CI1287" s="112"/>
      <c r="CJ1287" s="112"/>
      <c r="CK1287" s="112"/>
      <c r="CL1287" s="112"/>
      <c r="CM1287" s="112"/>
      <c r="CN1287" s="112"/>
      <c r="CO1287" s="112"/>
      <c r="CP1287" s="112"/>
      <c r="CQ1287" s="112"/>
      <c r="CR1287" s="112"/>
    </row>
    <row r="1288" spans="1:96" ht="30.75" customHeight="1">
      <c r="A1288" s="107"/>
      <c r="B1288" s="117"/>
      <c r="C1288" s="107"/>
      <c r="D1288" s="107"/>
      <c r="E1288" s="107"/>
      <c r="F1288" s="107"/>
      <c r="G1288" s="107"/>
      <c r="H1288" s="107"/>
      <c r="I1288" s="107"/>
      <c r="J1288" s="107"/>
      <c r="K1288" s="107"/>
      <c r="L1288" s="107"/>
      <c r="M1288" s="107"/>
      <c r="N1288" s="107"/>
      <c r="O1288" s="117"/>
      <c r="P1288" s="118"/>
      <c r="Q1288" s="107"/>
      <c r="R1288" s="107"/>
      <c r="S1288" s="107"/>
      <c r="T1288" s="107"/>
      <c r="U1288" s="107"/>
      <c r="V1288" s="107"/>
      <c r="W1288" s="107"/>
      <c r="X1288" s="107"/>
      <c r="Y1288" s="107"/>
      <c r="Z1288" s="107"/>
      <c r="AA1288" s="107"/>
      <c r="AB1288" s="107"/>
      <c r="AC1288" s="147"/>
      <c r="AD1288" s="111"/>
      <c r="AE1288" s="107"/>
      <c r="AF1288" s="107"/>
      <c r="AG1288" s="107"/>
      <c r="AH1288" s="107"/>
      <c r="AI1288" s="107"/>
      <c r="AJ1288" s="107"/>
      <c r="AK1288" s="107"/>
      <c r="AL1288" s="107"/>
      <c r="AM1288" s="107"/>
      <c r="AN1288" s="107"/>
      <c r="AO1288" s="107"/>
      <c r="AP1288" s="107"/>
      <c r="AQ1288" s="107"/>
      <c r="AR1288" s="107"/>
      <c r="AS1288" s="107"/>
      <c r="AT1288" s="107"/>
      <c r="AU1288" s="107"/>
      <c r="AV1288" s="107"/>
      <c r="AW1288" s="107"/>
      <c r="AX1288" s="107"/>
      <c r="AY1288" s="107"/>
      <c r="AZ1288" s="107"/>
      <c r="BA1288" s="107"/>
      <c r="BB1288" s="107"/>
      <c r="BC1288" s="115"/>
      <c r="BD1288" s="107"/>
      <c r="BE1288" s="107"/>
      <c r="BF1288" s="107"/>
      <c r="BG1288" s="107"/>
      <c r="BH1288" s="107"/>
      <c r="BI1288" s="107"/>
      <c r="BJ1288" s="107"/>
      <c r="BK1288" s="107"/>
      <c r="BL1288" s="116"/>
      <c r="BM1288" s="116"/>
      <c r="BN1288" s="116"/>
      <c r="BO1288" s="116"/>
      <c r="BP1288" s="116"/>
      <c r="BQ1288" s="116"/>
      <c r="BR1288" s="116"/>
      <c r="BS1288" s="118"/>
      <c r="BT1288" s="107"/>
      <c r="BU1288" s="107"/>
      <c r="BV1288" s="107"/>
      <c r="BW1288" s="107"/>
      <c r="BX1288" s="107"/>
      <c r="BY1288" s="107"/>
      <c r="BZ1288" s="107"/>
      <c r="CA1288" s="107"/>
      <c r="CB1288" s="117"/>
      <c r="CC1288" s="117"/>
      <c r="CD1288" s="117"/>
      <c r="CE1288" s="112"/>
      <c r="CF1288" s="117"/>
      <c r="CG1288" s="112"/>
      <c r="CH1288" s="112"/>
      <c r="CI1288" s="112"/>
      <c r="CJ1288" s="112"/>
      <c r="CK1288" s="112"/>
      <c r="CL1288" s="112"/>
      <c r="CM1288" s="112"/>
      <c r="CN1288" s="112"/>
      <c r="CO1288" s="112"/>
      <c r="CP1288" s="112"/>
      <c r="CQ1288" s="112"/>
      <c r="CR1288" s="112"/>
    </row>
    <row r="1289" spans="1:96" ht="30.75" customHeight="1">
      <c r="A1289" s="107"/>
      <c r="B1289" s="117"/>
      <c r="C1289" s="107"/>
      <c r="D1289" s="107"/>
      <c r="E1289" s="107"/>
      <c r="F1289" s="107"/>
      <c r="G1289" s="107"/>
      <c r="H1289" s="107"/>
      <c r="I1289" s="107"/>
      <c r="J1289" s="107"/>
      <c r="K1289" s="107"/>
      <c r="L1289" s="107"/>
      <c r="M1289" s="107"/>
      <c r="N1289" s="107"/>
      <c r="O1289" s="117"/>
      <c r="P1289" s="118"/>
      <c r="Q1289" s="107"/>
      <c r="R1289" s="107"/>
      <c r="S1289" s="107"/>
      <c r="T1289" s="107"/>
      <c r="U1289" s="107"/>
      <c r="V1289" s="107"/>
      <c r="W1289" s="107"/>
      <c r="X1289" s="107"/>
      <c r="Y1289" s="107"/>
      <c r="Z1289" s="107"/>
      <c r="AA1289" s="107"/>
      <c r="AB1289" s="107"/>
      <c r="AC1289" s="147"/>
      <c r="AD1289" s="111"/>
      <c r="AE1289" s="107"/>
      <c r="AF1289" s="107"/>
      <c r="AG1289" s="107"/>
      <c r="AH1289" s="107"/>
      <c r="AI1289" s="107"/>
      <c r="AJ1289" s="107"/>
      <c r="AK1289" s="107"/>
      <c r="AL1289" s="107"/>
      <c r="AM1289" s="107"/>
      <c r="AN1289" s="107"/>
      <c r="AO1289" s="107"/>
      <c r="AP1289" s="107"/>
      <c r="AQ1289" s="107"/>
      <c r="AR1289" s="107"/>
      <c r="AS1289" s="107"/>
      <c r="AT1289" s="107"/>
      <c r="AU1289" s="107"/>
      <c r="AV1289" s="107"/>
      <c r="AW1289" s="107"/>
      <c r="AX1289" s="107"/>
      <c r="AY1289" s="107"/>
      <c r="AZ1289" s="107"/>
      <c r="BA1289" s="107"/>
      <c r="BB1289" s="107"/>
      <c r="BC1289" s="115"/>
      <c r="BD1289" s="107"/>
      <c r="BE1289" s="107"/>
      <c r="BF1289" s="107"/>
      <c r="BG1289" s="107"/>
      <c r="BH1289" s="107"/>
      <c r="BI1289" s="107"/>
      <c r="BJ1289" s="107"/>
      <c r="BK1289" s="107"/>
      <c r="BL1289" s="116"/>
      <c r="BM1289" s="116"/>
      <c r="BN1289" s="116"/>
      <c r="BO1289" s="116"/>
      <c r="BP1289" s="116"/>
      <c r="BQ1289" s="116"/>
      <c r="BR1289" s="116"/>
      <c r="BS1289" s="118"/>
      <c r="BT1289" s="107"/>
      <c r="BU1289" s="107"/>
      <c r="BV1289" s="107"/>
      <c r="BW1289" s="107"/>
      <c r="BX1289" s="107"/>
      <c r="BY1289" s="107"/>
      <c r="BZ1289" s="107"/>
      <c r="CA1289" s="107"/>
      <c r="CB1289" s="117"/>
      <c r="CC1289" s="117"/>
      <c r="CD1289" s="117"/>
      <c r="CE1289" s="112"/>
      <c r="CF1289" s="117"/>
      <c r="CG1289" s="112"/>
      <c r="CH1289" s="112"/>
      <c r="CI1289" s="112"/>
      <c r="CJ1289" s="112"/>
      <c r="CK1289" s="112"/>
      <c r="CL1289" s="112"/>
      <c r="CM1289" s="112"/>
      <c r="CN1289" s="112"/>
      <c r="CO1289" s="112"/>
      <c r="CP1289" s="112"/>
      <c r="CQ1289" s="112"/>
      <c r="CR1289" s="112"/>
    </row>
    <row r="1290" spans="1:96" ht="30.75" customHeight="1">
      <c r="A1290" s="107"/>
      <c r="B1290" s="117"/>
      <c r="C1290" s="107"/>
      <c r="D1290" s="107"/>
      <c r="E1290" s="107"/>
      <c r="F1290" s="107"/>
      <c r="G1290" s="107"/>
      <c r="H1290" s="107"/>
      <c r="I1290" s="107"/>
      <c r="J1290" s="107"/>
      <c r="K1290" s="107"/>
      <c r="L1290" s="107"/>
      <c r="M1290" s="107"/>
      <c r="N1290" s="107"/>
      <c r="O1290" s="117"/>
      <c r="P1290" s="118"/>
      <c r="Q1290" s="107"/>
      <c r="R1290" s="107"/>
      <c r="S1290" s="107"/>
      <c r="T1290" s="107"/>
      <c r="U1290" s="107"/>
      <c r="V1290" s="107"/>
      <c r="W1290" s="107"/>
      <c r="X1290" s="107"/>
      <c r="Y1290" s="107"/>
      <c r="Z1290" s="107"/>
      <c r="AA1290" s="107"/>
      <c r="AB1290" s="107"/>
      <c r="AC1290" s="147"/>
      <c r="AD1290" s="111"/>
      <c r="AE1290" s="107"/>
      <c r="AF1290" s="107"/>
      <c r="AG1290" s="107"/>
      <c r="AH1290" s="107"/>
      <c r="AI1290" s="107"/>
      <c r="AJ1290" s="107"/>
      <c r="AK1290" s="107"/>
      <c r="AL1290" s="107"/>
      <c r="AM1290" s="107"/>
      <c r="AN1290" s="107"/>
      <c r="AO1290" s="107"/>
      <c r="AP1290" s="107"/>
      <c r="AQ1290" s="107"/>
      <c r="AR1290" s="107"/>
      <c r="AS1290" s="107"/>
      <c r="AT1290" s="107"/>
      <c r="AU1290" s="107"/>
      <c r="AV1290" s="107"/>
      <c r="AW1290" s="107"/>
      <c r="AX1290" s="107"/>
      <c r="AY1290" s="107"/>
      <c r="AZ1290" s="107"/>
      <c r="BA1290" s="107"/>
      <c r="BB1290" s="107"/>
      <c r="BC1290" s="115"/>
      <c r="BD1290" s="107"/>
      <c r="BE1290" s="107"/>
      <c r="BF1290" s="107"/>
      <c r="BG1290" s="107"/>
      <c r="BH1290" s="107"/>
      <c r="BI1290" s="107"/>
      <c r="BJ1290" s="107"/>
      <c r="BK1290" s="107"/>
      <c r="BL1290" s="116"/>
      <c r="BM1290" s="116"/>
      <c r="BN1290" s="116"/>
      <c r="BO1290" s="116"/>
      <c r="BP1290" s="116"/>
      <c r="BQ1290" s="116"/>
      <c r="BR1290" s="116"/>
      <c r="BS1290" s="118"/>
      <c r="BT1290" s="107"/>
      <c r="BU1290" s="107"/>
      <c r="BV1290" s="107"/>
      <c r="BW1290" s="107"/>
      <c r="BX1290" s="107"/>
      <c r="BY1290" s="107"/>
      <c r="BZ1290" s="107"/>
      <c r="CA1290" s="107"/>
      <c r="CB1290" s="117"/>
      <c r="CC1290" s="117"/>
      <c r="CD1290" s="117"/>
      <c r="CE1290" s="112"/>
      <c r="CF1290" s="117"/>
      <c r="CG1290" s="112"/>
      <c r="CH1290" s="112"/>
      <c r="CI1290" s="112"/>
      <c r="CJ1290" s="112"/>
      <c r="CK1290" s="112"/>
      <c r="CL1290" s="112"/>
      <c r="CM1290" s="112"/>
      <c r="CN1290" s="112"/>
      <c r="CO1290" s="112"/>
      <c r="CP1290" s="112"/>
      <c r="CQ1290" s="112"/>
      <c r="CR1290" s="112"/>
    </row>
    <row r="1291" spans="1:96" ht="30.75" customHeight="1">
      <c r="A1291" s="107"/>
      <c r="B1291" s="117"/>
      <c r="C1291" s="107"/>
      <c r="D1291" s="107"/>
      <c r="E1291" s="107"/>
      <c r="F1291" s="107"/>
      <c r="G1291" s="107"/>
      <c r="H1291" s="107"/>
      <c r="I1291" s="107"/>
      <c r="J1291" s="107"/>
      <c r="K1291" s="107"/>
      <c r="L1291" s="107"/>
      <c r="M1291" s="107"/>
      <c r="N1291" s="107"/>
      <c r="O1291" s="117"/>
      <c r="P1291" s="118"/>
      <c r="Q1291" s="107"/>
      <c r="R1291" s="107"/>
      <c r="S1291" s="107"/>
      <c r="T1291" s="107"/>
      <c r="U1291" s="107"/>
      <c r="V1291" s="107"/>
      <c r="W1291" s="107"/>
      <c r="X1291" s="107"/>
      <c r="Y1291" s="107"/>
      <c r="Z1291" s="107"/>
      <c r="AA1291" s="107"/>
      <c r="AB1291" s="107"/>
      <c r="AC1291" s="147"/>
      <c r="AD1291" s="111"/>
      <c r="AE1291" s="107"/>
      <c r="AF1291" s="107"/>
      <c r="AG1291" s="107"/>
      <c r="AH1291" s="107"/>
      <c r="AI1291" s="107"/>
      <c r="AJ1291" s="107"/>
      <c r="AK1291" s="107"/>
      <c r="AL1291" s="107"/>
      <c r="AM1291" s="107"/>
      <c r="AN1291" s="107"/>
      <c r="AO1291" s="107"/>
      <c r="AP1291" s="107"/>
      <c r="AQ1291" s="107"/>
      <c r="AR1291" s="107"/>
      <c r="AS1291" s="107"/>
      <c r="AT1291" s="107"/>
      <c r="AU1291" s="107"/>
      <c r="AV1291" s="107"/>
      <c r="AW1291" s="107"/>
      <c r="AX1291" s="107"/>
      <c r="AY1291" s="107"/>
      <c r="AZ1291" s="107"/>
      <c r="BA1291" s="107"/>
      <c r="BB1291" s="107"/>
      <c r="BC1291" s="115"/>
      <c r="BD1291" s="107"/>
      <c r="BE1291" s="107"/>
      <c r="BF1291" s="107"/>
      <c r="BG1291" s="107"/>
      <c r="BH1291" s="107"/>
      <c r="BI1291" s="107"/>
      <c r="BJ1291" s="107"/>
      <c r="BK1291" s="107"/>
      <c r="BL1291" s="116"/>
      <c r="BM1291" s="116"/>
      <c r="BN1291" s="116"/>
      <c r="BO1291" s="116"/>
      <c r="BP1291" s="116"/>
      <c r="BQ1291" s="116"/>
      <c r="BR1291" s="116"/>
      <c r="BS1291" s="118"/>
      <c r="BT1291" s="107"/>
      <c r="BU1291" s="107"/>
      <c r="BV1291" s="107"/>
      <c r="BW1291" s="107"/>
      <c r="BX1291" s="107"/>
      <c r="BY1291" s="107"/>
      <c r="BZ1291" s="107"/>
      <c r="CA1291" s="107"/>
      <c r="CB1291" s="117"/>
      <c r="CC1291" s="117"/>
      <c r="CD1291" s="117"/>
      <c r="CE1291" s="112"/>
      <c r="CF1291" s="117"/>
      <c r="CG1291" s="112"/>
      <c r="CH1291" s="112"/>
      <c r="CI1291" s="112"/>
      <c r="CJ1291" s="112"/>
      <c r="CK1291" s="112"/>
      <c r="CL1291" s="112"/>
      <c r="CM1291" s="112"/>
      <c r="CN1291" s="112"/>
      <c r="CO1291" s="112"/>
      <c r="CP1291" s="112"/>
      <c r="CQ1291" s="112"/>
      <c r="CR1291" s="112"/>
    </row>
    <row r="1292" spans="1:96" ht="30.75" customHeight="1">
      <c r="A1292" s="107"/>
      <c r="B1292" s="117"/>
      <c r="C1292" s="107"/>
      <c r="D1292" s="107"/>
      <c r="E1292" s="107"/>
      <c r="F1292" s="107"/>
      <c r="G1292" s="107"/>
      <c r="H1292" s="107"/>
      <c r="I1292" s="107"/>
      <c r="J1292" s="107"/>
      <c r="K1292" s="107"/>
      <c r="L1292" s="107"/>
      <c r="M1292" s="107"/>
      <c r="N1292" s="107"/>
      <c r="O1292" s="117"/>
      <c r="P1292" s="118"/>
      <c r="Q1292" s="107"/>
      <c r="R1292" s="107"/>
      <c r="S1292" s="107"/>
      <c r="T1292" s="107"/>
      <c r="U1292" s="107"/>
      <c r="V1292" s="107"/>
      <c r="W1292" s="107"/>
      <c r="X1292" s="107"/>
      <c r="Y1292" s="107"/>
      <c r="Z1292" s="107"/>
      <c r="AA1292" s="107"/>
      <c r="AB1292" s="107"/>
      <c r="AC1292" s="147"/>
      <c r="AD1292" s="111"/>
      <c r="AE1292" s="107"/>
      <c r="AF1292" s="107"/>
      <c r="AG1292" s="107"/>
      <c r="AH1292" s="107"/>
      <c r="AI1292" s="107"/>
      <c r="AJ1292" s="107"/>
      <c r="AK1292" s="107"/>
      <c r="AL1292" s="107"/>
      <c r="AM1292" s="107"/>
      <c r="AN1292" s="107"/>
      <c r="AO1292" s="107"/>
      <c r="AP1292" s="107"/>
      <c r="AQ1292" s="107"/>
      <c r="AR1292" s="107"/>
      <c r="AS1292" s="107"/>
      <c r="AT1292" s="107"/>
      <c r="AU1292" s="107"/>
      <c r="AV1292" s="107"/>
      <c r="AW1292" s="107"/>
      <c r="AX1292" s="107"/>
      <c r="AY1292" s="107"/>
      <c r="AZ1292" s="107"/>
      <c r="BA1292" s="107"/>
      <c r="BB1292" s="107"/>
      <c r="BC1292" s="115"/>
      <c r="BD1292" s="107"/>
      <c r="BE1292" s="107"/>
      <c r="BF1292" s="107"/>
      <c r="BG1292" s="107"/>
      <c r="BH1292" s="107"/>
      <c r="BI1292" s="107"/>
      <c r="BJ1292" s="107"/>
      <c r="BK1292" s="107"/>
      <c r="BL1292" s="116"/>
      <c r="BM1292" s="116"/>
      <c r="BN1292" s="116"/>
      <c r="BO1292" s="116"/>
      <c r="BP1292" s="116"/>
      <c r="BQ1292" s="116"/>
      <c r="BR1292" s="116"/>
      <c r="BS1292" s="118"/>
      <c r="BT1292" s="107"/>
      <c r="BU1292" s="107"/>
      <c r="BV1292" s="107"/>
      <c r="BW1292" s="107"/>
      <c r="BX1292" s="107"/>
      <c r="BY1292" s="107"/>
      <c r="BZ1292" s="107"/>
      <c r="CA1292" s="107"/>
      <c r="CB1292" s="117"/>
      <c r="CC1292" s="117"/>
      <c r="CD1292" s="117"/>
      <c r="CE1292" s="112"/>
      <c r="CF1292" s="117"/>
      <c r="CG1292" s="112"/>
      <c r="CH1292" s="112"/>
      <c r="CI1292" s="112"/>
      <c r="CJ1292" s="112"/>
      <c r="CK1292" s="112"/>
      <c r="CL1292" s="112"/>
      <c r="CM1292" s="112"/>
      <c r="CN1292" s="112"/>
      <c r="CO1292" s="112"/>
      <c r="CP1292" s="112"/>
      <c r="CQ1292" s="112"/>
      <c r="CR1292" s="112"/>
    </row>
    <row r="1293" spans="1:96" ht="30.75" customHeight="1">
      <c r="A1293" s="107"/>
      <c r="B1293" s="117"/>
      <c r="C1293" s="107"/>
      <c r="D1293" s="107"/>
      <c r="E1293" s="107"/>
      <c r="F1293" s="107"/>
      <c r="G1293" s="107"/>
      <c r="H1293" s="107"/>
      <c r="I1293" s="107"/>
      <c r="J1293" s="107"/>
      <c r="K1293" s="107"/>
      <c r="L1293" s="107"/>
      <c r="M1293" s="107"/>
      <c r="N1293" s="107"/>
      <c r="O1293" s="117"/>
      <c r="P1293" s="118"/>
      <c r="Q1293" s="107"/>
      <c r="R1293" s="107"/>
      <c r="S1293" s="107"/>
      <c r="T1293" s="107"/>
      <c r="U1293" s="107"/>
      <c r="V1293" s="107"/>
      <c r="W1293" s="107"/>
      <c r="X1293" s="107"/>
      <c r="Y1293" s="107"/>
      <c r="Z1293" s="107"/>
      <c r="AA1293" s="107"/>
      <c r="AB1293" s="107"/>
      <c r="AC1293" s="147"/>
      <c r="AD1293" s="111"/>
      <c r="AE1293" s="107"/>
      <c r="AF1293" s="107"/>
      <c r="AG1293" s="107"/>
      <c r="AH1293" s="107"/>
      <c r="AI1293" s="107"/>
      <c r="AJ1293" s="107"/>
      <c r="AK1293" s="107"/>
      <c r="AL1293" s="107"/>
      <c r="AM1293" s="107"/>
      <c r="AN1293" s="107"/>
      <c r="AO1293" s="107"/>
      <c r="AP1293" s="107"/>
      <c r="AQ1293" s="107"/>
      <c r="AR1293" s="107"/>
      <c r="AS1293" s="107"/>
      <c r="AT1293" s="107"/>
      <c r="AU1293" s="107"/>
      <c r="AV1293" s="107"/>
      <c r="AW1293" s="107"/>
      <c r="AX1293" s="107"/>
      <c r="AY1293" s="107"/>
      <c r="AZ1293" s="107"/>
      <c r="BA1293" s="107"/>
      <c r="BB1293" s="107"/>
      <c r="BC1293" s="115"/>
      <c r="BD1293" s="107"/>
      <c r="BE1293" s="107"/>
      <c r="BF1293" s="107"/>
      <c r="BG1293" s="107"/>
      <c r="BH1293" s="107"/>
      <c r="BI1293" s="107"/>
      <c r="BJ1293" s="107"/>
      <c r="BK1293" s="107"/>
      <c r="BL1293" s="116"/>
      <c r="BM1293" s="116"/>
      <c r="BN1293" s="116"/>
      <c r="BO1293" s="116"/>
      <c r="BP1293" s="116"/>
      <c r="BQ1293" s="116"/>
      <c r="BR1293" s="116"/>
      <c r="BS1293" s="118"/>
      <c r="BT1293" s="107"/>
      <c r="BU1293" s="107"/>
      <c r="BV1293" s="107"/>
      <c r="BW1293" s="107"/>
      <c r="BX1293" s="107"/>
      <c r="BY1293" s="107"/>
      <c r="BZ1293" s="107"/>
      <c r="CA1293" s="107"/>
      <c r="CB1293" s="117"/>
      <c r="CC1293" s="117"/>
      <c r="CD1293" s="117"/>
      <c r="CE1293" s="112"/>
      <c r="CF1293" s="117"/>
      <c r="CG1293" s="112"/>
      <c r="CH1293" s="112"/>
      <c r="CI1293" s="112"/>
      <c r="CJ1293" s="112"/>
      <c r="CK1293" s="112"/>
      <c r="CL1293" s="112"/>
      <c r="CM1293" s="112"/>
      <c r="CN1293" s="112"/>
      <c r="CO1293" s="112"/>
      <c r="CP1293" s="112"/>
      <c r="CQ1293" s="112"/>
      <c r="CR1293" s="112"/>
    </row>
    <row r="1294" spans="1:96" ht="30.75" customHeight="1">
      <c r="A1294" s="107"/>
      <c r="B1294" s="117"/>
      <c r="C1294" s="107"/>
      <c r="D1294" s="107"/>
      <c r="E1294" s="107"/>
      <c r="F1294" s="107"/>
      <c r="G1294" s="107"/>
      <c r="H1294" s="107"/>
      <c r="I1294" s="107"/>
      <c r="J1294" s="107"/>
      <c r="K1294" s="107"/>
      <c r="L1294" s="107"/>
      <c r="M1294" s="107"/>
      <c r="N1294" s="107"/>
      <c r="O1294" s="117"/>
      <c r="P1294" s="118"/>
      <c r="Q1294" s="107"/>
      <c r="R1294" s="107"/>
      <c r="S1294" s="107"/>
      <c r="T1294" s="107"/>
      <c r="U1294" s="107"/>
      <c r="V1294" s="107"/>
      <c r="W1294" s="107"/>
      <c r="X1294" s="107"/>
      <c r="Y1294" s="107"/>
      <c r="Z1294" s="107"/>
      <c r="AA1294" s="107"/>
      <c r="AB1294" s="107"/>
      <c r="AC1294" s="147"/>
      <c r="AD1294" s="111"/>
      <c r="AE1294" s="107"/>
      <c r="AF1294" s="107"/>
      <c r="AG1294" s="107"/>
      <c r="AH1294" s="107"/>
      <c r="AI1294" s="107"/>
      <c r="AJ1294" s="107"/>
      <c r="AK1294" s="107"/>
      <c r="AL1294" s="107"/>
      <c r="AM1294" s="107"/>
      <c r="AN1294" s="107"/>
      <c r="AO1294" s="107"/>
      <c r="AP1294" s="107"/>
      <c r="AQ1294" s="107"/>
      <c r="AR1294" s="107"/>
      <c r="AS1294" s="107"/>
      <c r="AT1294" s="107"/>
      <c r="AU1294" s="107"/>
      <c r="AV1294" s="107"/>
      <c r="AW1294" s="107"/>
      <c r="AX1294" s="107"/>
      <c r="AY1294" s="107"/>
      <c r="AZ1294" s="107"/>
      <c r="BA1294" s="107"/>
      <c r="BB1294" s="107"/>
      <c r="BC1294" s="115"/>
      <c r="BD1294" s="107"/>
      <c r="BE1294" s="107"/>
      <c r="BF1294" s="107"/>
      <c r="BG1294" s="107"/>
      <c r="BH1294" s="107"/>
      <c r="BI1294" s="107"/>
      <c r="BJ1294" s="107"/>
      <c r="BK1294" s="107"/>
      <c r="BL1294" s="116"/>
      <c r="BM1294" s="116"/>
      <c r="BN1294" s="116"/>
      <c r="BO1294" s="116"/>
      <c r="BP1294" s="116"/>
      <c r="BQ1294" s="116"/>
      <c r="BR1294" s="116"/>
      <c r="BS1294" s="118"/>
      <c r="BT1294" s="107"/>
      <c r="BU1294" s="107"/>
      <c r="BV1294" s="107"/>
      <c r="BW1294" s="107"/>
      <c r="BX1294" s="107"/>
      <c r="BY1294" s="107"/>
      <c r="BZ1294" s="107"/>
      <c r="CA1294" s="107"/>
      <c r="CB1294" s="117"/>
      <c r="CC1294" s="117"/>
      <c r="CD1294" s="117"/>
      <c r="CE1294" s="112"/>
      <c r="CF1294" s="117"/>
      <c r="CG1294" s="112"/>
      <c r="CH1294" s="112"/>
      <c r="CI1294" s="112"/>
      <c r="CJ1294" s="112"/>
      <c r="CK1294" s="112"/>
      <c r="CL1294" s="112"/>
      <c r="CM1294" s="112"/>
      <c r="CN1294" s="112"/>
      <c r="CO1294" s="112"/>
      <c r="CP1294" s="112"/>
      <c r="CQ1294" s="112"/>
      <c r="CR1294" s="112"/>
    </row>
    <row r="1295" spans="1:96" ht="30.75" customHeight="1">
      <c r="A1295" s="107"/>
      <c r="B1295" s="117"/>
      <c r="C1295" s="107"/>
      <c r="D1295" s="107"/>
      <c r="E1295" s="107"/>
      <c r="F1295" s="107"/>
      <c r="G1295" s="107"/>
      <c r="H1295" s="107"/>
      <c r="I1295" s="107"/>
      <c r="J1295" s="107"/>
      <c r="K1295" s="107"/>
      <c r="L1295" s="107"/>
      <c r="M1295" s="107"/>
      <c r="N1295" s="107"/>
      <c r="O1295" s="117"/>
      <c r="P1295" s="118"/>
      <c r="Q1295" s="107"/>
      <c r="R1295" s="107"/>
      <c r="S1295" s="107"/>
      <c r="T1295" s="107"/>
      <c r="U1295" s="107"/>
      <c r="V1295" s="107"/>
      <c r="W1295" s="107"/>
      <c r="X1295" s="107"/>
      <c r="Y1295" s="107"/>
      <c r="Z1295" s="107"/>
      <c r="AA1295" s="107"/>
      <c r="AB1295" s="107"/>
      <c r="AC1295" s="147"/>
      <c r="AD1295" s="111"/>
      <c r="AE1295" s="107"/>
      <c r="AF1295" s="107"/>
      <c r="AG1295" s="107"/>
      <c r="AH1295" s="107"/>
      <c r="AI1295" s="107"/>
      <c r="AJ1295" s="107"/>
      <c r="AK1295" s="107"/>
      <c r="AL1295" s="107"/>
      <c r="AM1295" s="107"/>
      <c r="AN1295" s="107"/>
      <c r="AO1295" s="107"/>
      <c r="AP1295" s="107"/>
      <c r="AQ1295" s="107"/>
      <c r="AR1295" s="107"/>
      <c r="AS1295" s="107"/>
      <c r="AT1295" s="107"/>
      <c r="AU1295" s="107"/>
      <c r="AV1295" s="107"/>
      <c r="AW1295" s="107"/>
      <c r="AX1295" s="107"/>
      <c r="AY1295" s="107"/>
      <c r="AZ1295" s="107"/>
      <c r="BA1295" s="107"/>
      <c r="BB1295" s="107"/>
      <c r="BC1295" s="115"/>
      <c r="BD1295" s="107"/>
      <c r="BE1295" s="107"/>
      <c r="BF1295" s="107"/>
      <c r="BG1295" s="107"/>
      <c r="BH1295" s="107"/>
      <c r="BI1295" s="107"/>
      <c r="BJ1295" s="107"/>
      <c r="BK1295" s="107"/>
      <c r="BL1295" s="116"/>
      <c r="BM1295" s="116"/>
      <c r="BN1295" s="116"/>
      <c r="BO1295" s="116"/>
      <c r="BP1295" s="116"/>
      <c r="BQ1295" s="116"/>
      <c r="BR1295" s="116"/>
      <c r="BS1295" s="118"/>
      <c r="BT1295" s="107"/>
      <c r="BU1295" s="107"/>
      <c r="BV1295" s="107"/>
      <c r="BW1295" s="107"/>
      <c r="BX1295" s="107"/>
      <c r="BY1295" s="107"/>
      <c r="BZ1295" s="107"/>
      <c r="CA1295" s="107"/>
      <c r="CB1295" s="117"/>
      <c r="CC1295" s="117"/>
      <c r="CD1295" s="117"/>
      <c r="CE1295" s="112"/>
      <c r="CF1295" s="117"/>
      <c r="CG1295" s="112"/>
      <c r="CH1295" s="112"/>
      <c r="CI1295" s="112"/>
      <c r="CJ1295" s="112"/>
      <c r="CK1295" s="112"/>
      <c r="CL1295" s="112"/>
      <c r="CM1295" s="112"/>
      <c r="CN1295" s="112"/>
      <c r="CO1295" s="112"/>
      <c r="CP1295" s="112"/>
      <c r="CQ1295" s="112"/>
      <c r="CR1295" s="112"/>
    </row>
    <row r="1296" spans="1:96" ht="30.75" customHeight="1">
      <c r="A1296" s="107"/>
      <c r="B1296" s="117"/>
      <c r="C1296" s="107"/>
      <c r="D1296" s="107"/>
      <c r="E1296" s="107"/>
      <c r="F1296" s="107"/>
      <c r="G1296" s="107"/>
      <c r="H1296" s="107"/>
      <c r="I1296" s="107"/>
      <c r="J1296" s="107"/>
      <c r="K1296" s="107"/>
      <c r="L1296" s="107"/>
      <c r="M1296" s="107"/>
      <c r="N1296" s="107"/>
      <c r="O1296" s="117"/>
      <c r="P1296" s="118"/>
      <c r="Q1296" s="107"/>
      <c r="R1296" s="107"/>
      <c r="S1296" s="107"/>
      <c r="T1296" s="107"/>
      <c r="U1296" s="107"/>
      <c r="V1296" s="107"/>
      <c r="W1296" s="107"/>
      <c r="X1296" s="107"/>
      <c r="Y1296" s="107"/>
      <c r="Z1296" s="107"/>
      <c r="AA1296" s="107"/>
      <c r="AB1296" s="107"/>
      <c r="AC1296" s="147"/>
      <c r="AD1296" s="111"/>
      <c r="AE1296" s="107"/>
      <c r="AF1296" s="107"/>
      <c r="AG1296" s="107"/>
      <c r="AH1296" s="107"/>
      <c r="AI1296" s="107"/>
      <c r="AJ1296" s="107"/>
      <c r="AK1296" s="107"/>
      <c r="AL1296" s="107"/>
      <c r="AM1296" s="107"/>
      <c r="AN1296" s="107"/>
      <c r="AO1296" s="107"/>
      <c r="AP1296" s="107"/>
      <c r="AQ1296" s="107"/>
      <c r="AR1296" s="107"/>
      <c r="AS1296" s="107"/>
      <c r="AT1296" s="107"/>
      <c r="AU1296" s="107"/>
      <c r="AV1296" s="107"/>
      <c r="AW1296" s="107"/>
      <c r="AX1296" s="107"/>
      <c r="AY1296" s="107"/>
      <c r="AZ1296" s="107"/>
      <c r="BA1296" s="107"/>
      <c r="BB1296" s="107"/>
      <c r="BC1296" s="115"/>
      <c r="BD1296" s="107"/>
      <c r="BE1296" s="107"/>
      <c r="BF1296" s="107"/>
      <c r="BG1296" s="107"/>
      <c r="BH1296" s="107"/>
      <c r="BI1296" s="107"/>
      <c r="BJ1296" s="107"/>
      <c r="BK1296" s="107"/>
      <c r="BL1296" s="116"/>
      <c r="BM1296" s="116"/>
      <c r="BN1296" s="116"/>
      <c r="BO1296" s="116"/>
      <c r="BP1296" s="116"/>
      <c r="BQ1296" s="116"/>
      <c r="BR1296" s="116"/>
      <c r="BS1296" s="118"/>
      <c r="BT1296" s="107"/>
      <c r="BU1296" s="107"/>
      <c r="BV1296" s="107"/>
      <c r="BW1296" s="107"/>
      <c r="BX1296" s="107"/>
      <c r="BY1296" s="107"/>
      <c r="BZ1296" s="107"/>
      <c r="CA1296" s="107"/>
      <c r="CB1296" s="117"/>
      <c r="CC1296" s="117"/>
      <c r="CD1296" s="117"/>
      <c r="CE1296" s="112"/>
      <c r="CF1296" s="117"/>
      <c r="CG1296" s="112"/>
      <c r="CH1296" s="112"/>
      <c r="CI1296" s="112"/>
      <c r="CJ1296" s="112"/>
      <c r="CK1296" s="112"/>
      <c r="CL1296" s="112"/>
      <c r="CM1296" s="112"/>
      <c r="CN1296" s="112"/>
      <c r="CO1296" s="112"/>
      <c r="CP1296" s="112"/>
      <c r="CQ1296" s="112"/>
      <c r="CR1296" s="112"/>
    </row>
    <row r="1297" spans="1:96" ht="30.75" customHeight="1">
      <c r="A1297" s="107"/>
      <c r="B1297" s="117"/>
      <c r="C1297" s="107"/>
      <c r="D1297" s="107"/>
      <c r="E1297" s="107"/>
      <c r="F1297" s="107"/>
      <c r="G1297" s="107"/>
      <c r="H1297" s="107"/>
      <c r="I1297" s="107"/>
      <c r="J1297" s="107"/>
      <c r="K1297" s="107"/>
      <c r="L1297" s="107"/>
      <c r="M1297" s="107"/>
      <c r="N1297" s="107"/>
      <c r="O1297" s="117"/>
      <c r="P1297" s="118"/>
      <c r="Q1297" s="107"/>
      <c r="R1297" s="107"/>
      <c r="S1297" s="107"/>
      <c r="T1297" s="107"/>
      <c r="U1297" s="107"/>
      <c r="V1297" s="107"/>
      <c r="W1297" s="107"/>
      <c r="X1297" s="107"/>
      <c r="Y1297" s="107"/>
      <c r="Z1297" s="107"/>
      <c r="AA1297" s="107"/>
      <c r="AB1297" s="107"/>
      <c r="AC1297" s="147"/>
      <c r="AD1297" s="111"/>
      <c r="AE1297" s="107"/>
      <c r="AF1297" s="107"/>
      <c r="AG1297" s="107"/>
      <c r="AH1297" s="107"/>
      <c r="AI1297" s="107"/>
      <c r="AJ1297" s="107"/>
      <c r="AK1297" s="107"/>
      <c r="AL1297" s="107"/>
      <c r="AM1297" s="107"/>
      <c r="AN1297" s="107"/>
      <c r="AO1297" s="107"/>
      <c r="AP1297" s="107"/>
      <c r="AQ1297" s="107"/>
      <c r="AR1297" s="107"/>
      <c r="AS1297" s="107"/>
      <c r="AT1297" s="107"/>
      <c r="AU1297" s="107"/>
      <c r="AV1297" s="107"/>
      <c r="AW1297" s="107"/>
      <c r="AX1297" s="107"/>
      <c r="AY1297" s="107"/>
      <c r="AZ1297" s="107"/>
      <c r="BA1297" s="107"/>
      <c r="BB1297" s="107"/>
      <c r="BC1297" s="115"/>
      <c r="BD1297" s="107"/>
      <c r="BE1297" s="107"/>
      <c r="BF1297" s="107"/>
      <c r="BG1297" s="107"/>
      <c r="BH1297" s="107"/>
      <c r="BI1297" s="107"/>
      <c r="BJ1297" s="107"/>
      <c r="BK1297" s="107"/>
      <c r="BL1297" s="116"/>
      <c r="BM1297" s="116"/>
      <c r="BN1297" s="116"/>
      <c r="BO1297" s="116"/>
      <c r="BP1297" s="116"/>
      <c r="BQ1297" s="116"/>
      <c r="BR1297" s="116"/>
      <c r="BS1297" s="118"/>
      <c r="BT1297" s="107"/>
      <c r="BU1297" s="107"/>
      <c r="BV1297" s="107"/>
      <c r="BW1297" s="107"/>
      <c r="BX1297" s="107"/>
      <c r="BY1297" s="107"/>
      <c r="BZ1297" s="107"/>
      <c r="CA1297" s="107"/>
      <c r="CB1297" s="117"/>
      <c r="CC1297" s="117"/>
      <c r="CD1297" s="117"/>
      <c r="CE1297" s="112"/>
      <c r="CF1297" s="117"/>
      <c r="CG1297" s="112"/>
      <c r="CH1297" s="112"/>
      <c r="CI1297" s="112"/>
      <c r="CJ1297" s="112"/>
      <c r="CK1297" s="112"/>
      <c r="CL1297" s="112"/>
      <c r="CM1297" s="112"/>
      <c r="CN1297" s="112"/>
      <c r="CO1297" s="112"/>
      <c r="CP1297" s="112"/>
      <c r="CQ1297" s="112"/>
      <c r="CR1297" s="112"/>
    </row>
    <row r="1298" spans="1:96" ht="30.75" customHeight="1">
      <c r="A1298" s="107"/>
      <c r="B1298" s="117"/>
      <c r="C1298" s="107"/>
      <c r="D1298" s="107"/>
      <c r="E1298" s="107"/>
      <c r="F1298" s="107"/>
      <c r="G1298" s="107"/>
      <c r="H1298" s="107"/>
      <c r="I1298" s="107"/>
      <c r="J1298" s="107"/>
      <c r="K1298" s="107"/>
      <c r="L1298" s="107"/>
      <c r="M1298" s="107"/>
      <c r="N1298" s="107"/>
      <c r="O1298" s="117"/>
      <c r="P1298" s="118"/>
      <c r="Q1298" s="107"/>
      <c r="R1298" s="107"/>
      <c r="S1298" s="107"/>
      <c r="T1298" s="107"/>
      <c r="U1298" s="107"/>
      <c r="V1298" s="107"/>
      <c r="W1298" s="107"/>
      <c r="X1298" s="107"/>
      <c r="Y1298" s="107"/>
      <c r="Z1298" s="107"/>
      <c r="AA1298" s="107"/>
      <c r="AB1298" s="107"/>
      <c r="AC1298" s="147"/>
      <c r="AD1298" s="111"/>
      <c r="AE1298" s="107"/>
      <c r="AF1298" s="107"/>
      <c r="AG1298" s="107"/>
      <c r="AH1298" s="107"/>
      <c r="AI1298" s="107"/>
      <c r="AJ1298" s="107"/>
      <c r="AK1298" s="107"/>
      <c r="AL1298" s="107"/>
      <c r="AM1298" s="107"/>
      <c r="AN1298" s="107"/>
      <c r="AO1298" s="107"/>
      <c r="AP1298" s="107"/>
      <c r="AQ1298" s="107"/>
      <c r="AR1298" s="107"/>
      <c r="AS1298" s="107"/>
      <c r="AT1298" s="107"/>
      <c r="AU1298" s="107"/>
      <c r="AV1298" s="107"/>
      <c r="AW1298" s="107"/>
      <c r="AX1298" s="107"/>
      <c r="AY1298" s="107"/>
      <c r="AZ1298" s="107"/>
      <c r="BA1298" s="107"/>
      <c r="BB1298" s="107"/>
      <c r="BC1298" s="115"/>
      <c r="BD1298" s="107"/>
      <c r="BE1298" s="107"/>
      <c r="BF1298" s="107"/>
      <c r="BG1298" s="107"/>
      <c r="BH1298" s="107"/>
      <c r="BI1298" s="107"/>
      <c r="BJ1298" s="107"/>
      <c r="BK1298" s="107"/>
      <c r="BL1298" s="116"/>
      <c r="BM1298" s="116"/>
      <c r="BN1298" s="116"/>
      <c r="BO1298" s="116"/>
      <c r="BP1298" s="116"/>
      <c r="BQ1298" s="116"/>
      <c r="BR1298" s="116"/>
      <c r="BS1298" s="118"/>
      <c r="BT1298" s="107"/>
      <c r="BU1298" s="107"/>
      <c r="BV1298" s="107"/>
      <c r="BW1298" s="107"/>
      <c r="BX1298" s="107"/>
      <c r="BY1298" s="107"/>
      <c r="BZ1298" s="107"/>
      <c r="CA1298" s="107"/>
      <c r="CB1298" s="117"/>
      <c r="CC1298" s="117"/>
      <c r="CD1298" s="117"/>
      <c r="CE1298" s="112"/>
      <c r="CF1298" s="117"/>
      <c r="CG1298" s="112"/>
      <c r="CH1298" s="112"/>
      <c r="CI1298" s="112"/>
      <c r="CJ1298" s="112"/>
      <c r="CK1298" s="112"/>
      <c r="CL1298" s="112"/>
      <c r="CM1298" s="112"/>
      <c r="CN1298" s="112"/>
      <c r="CO1298" s="112"/>
      <c r="CP1298" s="112"/>
      <c r="CQ1298" s="112"/>
      <c r="CR1298" s="112"/>
    </row>
    <row r="1299" spans="1:96" ht="30.75" customHeight="1">
      <c r="C1299" s="107"/>
      <c r="D1299" s="107"/>
      <c r="E1299" s="107"/>
      <c r="F1299" s="107"/>
      <c r="G1299" s="107"/>
      <c r="H1299" s="107"/>
      <c r="I1299" s="107"/>
      <c r="J1299" s="107"/>
      <c r="K1299" s="107"/>
      <c r="L1299" s="107"/>
      <c r="M1299" s="107"/>
      <c r="N1299" s="107"/>
      <c r="O1299" s="117"/>
      <c r="P1299" s="118"/>
      <c r="Q1299" s="107"/>
      <c r="R1299" s="107"/>
      <c r="S1299" s="107"/>
      <c r="T1299" s="107"/>
      <c r="U1299" s="107"/>
      <c r="V1299" s="107"/>
      <c r="W1299" s="107"/>
      <c r="X1299" s="107"/>
      <c r="Y1299" s="107"/>
      <c r="Z1299" s="107"/>
      <c r="AA1299" s="107"/>
      <c r="AB1299" s="107"/>
      <c r="AC1299" s="147"/>
      <c r="AD1299" s="111"/>
      <c r="AE1299" s="107"/>
      <c r="AF1299" s="107"/>
      <c r="AG1299" s="107"/>
      <c r="AH1299" s="107"/>
      <c r="AI1299" s="107"/>
      <c r="AJ1299" s="107"/>
      <c r="AK1299" s="107"/>
      <c r="AL1299" s="107"/>
      <c r="AM1299" s="107"/>
      <c r="AN1299" s="107"/>
      <c r="AO1299" s="107"/>
      <c r="AP1299" s="107"/>
      <c r="AQ1299" s="107"/>
      <c r="AR1299" s="107"/>
      <c r="AS1299" s="107"/>
      <c r="AT1299" s="107"/>
      <c r="AU1299" s="107"/>
      <c r="AV1299" s="107"/>
      <c r="AW1299" s="107"/>
      <c r="AX1299" s="107"/>
      <c r="AY1299" s="107"/>
      <c r="AZ1299" s="107"/>
      <c r="BA1299" s="107"/>
      <c r="BB1299" s="107"/>
      <c r="BC1299" s="115"/>
      <c r="BD1299" s="107"/>
      <c r="BE1299" s="107"/>
      <c r="BF1299" s="107"/>
      <c r="BG1299" s="107"/>
      <c r="BH1299" s="107"/>
      <c r="BI1299" s="107"/>
      <c r="BJ1299" s="107"/>
      <c r="BK1299" s="107"/>
      <c r="BL1299" s="116"/>
      <c r="BM1299" s="116"/>
      <c r="BN1299" s="116"/>
      <c r="BO1299" s="116"/>
      <c r="BP1299" s="116"/>
      <c r="BQ1299" s="116"/>
      <c r="BR1299" s="116"/>
      <c r="BS1299" s="118"/>
      <c r="BT1299" s="107"/>
      <c r="BU1299" s="107"/>
      <c r="BV1299" s="107"/>
      <c r="BW1299" s="107"/>
      <c r="BX1299" s="107"/>
      <c r="BY1299" s="107"/>
      <c r="BZ1299" s="107"/>
      <c r="CA1299" s="107"/>
      <c r="CB1299" s="117"/>
      <c r="CC1299" s="117"/>
      <c r="CD1299" s="117"/>
      <c r="CE1299" s="112"/>
      <c r="CF1299" s="117"/>
      <c r="CG1299" s="112"/>
      <c r="CH1299" s="112"/>
      <c r="CI1299" s="112"/>
      <c r="CJ1299" s="112"/>
      <c r="CK1299" s="112"/>
      <c r="CL1299" s="112"/>
      <c r="CM1299" s="112"/>
      <c r="CN1299" s="112"/>
      <c r="CO1299" s="112"/>
      <c r="CP1299" s="112"/>
      <c r="CQ1299" s="112"/>
      <c r="CR1299" s="112"/>
    </row>
    <row r="1300" spans="1:96" ht="30.75" customHeight="1">
      <c r="C1300" s="107"/>
      <c r="D1300" s="107"/>
      <c r="E1300" s="107"/>
      <c r="F1300" s="107"/>
      <c r="G1300" s="107"/>
      <c r="H1300" s="107"/>
      <c r="I1300" s="107"/>
      <c r="J1300" s="107"/>
      <c r="K1300" s="107"/>
      <c r="L1300" s="107"/>
      <c r="M1300" s="107"/>
      <c r="N1300" s="107"/>
      <c r="O1300" s="117"/>
      <c r="P1300" s="118"/>
      <c r="Q1300" s="107"/>
      <c r="R1300" s="107"/>
      <c r="S1300" s="107"/>
      <c r="T1300" s="107"/>
      <c r="U1300" s="107"/>
      <c r="V1300" s="107"/>
      <c r="W1300" s="107"/>
      <c r="X1300" s="107"/>
      <c r="Y1300" s="107"/>
      <c r="Z1300" s="107"/>
      <c r="AA1300" s="107"/>
      <c r="AB1300" s="107"/>
      <c r="AC1300" s="147"/>
      <c r="AD1300" s="111"/>
      <c r="AE1300" s="107"/>
      <c r="AF1300" s="107"/>
      <c r="AG1300" s="107"/>
      <c r="AH1300" s="107"/>
      <c r="AI1300" s="107"/>
      <c r="AJ1300" s="107"/>
      <c r="AK1300" s="107"/>
      <c r="AL1300" s="107"/>
      <c r="AM1300" s="107"/>
      <c r="AN1300" s="107"/>
      <c r="AO1300" s="107"/>
      <c r="AP1300" s="107"/>
      <c r="AQ1300" s="107"/>
      <c r="AR1300" s="107"/>
      <c r="AS1300" s="107"/>
      <c r="AT1300" s="107"/>
      <c r="AU1300" s="107"/>
      <c r="AV1300" s="107"/>
      <c r="AW1300" s="107"/>
      <c r="AX1300" s="107"/>
      <c r="AY1300" s="107"/>
      <c r="AZ1300" s="107"/>
      <c r="BA1300" s="107"/>
      <c r="BB1300" s="107"/>
      <c r="BC1300" s="115"/>
      <c r="BD1300" s="107"/>
      <c r="BE1300" s="107"/>
      <c r="BF1300" s="107"/>
      <c r="BG1300" s="107"/>
      <c r="BH1300" s="107"/>
      <c r="BI1300" s="107"/>
      <c r="BJ1300" s="107"/>
      <c r="BK1300" s="107"/>
      <c r="BL1300" s="116"/>
      <c r="BM1300" s="116"/>
      <c r="BN1300" s="116"/>
      <c r="BO1300" s="116"/>
      <c r="BP1300" s="116"/>
      <c r="BQ1300" s="116"/>
      <c r="BR1300" s="116"/>
      <c r="BS1300" s="118"/>
      <c r="BT1300" s="107"/>
      <c r="BU1300" s="107"/>
      <c r="BV1300" s="107"/>
      <c r="BW1300" s="107"/>
      <c r="BX1300" s="107"/>
      <c r="BY1300" s="107"/>
      <c r="BZ1300" s="107"/>
      <c r="CA1300" s="107"/>
      <c r="CB1300" s="117"/>
      <c r="CC1300" s="117"/>
      <c r="CD1300" s="117"/>
      <c r="CE1300" s="112"/>
      <c r="CF1300" s="117"/>
      <c r="CG1300" s="112"/>
      <c r="CH1300" s="112"/>
      <c r="CI1300" s="112"/>
      <c r="CJ1300" s="112"/>
      <c r="CK1300" s="112"/>
      <c r="CL1300" s="112"/>
      <c r="CM1300" s="112"/>
      <c r="CN1300" s="112"/>
      <c r="CO1300" s="112"/>
      <c r="CP1300" s="112"/>
      <c r="CQ1300" s="112"/>
      <c r="CR1300" s="112"/>
    </row>
    <row r="1301" spans="1:96" ht="30.75" customHeight="1">
      <c r="C1301" s="107"/>
      <c r="D1301" s="107"/>
      <c r="E1301" s="107"/>
      <c r="F1301" s="107"/>
      <c r="G1301" s="107"/>
      <c r="H1301" s="107"/>
      <c r="I1301" s="107"/>
      <c r="J1301" s="107"/>
      <c r="K1301" s="107"/>
      <c r="L1301" s="107"/>
      <c r="M1301" s="107"/>
      <c r="N1301" s="107"/>
      <c r="O1301" s="117"/>
      <c r="P1301" s="118"/>
      <c r="Q1301" s="107"/>
      <c r="R1301" s="107"/>
      <c r="S1301" s="107"/>
      <c r="T1301" s="107"/>
      <c r="U1301" s="107"/>
      <c r="V1301" s="107"/>
      <c r="W1301" s="107"/>
      <c r="X1301" s="107"/>
      <c r="Y1301" s="107"/>
      <c r="Z1301" s="107"/>
      <c r="AA1301" s="107"/>
      <c r="AB1301" s="107"/>
      <c r="AC1301" s="147"/>
      <c r="AD1301" s="111"/>
      <c r="AE1301" s="107"/>
      <c r="AF1301" s="107"/>
      <c r="AG1301" s="107"/>
      <c r="AH1301" s="107"/>
      <c r="AI1301" s="107"/>
      <c r="AJ1301" s="107"/>
      <c r="AK1301" s="107"/>
      <c r="AL1301" s="107"/>
      <c r="AM1301" s="107"/>
      <c r="AN1301" s="107"/>
      <c r="AO1301" s="107"/>
      <c r="AP1301" s="107"/>
      <c r="AQ1301" s="107"/>
      <c r="AR1301" s="107"/>
      <c r="AS1301" s="107"/>
      <c r="AT1301" s="107"/>
      <c r="AU1301" s="107"/>
      <c r="AV1301" s="107"/>
      <c r="AW1301" s="107"/>
      <c r="AX1301" s="107"/>
      <c r="AY1301" s="107"/>
      <c r="AZ1301" s="107"/>
      <c r="BA1301" s="107"/>
      <c r="BB1301" s="107"/>
      <c r="BC1301" s="115"/>
      <c r="BD1301" s="107"/>
      <c r="BE1301" s="107"/>
      <c r="BF1301" s="107"/>
      <c r="BG1301" s="107"/>
      <c r="BH1301" s="107"/>
      <c r="BI1301" s="107"/>
      <c r="BJ1301" s="107"/>
      <c r="BK1301" s="107"/>
      <c r="BL1301" s="116"/>
      <c r="BM1301" s="116"/>
      <c r="BN1301" s="116"/>
      <c r="BO1301" s="116"/>
      <c r="BP1301" s="116"/>
      <c r="BQ1301" s="116"/>
      <c r="BR1301" s="116"/>
      <c r="BS1301" s="118"/>
      <c r="BT1301" s="107"/>
      <c r="BU1301" s="107"/>
      <c r="BV1301" s="107"/>
      <c r="BW1301" s="107"/>
      <c r="BX1301" s="107"/>
      <c r="BY1301" s="107"/>
      <c r="BZ1301" s="107"/>
      <c r="CA1301" s="107"/>
      <c r="CB1301" s="117"/>
      <c r="CC1301" s="117"/>
      <c r="CD1301" s="117"/>
      <c r="CE1301" s="112"/>
      <c r="CF1301" s="117"/>
      <c r="CG1301" s="112"/>
      <c r="CH1301" s="112"/>
      <c r="CI1301" s="112"/>
      <c r="CJ1301" s="112"/>
      <c r="CK1301" s="112"/>
      <c r="CL1301" s="112"/>
      <c r="CM1301" s="112"/>
      <c r="CN1301" s="112"/>
      <c r="CO1301" s="112"/>
      <c r="CP1301" s="112"/>
      <c r="CQ1301" s="112"/>
      <c r="CR1301" s="112"/>
    </row>
  </sheetData>
  <phoneticPr fontId="39" type="noConversion"/>
  <conditionalFormatting sqref="A5:A784">
    <cfRule type="duplicateValues" dxfId="119" priority="3"/>
  </conditionalFormatting>
  <conditionalFormatting sqref="A140:A147">
    <cfRule type="duplicateValues" dxfId="118" priority="24"/>
  </conditionalFormatting>
  <conditionalFormatting sqref="A148:A156">
    <cfRule type="duplicateValues" dxfId="117" priority="23"/>
  </conditionalFormatting>
  <conditionalFormatting sqref="A327">
    <cfRule type="duplicateValues" dxfId="116" priority="26"/>
  </conditionalFormatting>
  <conditionalFormatting sqref="A354 A356 A358 A361">
    <cfRule type="duplicateValues" dxfId="115" priority="20"/>
  </conditionalFormatting>
  <conditionalFormatting sqref="A367">
    <cfRule type="duplicateValues" dxfId="114" priority="16"/>
  </conditionalFormatting>
  <conditionalFormatting sqref="A542:A545">
    <cfRule type="duplicateValues" dxfId="113" priority="37"/>
  </conditionalFormatting>
  <conditionalFormatting sqref="A546">
    <cfRule type="duplicateValues" dxfId="112" priority="8"/>
  </conditionalFormatting>
  <conditionalFormatting sqref="A547:A784">
    <cfRule type="duplicateValues" dxfId="111" priority="7"/>
  </conditionalFormatting>
  <conditionalFormatting sqref="A785:A1048576 A157:A326 A1:A139 A328:A353 A355 A357 A359:A360 A362:A366 A368:A541">
    <cfRule type="duplicateValues" dxfId="110" priority="28"/>
  </conditionalFormatting>
  <conditionalFormatting sqref="G608">
    <cfRule type="duplicateValues" dxfId="109" priority="5"/>
  </conditionalFormatting>
  <conditionalFormatting sqref="G713">
    <cfRule type="duplicateValues" dxfId="108" priority="4"/>
  </conditionalFormatting>
  <dataValidations count="2">
    <dataValidation type="list" allowBlank="1" showInputMessage="1" showErrorMessage="1" sqref="J332 K333:K351 K356:K364 K326:K331 K298:K301 K267:K296 K5:K39 K42:K43 K45:K49 K60:K62 K51:K55 K113 K262:K265 K65:K73 K303:K324 K366:K405 I426:I427 K407:K425 K427:K946" xr:uid="{00000000-0002-0000-0400-000000000000}">
      <formula1>#REF!</formula1>
    </dataValidation>
    <dataValidation type="list" allowBlank="1" showInputMessage="1" showErrorMessage="1" sqref="CR457 CR459 CR482 CR503 CR507 CR509 CR512 CR529:CR539 CR541:CR542 CR544 CR561:CR592 CR613:CR629 BY613:BY629 CR499 CR631:CR637 BY632:BY639" xr:uid="{239DF6C5-4858-45AD-8717-5DD48606D327}">
      <formula1>"Industry, SSP(self sourced project)"</formula1>
    </dataValidation>
  </dataValidations>
  <pageMargins left="0.25" right="0.25" top="0.75" bottom="0.75" header="0.3" footer="0.3"/>
  <pageSetup paperSize="17" fitToHeight="0" orientation="landscape" r:id="rId1"/>
  <headerFooter>
    <oddFooter>Page &amp;P of &amp;N</oddFooter>
  </headerFooter>
  <drawing r:id="rId2"/>
  <legacyDrawing r:id="rId3"/>
  <tableParts count="1">
    <tablePart r:id="rId4"/>
  </tableParts>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400-000004000000}">
          <x14:formula1>
            <xm:f>Lists!$J$2:$J$7</xm:f>
          </x14:formula1>
          <xm:sqref>J78 J121:J122 J127:J134 J117 J124 J80 J234 J113 J262 J42:J65 I332 J5:J40 J406 J590</xm:sqref>
        </x14:dataValidation>
        <x14:dataValidation type="list" allowBlank="1" showInputMessage="1" showErrorMessage="1" xr:uid="{00000000-0002-0000-0400-000005000000}">
          <x14:formula1>
            <xm:f>Sector!$C$5:$C$24</xm:f>
          </x14:formula1>
          <xm:sqref>K302 K129 K325</xm:sqref>
        </x14:dataValidation>
        <x14:dataValidation type="list" allowBlank="1" showInputMessage="1" showErrorMessage="1" xr:uid="{00000000-0002-0000-0400-000007000000}">
          <x14:formula1>
            <xm:f>Lists!$H$2:$H$4</xm:f>
          </x14:formula1>
          <xm:sqref>M62 M113</xm:sqref>
        </x14:dataValidation>
        <x14:dataValidation type="list" allowBlank="1" showInputMessage="1" showErrorMessage="1" xr:uid="{00000000-0002-0000-0400-00000A000000}">
          <x14:formula1>
            <xm:f>Lists!$D$2:$D$17</xm:f>
          </x14:formula1>
          <xm:sqref>BJ262 BJ42:BJ65 BJ5:BJ40</xm:sqref>
        </x14:dataValidation>
        <x14:dataValidation type="list" allowBlank="1" showInputMessage="1" showErrorMessage="1" xr:uid="{00000000-0002-0000-0400-00000B000000}">
          <x14:formula1>
            <xm:f>'/Users/wujingxian/Library/Containers/com.microsoft.Excel/Data/Documents/C:\Users\MRay\Desktop\[Project Reporting Data 2018-2019_vF_MR.xlsx]Lists'!#REF!</xm:f>
          </x14:formula1>
          <xm:sqref>BJ66:BJ69 J66:J69</xm:sqref>
        </x14:dataValidation>
        <x14:dataValidation type="list" allowBlank="1" showInputMessage="1" showErrorMessage="1" xr:uid="{00000000-0002-0000-0400-00000C000000}">
          <x14:formula1>
            <xm:f>Lists!$A$2:$A$16</xm:f>
          </x14:formula1>
          <xm:sqref>AC297 AJ332 AZ1:AZ2 AZ4:AZ1048576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AC528-14A2-4F82-AF72-58C1C3FDA7BB}">
  <dimension ref="A1:G59"/>
  <sheetViews>
    <sheetView workbookViewId="0">
      <selection activeCell="E1" sqref="E1:F2"/>
    </sheetView>
  </sheetViews>
  <sheetFormatPr baseColWidth="10" defaultColWidth="9" defaultRowHeight="14"/>
  <cols>
    <col min="1" max="1" width="65" bestFit="1" customWidth="1"/>
    <col min="2" max="2" width="17.59765625" bestFit="1" customWidth="1"/>
    <col min="5" max="5" width="17" bestFit="1" customWidth="1"/>
    <col min="6" max="6" width="18.59765625" bestFit="1" customWidth="1"/>
  </cols>
  <sheetData>
    <row r="1" spans="1:7">
      <c r="A1" s="66" t="s">
        <v>292</v>
      </c>
      <c r="B1" t="s">
        <v>1411</v>
      </c>
      <c r="E1" s="379"/>
      <c r="F1" s="380" t="s">
        <v>2229</v>
      </c>
    </row>
    <row r="2" spans="1:7">
      <c r="A2" s="66" t="s">
        <v>339</v>
      </c>
      <c r="B2" t="s">
        <v>340</v>
      </c>
      <c r="E2" s="380" t="s">
        <v>2228</v>
      </c>
      <c r="F2" s="379">
        <v>54</v>
      </c>
      <c r="G2">
        <v>54</v>
      </c>
    </row>
    <row r="4" spans="1:7">
      <c r="A4" s="66" t="s">
        <v>294</v>
      </c>
      <c r="B4" t="s">
        <v>316</v>
      </c>
      <c r="E4" s="382"/>
      <c r="F4" s="383" t="s">
        <v>2230</v>
      </c>
    </row>
    <row r="5" spans="1:7">
      <c r="A5" s="97" t="s">
        <v>1533</v>
      </c>
      <c r="B5">
        <v>1</v>
      </c>
      <c r="E5" s="383" t="s">
        <v>2228</v>
      </c>
      <c r="F5" s="382">
        <f>GETPIVOTDATA("Project #",$A$4)</f>
        <v>128</v>
      </c>
      <c r="G5">
        <v>128</v>
      </c>
    </row>
    <row r="6" spans="1:7">
      <c r="A6" s="97" t="s">
        <v>1331</v>
      </c>
      <c r="B6">
        <v>1</v>
      </c>
    </row>
    <row r="7" spans="1:7">
      <c r="A7" s="97" t="s">
        <v>1348</v>
      </c>
      <c r="B7">
        <v>1</v>
      </c>
    </row>
    <row r="8" spans="1:7">
      <c r="A8" s="97" t="s">
        <v>2194</v>
      </c>
      <c r="B8">
        <v>1</v>
      </c>
    </row>
    <row r="9" spans="1:7">
      <c r="A9" s="97" t="s">
        <v>1145</v>
      </c>
      <c r="B9">
        <v>2</v>
      </c>
    </row>
    <row r="10" spans="1:7">
      <c r="A10" s="97" t="s">
        <v>1522</v>
      </c>
      <c r="B10">
        <v>3</v>
      </c>
    </row>
    <row r="11" spans="1:7">
      <c r="A11" s="97" t="s">
        <v>359</v>
      </c>
      <c r="B11">
        <v>3</v>
      </c>
    </row>
    <row r="12" spans="1:7">
      <c r="A12" s="97" t="s">
        <v>1218</v>
      </c>
      <c r="B12">
        <v>1</v>
      </c>
    </row>
    <row r="13" spans="1:7">
      <c r="A13" s="97" t="s">
        <v>2184</v>
      </c>
      <c r="B13">
        <v>1</v>
      </c>
    </row>
    <row r="14" spans="1:7">
      <c r="A14" s="97" t="s">
        <v>364</v>
      </c>
      <c r="B14">
        <v>1</v>
      </c>
    </row>
    <row r="15" spans="1:7">
      <c r="A15" s="97" t="s">
        <v>1237</v>
      </c>
      <c r="B15">
        <v>1</v>
      </c>
    </row>
    <row r="16" spans="1:7">
      <c r="A16" s="97" t="s">
        <v>1581</v>
      </c>
      <c r="B16">
        <v>1</v>
      </c>
    </row>
    <row r="17" spans="1:2">
      <c r="A17" s="97" t="s">
        <v>377</v>
      </c>
      <c r="B17">
        <v>1</v>
      </c>
    </row>
    <row r="18" spans="1:2">
      <c r="A18" s="97" t="s">
        <v>1608</v>
      </c>
      <c r="B18">
        <v>1</v>
      </c>
    </row>
    <row r="19" spans="1:2">
      <c r="A19" s="97" t="s">
        <v>1272</v>
      </c>
      <c r="B19">
        <v>1</v>
      </c>
    </row>
    <row r="20" spans="1:2">
      <c r="A20" s="97" t="s">
        <v>765</v>
      </c>
      <c r="B20">
        <v>1</v>
      </c>
    </row>
    <row r="21" spans="1:2">
      <c r="A21" s="97" t="s">
        <v>385</v>
      </c>
      <c r="B21">
        <v>1</v>
      </c>
    </row>
    <row r="22" spans="1:2">
      <c r="A22" s="97" t="s">
        <v>389</v>
      </c>
      <c r="B22">
        <v>8</v>
      </c>
    </row>
    <row r="23" spans="1:2">
      <c r="A23" s="97" t="s">
        <v>1333</v>
      </c>
      <c r="B23">
        <v>1</v>
      </c>
    </row>
    <row r="24" spans="1:2">
      <c r="A24" s="97" t="s">
        <v>1407</v>
      </c>
      <c r="B24">
        <v>56</v>
      </c>
    </row>
    <row r="25" spans="1:2">
      <c r="A25" s="97" t="s">
        <v>2182</v>
      </c>
      <c r="B25">
        <v>1</v>
      </c>
    </row>
    <row r="26" spans="1:2">
      <c r="A26" s="97" t="s">
        <v>401</v>
      </c>
      <c r="B26">
        <v>1</v>
      </c>
    </row>
    <row r="27" spans="1:2">
      <c r="A27" s="97" t="s">
        <v>1576</v>
      </c>
      <c r="B27">
        <v>1</v>
      </c>
    </row>
    <row r="28" spans="1:2">
      <c r="A28" s="97" t="s">
        <v>404</v>
      </c>
      <c r="B28">
        <v>1</v>
      </c>
    </row>
    <row r="29" spans="1:2">
      <c r="A29" s="97" t="s">
        <v>414</v>
      </c>
      <c r="B29">
        <v>1</v>
      </c>
    </row>
    <row r="30" spans="1:2">
      <c r="A30" s="97" t="s">
        <v>419</v>
      </c>
      <c r="B30">
        <v>1</v>
      </c>
    </row>
    <row r="31" spans="1:2">
      <c r="A31" s="97" t="s">
        <v>1353</v>
      </c>
      <c r="B31">
        <v>1</v>
      </c>
    </row>
    <row r="32" spans="1:2">
      <c r="A32" s="97" t="s">
        <v>425</v>
      </c>
      <c r="B32">
        <v>2</v>
      </c>
    </row>
    <row r="33" spans="1:2">
      <c r="A33" s="97" t="s">
        <v>1262</v>
      </c>
      <c r="B33">
        <v>1</v>
      </c>
    </row>
    <row r="34" spans="1:2">
      <c r="A34" s="97" t="s">
        <v>594</v>
      </c>
      <c r="B34">
        <v>1</v>
      </c>
    </row>
    <row r="35" spans="1:2">
      <c r="A35" s="97" t="s">
        <v>2176</v>
      </c>
      <c r="B35">
        <v>1</v>
      </c>
    </row>
    <row r="36" spans="1:2">
      <c r="A36" s="97" t="s">
        <v>438</v>
      </c>
      <c r="B36">
        <v>2</v>
      </c>
    </row>
    <row r="37" spans="1:2">
      <c r="A37" s="97" t="s">
        <v>1351</v>
      </c>
      <c r="B37">
        <v>1</v>
      </c>
    </row>
    <row r="38" spans="1:2">
      <c r="A38" s="97" t="s">
        <v>1033</v>
      </c>
      <c r="B38">
        <v>1</v>
      </c>
    </row>
    <row r="39" spans="1:2">
      <c r="A39" s="97" t="s">
        <v>443</v>
      </c>
      <c r="B39">
        <v>1</v>
      </c>
    </row>
    <row r="40" spans="1:2">
      <c r="A40" s="97" t="s">
        <v>1588</v>
      </c>
      <c r="B40">
        <v>1</v>
      </c>
    </row>
    <row r="41" spans="1:2">
      <c r="A41" s="97" t="s">
        <v>1346</v>
      </c>
      <c r="B41">
        <v>1</v>
      </c>
    </row>
    <row r="42" spans="1:2">
      <c r="A42" s="97" t="s">
        <v>2165</v>
      </c>
      <c r="B42">
        <v>1</v>
      </c>
    </row>
    <row r="43" spans="1:2">
      <c r="A43" s="97" t="s">
        <v>2118</v>
      </c>
      <c r="B43">
        <v>1</v>
      </c>
    </row>
    <row r="44" spans="1:2">
      <c r="A44" s="97" t="s">
        <v>2170</v>
      </c>
      <c r="B44">
        <v>1</v>
      </c>
    </row>
    <row r="45" spans="1:2">
      <c r="A45" s="97" t="s">
        <v>1137</v>
      </c>
      <c r="B45">
        <v>2</v>
      </c>
    </row>
    <row r="46" spans="1:2">
      <c r="A46" s="97" t="s">
        <v>1154</v>
      </c>
      <c r="B46">
        <v>2</v>
      </c>
    </row>
    <row r="47" spans="1:2">
      <c r="A47" s="97" t="s">
        <v>1241</v>
      </c>
      <c r="B47">
        <v>2</v>
      </c>
    </row>
    <row r="48" spans="1:2">
      <c r="A48" s="97" t="s">
        <v>1552</v>
      </c>
      <c r="B48">
        <v>1</v>
      </c>
    </row>
    <row r="49" spans="1:2">
      <c r="A49" s="97" t="s">
        <v>2183</v>
      </c>
      <c r="B49">
        <v>1</v>
      </c>
    </row>
    <row r="50" spans="1:2">
      <c r="A50" s="97" t="s">
        <v>1226</v>
      </c>
      <c r="B50">
        <v>1</v>
      </c>
    </row>
    <row r="51" spans="1:2">
      <c r="A51" s="97" t="s">
        <v>1538</v>
      </c>
      <c r="B51">
        <v>1</v>
      </c>
    </row>
    <row r="52" spans="1:2">
      <c r="A52" s="97" t="s">
        <v>467</v>
      </c>
      <c r="B52">
        <v>2</v>
      </c>
    </row>
    <row r="53" spans="1:2">
      <c r="A53" s="97" t="s">
        <v>1558</v>
      </c>
      <c r="B53">
        <v>2</v>
      </c>
    </row>
    <row r="54" spans="1:2">
      <c r="A54" s="97" t="s">
        <v>1386</v>
      </c>
      <c r="B54">
        <v>1</v>
      </c>
    </row>
    <row r="55" spans="1:2">
      <c r="A55" s="97" t="s">
        <v>1248</v>
      </c>
      <c r="B55">
        <v>1</v>
      </c>
    </row>
    <row r="56" spans="1:2">
      <c r="A56" s="97" t="s">
        <v>972</v>
      </c>
      <c r="B56">
        <v>1</v>
      </c>
    </row>
    <row r="57" spans="1:2">
      <c r="A57" s="97" t="s">
        <v>1140</v>
      </c>
      <c r="B57">
        <v>1</v>
      </c>
    </row>
    <row r="58" spans="1:2">
      <c r="A58" s="97" t="s">
        <v>2218</v>
      </c>
      <c r="B58">
        <v>1</v>
      </c>
    </row>
    <row r="59" spans="1:2">
      <c r="A59" s="97" t="s">
        <v>315</v>
      </c>
      <c r="B59">
        <v>128</v>
      </c>
    </row>
  </sheetData>
  <phoneticPr fontId="77" type="noConversion"/>
  <pageMargins left="0.7" right="0.7" top="0.75" bottom="0.75" header="0.3" footer="0.3"/>
  <pageSetup orientation="portrait"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EE0F2-0779-402B-A9D0-2AA34D67411E}">
  <dimension ref="A1:W339"/>
  <sheetViews>
    <sheetView workbookViewId="0">
      <selection activeCell="A18" sqref="A5:A33"/>
      <pivotSelection pane="bottomRight" showHeader="1" axis="axisRow" activeRow="17" previousRow="17" click="1" r:id="rId2">
        <pivotArea dataOnly="0" labelOnly="1" fieldPosition="0">
          <references count="1">
            <reference field="23" count="0"/>
          </references>
        </pivotArea>
      </pivotSelection>
    </sheetView>
  </sheetViews>
  <sheetFormatPr baseColWidth="10" defaultColWidth="9" defaultRowHeight="14"/>
  <cols>
    <col min="1" max="1" width="32.3984375" customWidth="1"/>
    <col min="2" max="2" width="17.59765625" customWidth="1"/>
    <col min="3" max="3" width="12.3984375" customWidth="1"/>
    <col min="4" max="4" width="32.3984375" customWidth="1"/>
    <col min="5" max="6" width="20.3984375" customWidth="1"/>
    <col min="7" max="7" width="2.59765625" customWidth="1"/>
    <col min="8" max="8" width="32.3984375" customWidth="1"/>
    <col min="10" max="11" width="17.59765625" bestFit="1" customWidth="1"/>
    <col min="12" max="12" width="18.59765625" bestFit="1" customWidth="1"/>
    <col min="13" max="13" width="45.3984375" bestFit="1" customWidth="1"/>
    <col min="14" max="14" width="35.59765625" bestFit="1" customWidth="1"/>
    <col min="15" max="15" width="32.3984375" bestFit="1" customWidth="1"/>
    <col min="16" max="16" width="41" bestFit="1" customWidth="1"/>
    <col min="17" max="17" width="18.59765625" bestFit="1" customWidth="1"/>
    <col min="18" max="18" width="26.3984375" bestFit="1" customWidth="1"/>
    <col min="19" max="19" width="22.59765625" bestFit="1" customWidth="1"/>
    <col min="20" max="20" width="18.3984375" bestFit="1" customWidth="1"/>
    <col min="21" max="21" width="3.3984375" customWidth="1"/>
    <col min="22" max="22" width="45.3984375" bestFit="1" customWidth="1"/>
  </cols>
  <sheetData>
    <row r="1" spans="1:23">
      <c r="A1" s="66" t="s">
        <v>292</v>
      </c>
      <c r="B1" t="s">
        <v>1411</v>
      </c>
      <c r="D1" s="384"/>
      <c r="E1" s="385" t="s">
        <v>2243</v>
      </c>
      <c r="F1" s="400"/>
      <c r="G1" s="400"/>
      <c r="H1" s="401"/>
      <c r="J1" s="66" t="s">
        <v>292</v>
      </c>
      <c r="K1" t="s">
        <v>1411</v>
      </c>
      <c r="M1" s="403"/>
      <c r="N1" s="404" t="s">
        <v>2248</v>
      </c>
      <c r="O1" s="405"/>
      <c r="P1" s="405"/>
      <c r="Q1" s="405"/>
      <c r="R1" s="405"/>
      <c r="S1" s="405"/>
      <c r="T1" s="405"/>
      <c r="U1" s="405"/>
      <c r="V1" s="406"/>
    </row>
    <row r="2" spans="1:23">
      <c r="A2" s="66" t="s">
        <v>339</v>
      </c>
      <c r="B2" t="s">
        <v>340</v>
      </c>
      <c r="D2" s="386" t="s">
        <v>2228</v>
      </c>
      <c r="E2" s="399">
        <f>COUNTA(H5:H40)</f>
        <v>36</v>
      </c>
      <c r="F2" s="387"/>
      <c r="G2" s="387"/>
      <c r="H2" s="402"/>
      <c r="J2" s="66" t="s">
        <v>339</v>
      </c>
      <c r="K2" t="s">
        <v>340</v>
      </c>
      <c r="M2" s="407" t="s">
        <v>2228</v>
      </c>
      <c r="N2" s="408">
        <f>COUNTA(V5:V339)</f>
        <v>335</v>
      </c>
      <c r="O2" s="409"/>
      <c r="P2" s="409"/>
      <c r="Q2" s="409"/>
      <c r="R2" s="409"/>
      <c r="S2" s="409"/>
      <c r="T2" s="409"/>
      <c r="U2" s="409"/>
      <c r="V2" s="410"/>
    </row>
    <row r="3" spans="1:23">
      <c r="D3" s="389"/>
      <c r="H3" s="388"/>
    </row>
    <row r="4" spans="1:23">
      <c r="A4" s="66" t="s">
        <v>294</v>
      </c>
      <c r="B4" t="s">
        <v>316</v>
      </c>
      <c r="D4" s="390" t="s">
        <v>2244</v>
      </c>
      <c r="E4" s="381" t="s">
        <v>2245</v>
      </c>
      <c r="F4" s="381" t="s">
        <v>2246</v>
      </c>
      <c r="G4" s="381"/>
      <c r="H4" s="391" t="s">
        <v>2247</v>
      </c>
      <c r="J4" s="66" t="s">
        <v>294</v>
      </c>
      <c r="K4" t="s">
        <v>316</v>
      </c>
      <c r="M4" s="381" t="s">
        <v>2249</v>
      </c>
      <c r="N4" s="381" t="s">
        <v>2250</v>
      </c>
      <c r="O4" s="381" t="s">
        <v>2251</v>
      </c>
      <c r="P4" s="381" t="s">
        <v>2252</v>
      </c>
      <c r="Q4" s="381" t="s">
        <v>2253</v>
      </c>
      <c r="R4" s="381" t="s">
        <v>2254</v>
      </c>
      <c r="S4" s="381" t="s">
        <v>2255</v>
      </c>
      <c r="T4" s="381" t="s">
        <v>2256</v>
      </c>
      <c r="U4" s="381"/>
      <c r="V4" s="381" t="s">
        <v>2258</v>
      </c>
      <c r="W4" s="381"/>
    </row>
    <row r="5" spans="1:23">
      <c r="A5" s="97" t="s">
        <v>1155</v>
      </c>
      <c r="B5">
        <v>1</v>
      </c>
      <c r="D5" s="392" t="s">
        <v>1155</v>
      </c>
      <c r="E5" s="97" t="s">
        <v>59</v>
      </c>
      <c r="F5" s="97" t="s">
        <v>15</v>
      </c>
      <c r="G5" s="97"/>
      <c r="H5" s="393" t="s">
        <v>1155</v>
      </c>
      <c r="J5" s="97" t="s">
        <v>314</v>
      </c>
      <c r="K5">
        <v>128</v>
      </c>
      <c r="M5" s="97" t="s">
        <v>2155</v>
      </c>
      <c r="N5" s="97" t="s">
        <v>2188</v>
      </c>
      <c r="O5" s="97" t="s">
        <v>2257</v>
      </c>
      <c r="P5" s="97" t="s">
        <v>1586</v>
      </c>
      <c r="Q5" s="97" t="s">
        <v>552</v>
      </c>
      <c r="R5" s="97" t="s">
        <v>1034</v>
      </c>
      <c r="S5" s="97" t="s">
        <v>2238</v>
      </c>
      <c r="T5" s="97" t="s">
        <v>1546</v>
      </c>
      <c r="U5" s="97"/>
      <c r="V5" s="97" t="s">
        <v>2155</v>
      </c>
    </row>
    <row r="6" spans="1:23">
      <c r="A6" s="97" t="s">
        <v>7</v>
      </c>
      <c r="B6">
        <v>5</v>
      </c>
      <c r="D6" s="392" t="s">
        <v>7</v>
      </c>
      <c r="E6" s="97" t="s">
        <v>3</v>
      </c>
      <c r="F6" s="97" t="s">
        <v>1980</v>
      </c>
      <c r="G6" s="97"/>
      <c r="H6" s="393" t="s">
        <v>7</v>
      </c>
      <c r="J6" s="97" t="s">
        <v>315</v>
      </c>
      <c r="K6">
        <v>128</v>
      </c>
      <c r="M6" s="97" t="s">
        <v>1615</v>
      </c>
      <c r="N6" s="97" t="s">
        <v>2190</v>
      </c>
      <c r="O6" s="97" t="s">
        <v>1525</v>
      </c>
      <c r="P6" s="97" t="s">
        <v>1498</v>
      </c>
      <c r="Q6" s="97" t="s">
        <v>2130</v>
      </c>
      <c r="R6" s="97" t="s">
        <v>1544</v>
      </c>
      <c r="S6" s="97" t="s">
        <v>1545</v>
      </c>
      <c r="T6" s="411" t="s">
        <v>314</v>
      </c>
      <c r="U6" s="411"/>
      <c r="V6" s="97" t="s">
        <v>1615</v>
      </c>
    </row>
    <row r="7" spans="1:23">
      <c r="A7" s="97" t="s">
        <v>1087</v>
      </c>
      <c r="B7">
        <v>8</v>
      </c>
      <c r="D7" s="392" t="s">
        <v>1087</v>
      </c>
      <c r="E7" s="97" t="s">
        <v>1273</v>
      </c>
      <c r="F7" s="97" t="s">
        <v>21</v>
      </c>
      <c r="G7" s="97"/>
      <c r="H7" s="393" t="s">
        <v>1087</v>
      </c>
      <c r="M7" s="97" t="s">
        <v>1472</v>
      </c>
      <c r="N7" s="97" t="s">
        <v>2192</v>
      </c>
      <c r="O7" s="97" t="s">
        <v>2148</v>
      </c>
      <c r="P7" s="97" t="s">
        <v>1704</v>
      </c>
      <c r="Q7" s="97" t="s">
        <v>1087</v>
      </c>
      <c r="R7" s="411" t="s">
        <v>314</v>
      </c>
      <c r="S7" s="411" t="s">
        <v>314</v>
      </c>
      <c r="V7" s="97" t="s">
        <v>1472</v>
      </c>
    </row>
    <row r="8" spans="1:23">
      <c r="A8" s="97" t="s">
        <v>1227</v>
      </c>
      <c r="B8">
        <v>20</v>
      </c>
      <c r="D8" s="392" t="s">
        <v>1227</v>
      </c>
      <c r="E8" s="97" t="s">
        <v>1087</v>
      </c>
      <c r="F8" s="394" t="s">
        <v>314</v>
      </c>
      <c r="G8" s="394"/>
      <c r="H8" s="393" t="s">
        <v>1227</v>
      </c>
      <c r="M8" s="97" t="s">
        <v>1517</v>
      </c>
      <c r="N8" s="97" t="s">
        <v>2153</v>
      </c>
      <c r="O8" s="97" t="s">
        <v>1230</v>
      </c>
      <c r="P8" s="97" t="s">
        <v>2129</v>
      </c>
      <c r="Q8" s="97" t="s">
        <v>2234</v>
      </c>
      <c r="V8" s="97" t="s">
        <v>1517</v>
      </c>
    </row>
    <row r="9" spans="1:23">
      <c r="A9" s="97" t="s">
        <v>1329</v>
      </c>
      <c r="B9">
        <v>1</v>
      </c>
      <c r="D9" s="392" t="s">
        <v>1329</v>
      </c>
      <c r="E9" s="97" t="s">
        <v>1227</v>
      </c>
      <c r="H9" s="393" t="s">
        <v>1329</v>
      </c>
      <c r="M9" s="97" t="s">
        <v>1485</v>
      </c>
      <c r="N9" s="97" t="s">
        <v>1528</v>
      </c>
      <c r="O9" s="97" t="s">
        <v>1555</v>
      </c>
      <c r="P9" s="97" t="s">
        <v>1542</v>
      </c>
      <c r="Q9" s="97" t="s">
        <v>2132</v>
      </c>
      <c r="V9" s="97" t="s">
        <v>1485</v>
      </c>
    </row>
    <row r="10" spans="1:23">
      <c r="A10" s="97" t="s">
        <v>2221</v>
      </c>
      <c r="B10">
        <v>1</v>
      </c>
      <c r="D10" s="392" t="s">
        <v>2221</v>
      </c>
      <c r="E10" s="97" t="s">
        <v>9</v>
      </c>
      <c r="H10" s="393" t="s">
        <v>2221</v>
      </c>
      <c r="M10" s="97" t="s">
        <v>1674</v>
      </c>
      <c r="N10" s="97" t="s">
        <v>1425</v>
      </c>
      <c r="O10" s="97" t="s">
        <v>2178</v>
      </c>
      <c r="P10" s="97" t="s">
        <v>1655</v>
      </c>
      <c r="Q10" s="97" t="s">
        <v>2232</v>
      </c>
      <c r="V10" s="97" t="s">
        <v>1674</v>
      </c>
    </row>
    <row r="11" spans="1:23">
      <c r="A11" s="97" t="s">
        <v>1349</v>
      </c>
      <c r="B11">
        <v>1</v>
      </c>
      <c r="D11" s="392" t="s">
        <v>1349</v>
      </c>
      <c r="E11" s="97" t="s">
        <v>1326</v>
      </c>
      <c r="H11" s="393" t="s">
        <v>1349</v>
      </c>
      <c r="M11" s="97" t="s">
        <v>1679</v>
      </c>
      <c r="N11" s="97" t="s">
        <v>1564</v>
      </c>
      <c r="O11" s="97" t="s">
        <v>1642</v>
      </c>
      <c r="P11" s="97" t="s">
        <v>1148</v>
      </c>
      <c r="Q11" s="97" t="s">
        <v>2237</v>
      </c>
      <c r="V11" s="97" t="s">
        <v>1679</v>
      </c>
    </row>
    <row r="12" spans="1:23">
      <c r="A12" s="97" t="s">
        <v>1326</v>
      </c>
      <c r="B12">
        <v>9</v>
      </c>
      <c r="D12" s="392" t="s">
        <v>1326</v>
      </c>
      <c r="E12" s="97" t="s">
        <v>37</v>
      </c>
      <c r="H12" s="393" t="s">
        <v>1326</v>
      </c>
      <c r="M12" s="97" t="s">
        <v>1687</v>
      </c>
      <c r="N12" s="97" t="s">
        <v>1590</v>
      </c>
      <c r="O12" s="97" t="s">
        <v>1574</v>
      </c>
      <c r="P12" s="97" t="s">
        <v>1677</v>
      </c>
      <c r="Q12" s="97" t="s">
        <v>1149</v>
      </c>
      <c r="V12" s="97" t="s">
        <v>1687</v>
      </c>
    </row>
    <row r="13" spans="1:23">
      <c r="A13" s="97" t="s">
        <v>15</v>
      </c>
      <c r="B13">
        <v>1</v>
      </c>
      <c r="D13" s="392" t="s">
        <v>15</v>
      </c>
      <c r="E13" s="97" t="s">
        <v>701</v>
      </c>
      <c r="H13" s="393" t="s">
        <v>15</v>
      </c>
      <c r="M13" s="97" t="s">
        <v>1509</v>
      </c>
      <c r="N13" s="97" t="s">
        <v>1477</v>
      </c>
      <c r="O13" s="97" t="s">
        <v>2157</v>
      </c>
      <c r="P13" s="97" t="s">
        <v>1660</v>
      </c>
      <c r="Q13" s="97" t="s">
        <v>1543</v>
      </c>
      <c r="V13" s="97" t="s">
        <v>1509</v>
      </c>
    </row>
    <row r="14" spans="1:23">
      <c r="A14" s="97" t="s">
        <v>17</v>
      </c>
      <c r="B14">
        <v>20</v>
      </c>
      <c r="D14" s="392" t="s">
        <v>17</v>
      </c>
      <c r="E14" s="97" t="s">
        <v>45</v>
      </c>
      <c r="H14" s="393" t="s">
        <v>17</v>
      </c>
      <c r="M14" s="97" t="s">
        <v>1711</v>
      </c>
      <c r="N14" s="97" t="s">
        <v>28</v>
      </c>
      <c r="O14" s="97" t="s">
        <v>1244</v>
      </c>
      <c r="P14" s="97" t="s">
        <v>2131</v>
      </c>
      <c r="Q14" s="97" t="s">
        <v>536</v>
      </c>
      <c r="V14" s="97" t="s">
        <v>1711</v>
      </c>
    </row>
    <row r="15" spans="1:23">
      <c r="A15" s="97" t="s">
        <v>973</v>
      </c>
      <c r="B15">
        <v>3</v>
      </c>
      <c r="D15" s="392" t="s">
        <v>973</v>
      </c>
      <c r="E15" s="97" t="s">
        <v>69</v>
      </c>
      <c r="H15" s="393" t="s">
        <v>973</v>
      </c>
      <c r="M15" s="97" t="s">
        <v>1527</v>
      </c>
      <c r="N15" s="97" t="s">
        <v>1433</v>
      </c>
      <c r="O15" s="97" t="s">
        <v>1672</v>
      </c>
      <c r="P15" s="97" t="s">
        <v>1252</v>
      </c>
      <c r="Q15" s="411" t="s">
        <v>314</v>
      </c>
      <c r="V15" s="97" t="s">
        <v>1527</v>
      </c>
    </row>
    <row r="16" spans="1:23">
      <c r="A16" s="97" t="s">
        <v>1313</v>
      </c>
      <c r="B16">
        <v>7</v>
      </c>
      <c r="D16" s="392" t="s">
        <v>1313</v>
      </c>
      <c r="E16" s="97" t="s">
        <v>2145</v>
      </c>
      <c r="H16" s="393" t="s">
        <v>1313</v>
      </c>
      <c r="M16" s="97" t="s">
        <v>1593</v>
      </c>
      <c r="N16" s="97" t="s">
        <v>1712</v>
      </c>
      <c r="O16" s="97" t="s">
        <v>1478</v>
      </c>
      <c r="P16" s="97" t="s">
        <v>2236</v>
      </c>
      <c r="V16" s="97" t="s">
        <v>1593</v>
      </c>
    </row>
    <row r="17" spans="1:22">
      <c r="A17" s="97" t="s">
        <v>19</v>
      </c>
      <c r="B17">
        <v>2</v>
      </c>
      <c r="D17" s="392" t="s">
        <v>19</v>
      </c>
      <c r="E17" s="97" t="s">
        <v>1381</v>
      </c>
      <c r="H17" s="393" t="s">
        <v>19</v>
      </c>
      <c r="M17" s="97" t="s">
        <v>1263</v>
      </c>
      <c r="N17" s="97" t="s">
        <v>1414</v>
      </c>
      <c r="O17" s="97" t="s">
        <v>1450</v>
      </c>
      <c r="P17" s="97" t="s">
        <v>1222</v>
      </c>
      <c r="V17" s="97" t="s">
        <v>1263</v>
      </c>
    </row>
    <row r="18" spans="1:22">
      <c r="A18" s="97" t="s">
        <v>21</v>
      </c>
      <c r="B18">
        <v>1</v>
      </c>
      <c r="D18" s="392" t="s">
        <v>21</v>
      </c>
      <c r="E18" s="97" t="s">
        <v>513</v>
      </c>
      <c r="H18" s="393" t="s">
        <v>21</v>
      </c>
      <c r="M18" s="97" t="s">
        <v>1648</v>
      </c>
      <c r="N18" s="97" t="s">
        <v>1645</v>
      </c>
      <c r="O18" s="97" t="s">
        <v>1561</v>
      </c>
      <c r="P18" s="97" t="s">
        <v>2133</v>
      </c>
      <c r="V18" s="97" t="s">
        <v>1648</v>
      </c>
    </row>
    <row r="19" spans="1:22">
      <c r="A19" s="97" t="s">
        <v>23</v>
      </c>
      <c r="B19">
        <v>1</v>
      </c>
      <c r="D19" s="392" t="s">
        <v>23</v>
      </c>
      <c r="E19" s="97" t="s">
        <v>2242</v>
      </c>
      <c r="H19" s="393" t="s">
        <v>23</v>
      </c>
      <c r="M19" s="97" t="s">
        <v>2189</v>
      </c>
      <c r="N19" s="97" t="s">
        <v>1610</v>
      </c>
      <c r="O19" s="97" t="s">
        <v>1591</v>
      </c>
      <c r="P19" s="97" t="s">
        <v>1709</v>
      </c>
      <c r="V19" s="97" t="s">
        <v>2189</v>
      </c>
    </row>
    <row r="20" spans="1:22">
      <c r="A20" s="97" t="s">
        <v>2235</v>
      </c>
      <c r="B20">
        <v>1</v>
      </c>
      <c r="D20" s="392" t="s">
        <v>2235</v>
      </c>
      <c r="E20" s="394" t="s">
        <v>314</v>
      </c>
      <c r="H20" s="393" t="s">
        <v>2235</v>
      </c>
      <c r="M20" s="97" t="s">
        <v>965</v>
      </c>
      <c r="N20" s="97" t="s">
        <v>1461</v>
      </c>
      <c r="O20" s="97" t="s">
        <v>965</v>
      </c>
      <c r="P20" s="97" t="s">
        <v>1714</v>
      </c>
      <c r="V20" s="97" t="s">
        <v>965</v>
      </c>
    </row>
    <row r="21" spans="1:22">
      <c r="A21" s="97" t="s">
        <v>27</v>
      </c>
      <c r="B21">
        <v>1</v>
      </c>
      <c r="D21" s="392" t="s">
        <v>27</v>
      </c>
      <c r="H21" s="393" t="s">
        <v>27</v>
      </c>
      <c r="M21" s="97" t="s">
        <v>1609</v>
      </c>
      <c r="N21" s="97" t="s">
        <v>1449</v>
      </c>
      <c r="O21" s="97" t="s">
        <v>2164</v>
      </c>
      <c r="P21" s="97" t="s">
        <v>2124</v>
      </c>
      <c r="V21" s="97" t="s">
        <v>1609</v>
      </c>
    </row>
    <row r="22" spans="1:22">
      <c r="A22" s="97" t="s">
        <v>501</v>
      </c>
      <c r="B22">
        <v>3</v>
      </c>
      <c r="D22" s="392" t="s">
        <v>501</v>
      </c>
      <c r="H22" s="393" t="s">
        <v>501</v>
      </c>
      <c r="M22" s="97" t="s">
        <v>1457</v>
      </c>
      <c r="N22" s="97" t="s">
        <v>1510</v>
      </c>
      <c r="O22" s="97" t="s">
        <v>2123</v>
      </c>
      <c r="P22" s="97" t="s">
        <v>1570</v>
      </c>
      <c r="V22" s="97" t="s">
        <v>1457</v>
      </c>
    </row>
    <row r="23" spans="1:22">
      <c r="A23" s="97" t="s">
        <v>31</v>
      </c>
      <c r="B23">
        <v>1</v>
      </c>
      <c r="D23" s="392" t="s">
        <v>31</v>
      </c>
      <c r="H23" s="393" t="s">
        <v>31</v>
      </c>
      <c r="M23" s="97" t="s">
        <v>1559</v>
      </c>
      <c r="N23" s="97" t="s">
        <v>2180</v>
      </c>
      <c r="O23" s="97" t="s">
        <v>2181</v>
      </c>
      <c r="P23" s="97" t="s">
        <v>2231</v>
      </c>
      <c r="V23" s="97" t="s">
        <v>1559</v>
      </c>
    </row>
    <row r="24" spans="1:22">
      <c r="A24" s="97" t="s">
        <v>37</v>
      </c>
      <c r="B24">
        <v>4</v>
      </c>
      <c r="D24" s="392" t="s">
        <v>37</v>
      </c>
      <c r="H24" s="393" t="s">
        <v>37</v>
      </c>
      <c r="M24" s="97" t="s">
        <v>1242</v>
      </c>
      <c r="N24" s="97" t="s">
        <v>1692</v>
      </c>
      <c r="O24" s="97" t="s">
        <v>1087</v>
      </c>
      <c r="P24" s="97" t="s">
        <v>1165</v>
      </c>
      <c r="V24" s="97" t="s">
        <v>1242</v>
      </c>
    </row>
    <row r="25" spans="1:22">
      <c r="A25" s="97" t="s">
        <v>39</v>
      </c>
      <c r="B25">
        <v>1</v>
      </c>
      <c r="D25" s="392" t="s">
        <v>39</v>
      </c>
      <c r="H25" s="393" t="s">
        <v>39</v>
      </c>
      <c r="M25" s="97" t="s">
        <v>2187</v>
      </c>
      <c r="N25" s="97" t="s">
        <v>2150</v>
      </c>
      <c r="O25" s="97" t="s">
        <v>1579</v>
      </c>
      <c r="P25" s="97" t="s">
        <v>1099</v>
      </c>
      <c r="V25" s="97" t="s">
        <v>2187</v>
      </c>
    </row>
    <row r="26" spans="1:22">
      <c r="A26" s="97" t="s">
        <v>43</v>
      </c>
      <c r="B26">
        <v>3</v>
      </c>
      <c r="D26" s="392" t="s">
        <v>43</v>
      </c>
      <c r="H26" s="393" t="s">
        <v>43</v>
      </c>
      <c r="M26" s="97" t="s">
        <v>1627</v>
      </c>
      <c r="N26" s="97" t="s">
        <v>1148</v>
      </c>
      <c r="O26" s="97" t="s">
        <v>1606</v>
      </c>
      <c r="P26" s="97" t="s">
        <v>1699</v>
      </c>
      <c r="V26" s="97" t="s">
        <v>1627</v>
      </c>
    </row>
    <row r="27" spans="1:22">
      <c r="A27" s="97" t="s">
        <v>701</v>
      </c>
      <c r="B27">
        <v>9</v>
      </c>
      <c r="D27" s="392" t="s">
        <v>701</v>
      </c>
      <c r="H27" s="393" t="s">
        <v>701</v>
      </c>
      <c r="M27" s="97" t="s">
        <v>1494</v>
      </c>
      <c r="N27" s="97" t="s">
        <v>1035</v>
      </c>
      <c r="O27" s="97" t="s">
        <v>1410</v>
      </c>
      <c r="P27" s="97" t="s">
        <v>1098</v>
      </c>
      <c r="V27" s="97" t="s">
        <v>1494</v>
      </c>
    </row>
    <row r="28" spans="1:22">
      <c r="A28" s="97" t="s">
        <v>69</v>
      </c>
      <c r="B28">
        <v>4</v>
      </c>
      <c r="D28" s="392" t="s">
        <v>69</v>
      </c>
      <c r="H28" s="393" t="s">
        <v>69</v>
      </c>
      <c r="M28" s="97" t="s">
        <v>1481</v>
      </c>
      <c r="N28" s="97" t="s">
        <v>491</v>
      </c>
      <c r="O28" s="97" t="s">
        <v>1654</v>
      </c>
      <c r="P28" s="97" t="s">
        <v>1507</v>
      </c>
      <c r="V28" s="97" t="s">
        <v>1481</v>
      </c>
    </row>
    <row r="29" spans="1:22">
      <c r="A29" s="97" t="s">
        <v>2145</v>
      </c>
      <c r="B29">
        <v>9</v>
      </c>
      <c r="D29" s="392" t="s">
        <v>2145</v>
      </c>
      <c r="H29" s="393" t="s">
        <v>2145</v>
      </c>
      <c r="M29" s="97" t="s">
        <v>1416</v>
      </c>
      <c r="N29" s="97" t="s">
        <v>2175</v>
      </c>
      <c r="O29" s="97" t="s">
        <v>1585</v>
      </c>
      <c r="P29" s="97" t="s">
        <v>1085</v>
      </c>
      <c r="V29" s="97" t="s">
        <v>1416</v>
      </c>
    </row>
    <row r="30" spans="1:22">
      <c r="A30" s="97" t="s">
        <v>51</v>
      </c>
      <c r="B30">
        <v>3</v>
      </c>
      <c r="D30" s="392" t="s">
        <v>51</v>
      </c>
      <c r="H30" s="393" t="s">
        <v>51</v>
      </c>
      <c r="M30" s="97" t="s">
        <v>2240</v>
      </c>
      <c r="N30" s="97" t="s">
        <v>1684</v>
      </c>
      <c r="O30" s="97" t="s">
        <v>1541</v>
      </c>
      <c r="P30" s="97" t="s">
        <v>1530</v>
      </c>
      <c r="V30" s="97" t="s">
        <v>2240</v>
      </c>
    </row>
    <row r="31" spans="1:22">
      <c r="A31" s="97" t="s">
        <v>53</v>
      </c>
      <c r="B31">
        <v>1</v>
      </c>
      <c r="D31" s="392" t="s">
        <v>53</v>
      </c>
      <c r="H31" s="393" t="s">
        <v>53</v>
      </c>
      <c r="M31" s="97" t="s">
        <v>1101</v>
      </c>
      <c r="N31" s="97" t="s">
        <v>1486</v>
      </c>
      <c r="O31" s="97" t="s">
        <v>1438</v>
      </c>
      <c r="P31" s="97" t="s">
        <v>2158</v>
      </c>
      <c r="V31" s="97" t="s">
        <v>1101</v>
      </c>
    </row>
    <row r="32" spans="1:22">
      <c r="A32" s="97" t="s">
        <v>513</v>
      </c>
      <c r="B32">
        <v>1</v>
      </c>
      <c r="D32" s="392" t="s">
        <v>513</v>
      </c>
      <c r="H32" s="393" t="s">
        <v>513</v>
      </c>
      <c r="M32" s="97" t="s">
        <v>1146</v>
      </c>
      <c r="N32" s="97" t="s">
        <v>1220</v>
      </c>
      <c r="O32" s="97" t="s">
        <v>1442</v>
      </c>
      <c r="P32" s="97" t="s">
        <v>966</v>
      </c>
      <c r="V32" s="97" t="s">
        <v>1146</v>
      </c>
    </row>
    <row r="33" spans="1:22">
      <c r="A33" s="97" t="s">
        <v>2241</v>
      </c>
      <c r="B33">
        <v>6</v>
      </c>
      <c r="D33" s="395" t="s">
        <v>2241</v>
      </c>
      <c r="H33" s="393" t="s">
        <v>59</v>
      </c>
      <c r="M33" s="97" t="s">
        <v>2191</v>
      </c>
      <c r="N33" s="97" t="s">
        <v>1605</v>
      </c>
      <c r="O33" s="97" t="s">
        <v>1462</v>
      </c>
      <c r="P33" s="97" t="s">
        <v>1488</v>
      </c>
      <c r="V33" s="97" t="s">
        <v>2191</v>
      </c>
    </row>
    <row r="34" spans="1:22">
      <c r="A34" s="97" t="s">
        <v>315</v>
      </c>
      <c r="B34">
        <v>128</v>
      </c>
      <c r="D34" s="389"/>
      <c r="H34" s="393" t="s">
        <v>3</v>
      </c>
      <c r="M34" s="97" t="s">
        <v>1219</v>
      </c>
      <c r="N34" s="97" t="s">
        <v>1573</v>
      </c>
      <c r="O34" s="97" t="s">
        <v>974</v>
      </c>
      <c r="P34" s="97" t="s">
        <v>1451</v>
      </c>
      <c r="V34" s="97" t="s">
        <v>1219</v>
      </c>
    </row>
    <row r="35" spans="1:22">
      <c r="D35" s="389"/>
      <c r="H35" s="393" t="s">
        <v>1273</v>
      </c>
      <c r="M35" s="97" t="s">
        <v>2152</v>
      </c>
      <c r="N35" s="97" t="s">
        <v>2236</v>
      </c>
      <c r="O35" s="97" t="s">
        <v>1681</v>
      </c>
      <c r="P35" s="97" t="s">
        <v>2145</v>
      </c>
      <c r="V35" s="97" t="s">
        <v>2152</v>
      </c>
    </row>
    <row r="36" spans="1:22">
      <c r="D36" s="389"/>
      <c r="H36" s="393" t="s">
        <v>9</v>
      </c>
      <c r="M36" s="97" t="s">
        <v>1500</v>
      </c>
      <c r="N36" s="97" t="s">
        <v>1641</v>
      </c>
      <c r="O36" s="97" t="s">
        <v>1602</v>
      </c>
      <c r="P36" s="97" t="s">
        <v>1231</v>
      </c>
      <c r="V36" s="97" t="s">
        <v>1500</v>
      </c>
    </row>
    <row r="37" spans="1:22">
      <c r="D37" s="389"/>
      <c r="H37" s="393" t="s">
        <v>45</v>
      </c>
      <c r="M37" s="97" t="s">
        <v>2146</v>
      </c>
      <c r="N37" s="97" t="s">
        <v>1501</v>
      </c>
      <c r="O37" s="97" t="s">
        <v>2154</v>
      </c>
      <c r="P37" s="97" t="s">
        <v>1630</v>
      </c>
      <c r="V37" s="97" t="s">
        <v>2146</v>
      </c>
    </row>
    <row r="38" spans="1:22">
      <c r="D38" s="389"/>
      <c r="H38" s="393" t="s">
        <v>1381</v>
      </c>
      <c r="M38" s="97" t="s">
        <v>1657</v>
      </c>
      <c r="N38" s="97" t="s">
        <v>1062</v>
      </c>
      <c r="O38" s="97" t="s">
        <v>1511</v>
      </c>
      <c r="P38" s="97" t="s">
        <v>2169</v>
      </c>
      <c r="V38" s="97" t="s">
        <v>1657</v>
      </c>
    </row>
    <row r="39" spans="1:22">
      <c r="D39" s="389"/>
      <c r="H39" s="393" t="s">
        <v>2242</v>
      </c>
      <c r="M39" s="97" t="s">
        <v>418</v>
      </c>
      <c r="N39" s="97" t="s">
        <v>2122</v>
      </c>
      <c r="O39" s="97" t="s">
        <v>1487</v>
      </c>
      <c r="P39" s="97" t="s">
        <v>1216</v>
      </c>
      <c r="V39" s="97" t="s">
        <v>418</v>
      </c>
    </row>
    <row r="40" spans="1:22" ht="15" thickBot="1">
      <c r="D40" s="396"/>
      <c r="E40" s="397"/>
      <c r="F40" s="397"/>
      <c r="G40" s="397"/>
      <c r="H40" s="398" t="s">
        <v>1980</v>
      </c>
      <c r="M40" s="97" t="s">
        <v>1513</v>
      </c>
      <c r="N40" s="97" t="s">
        <v>1601</v>
      </c>
      <c r="O40" s="97" t="s">
        <v>1550</v>
      </c>
      <c r="P40" s="97" t="s">
        <v>1556</v>
      </c>
      <c r="V40" s="97" t="s">
        <v>1513</v>
      </c>
    </row>
    <row r="41" spans="1:22">
      <c r="M41" s="97" t="s">
        <v>1413</v>
      </c>
      <c r="N41" s="97" t="s">
        <v>1649</v>
      </c>
      <c r="O41" s="97" t="s">
        <v>1536</v>
      </c>
      <c r="P41" s="97" t="s">
        <v>228</v>
      </c>
      <c r="V41" s="97" t="s">
        <v>1413</v>
      </c>
    </row>
    <row r="42" spans="1:22">
      <c r="M42" s="97" t="s">
        <v>1476</v>
      </c>
      <c r="N42" s="97" t="s">
        <v>1495</v>
      </c>
      <c r="O42" s="97" t="s">
        <v>1422</v>
      </c>
      <c r="P42" s="97" t="s">
        <v>536</v>
      </c>
      <c r="V42" s="97" t="s">
        <v>1476</v>
      </c>
    </row>
    <row r="43" spans="1:22">
      <c r="M43" s="97" t="s">
        <v>2236</v>
      </c>
      <c r="N43" s="97" t="s">
        <v>1264</v>
      </c>
      <c r="O43" s="97" t="s">
        <v>1147</v>
      </c>
      <c r="P43" s="97" t="s">
        <v>1694</v>
      </c>
      <c r="V43" s="97" t="s">
        <v>2236</v>
      </c>
    </row>
    <row r="44" spans="1:22">
      <c r="M44" s="97" t="s">
        <v>974</v>
      </c>
      <c r="N44" s="97" t="s">
        <v>1409</v>
      </c>
      <c r="O44" s="97" t="s">
        <v>1650</v>
      </c>
      <c r="P44" s="97" t="s">
        <v>1612</v>
      </c>
      <c r="V44" s="97" t="s">
        <v>974</v>
      </c>
    </row>
    <row r="45" spans="1:22">
      <c r="M45" s="97" t="s">
        <v>1468</v>
      </c>
      <c r="N45" s="97" t="s">
        <v>1663</v>
      </c>
      <c r="O45" s="97" t="s">
        <v>2128</v>
      </c>
      <c r="P45" s="97" t="s">
        <v>1596</v>
      </c>
      <c r="V45" s="97" t="s">
        <v>1468</v>
      </c>
    </row>
    <row r="46" spans="1:22">
      <c r="M46" s="97" t="s">
        <v>2171</v>
      </c>
      <c r="N46" s="97" t="s">
        <v>2172</v>
      </c>
      <c r="O46" s="97" t="s">
        <v>1455</v>
      </c>
      <c r="P46" s="411" t="s">
        <v>314</v>
      </c>
      <c r="V46" s="97" t="s">
        <v>2171</v>
      </c>
    </row>
    <row r="47" spans="1:22">
      <c r="M47" s="97" t="s">
        <v>1632</v>
      </c>
      <c r="N47" s="97" t="s">
        <v>1616</v>
      </c>
      <c r="O47" s="97" t="s">
        <v>1265</v>
      </c>
      <c r="V47" s="97" t="s">
        <v>1632</v>
      </c>
    </row>
    <row r="48" spans="1:22">
      <c r="M48" s="97" t="s">
        <v>1683</v>
      </c>
      <c r="N48" s="97" t="s">
        <v>1250</v>
      </c>
      <c r="O48" s="97" t="s">
        <v>1617</v>
      </c>
      <c r="V48" s="97" t="s">
        <v>1683</v>
      </c>
    </row>
    <row r="49" spans="13:22">
      <c r="M49" s="97" t="s">
        <v>2179</v>
      </c>
      <c r="N49" s="97" t="s">
        <v>1429</v>
      </c>
      <c r="O49" s="97" t="s">
        <v>2151</v>
      </c>
      <c r="V49" s="97" t="s">
        <v>2179</v>
      </c>
    </row>
    <row r="50" spans="13:22">
      <c r="M50" s="97" t="s">
        <v>1666</v>
      </c>
      <c r="N50" s="97" t="s">
        <v>1624</v>
      </c>
      <c r="O50" s="97" t="s">
        <v>1099</v>
      </c>
      <c r="V50" s="97" t="s">
        <v>1666</v>
      </c>
    </row>
    <row r="51" spans="13:22">
      <c r="M51" s="97" t="s">
        <v>1636</v>
      </c>
      <c r="N51" s="97" t="s">
        <v>1535</v>
      </c>
      <c r="O51" s="97" t="s">
        <v>1470</v>
      </c>
      <c r="V51" s="97" t="s">
        <v>1636</v>
      </c>
    </row>
    <row r="52" spans="13:22">
      <c r="M52" s="97" t="s">
        <v>1249</v>
      </c>
      <c r="N52" s="97" t="s">
        <v>1560</v>
      </c>
      <c r="O52" s="97" t="s">
        <v>1689</v>
      </c>
      <c r="V52" s="97" t="s">
        <v>1249</v>
      </c>
    </row>
    <row r="53" spans="13:22">
      <c r="M53" s="97" t="s">
        <v>1652</v>
      </c>
      <c r="N53" s="97" t="s">
        <v>1229</v>
      </c>
      <c r="O53" s="97" t="s">
        <v>1251</v>
      </c>
      <c r="V53" s="97" t="s">
        <v>1652</v>
      </c>
    </row>
    <row r="54" spans="13:22">
      <c r="M54" s="97" t="s">
        <v>1623</v>
      </c>
      <c r="N54" s="97" t="s">
        <v>1653</v>
      </c>
      <c r="O54" s="97" t="s">
        <v>1713</v>
      </c>
      <c r="V54" s="97" t="s">
        <v>1623</v>
      </c>
    </row>
    <row r="55" spans="13:22">
      <c r="M55" s="97" t="s">
        <v>1504</v>
      </c>
      <c r="N55" s="97" t="s">
        <v>1707</v>
      </c>
      <c r="O55" s="97" t="s">
        <v>1506</v>
      </c>
      <c r="V55" s="97" t="s">
        <v>1504</v>
      </c>
    </row>
    <row r="56" spans="13:22">
      <c r="M56" s="97" t="s">
        <v>1105</v>
      </c>
      <c r="N56" s="97" t="s">
        <v>2237</v>
      </c>
      <c r="O56" s="97" t="s">
        <v>1098</v>
      </c>
      <c r="V56" s="97" t="s">
        <v>1105</v>
      </c>
    </row>
    <row r="57" spans="13:22">
      <c r="M57" s="97" t="s">
        <v>1553</v>
      </c>
      <c r="N57" s="97" t="s">
        <v>975</v>
      </c>
      <c r="O57" s="97" t="s">
        <v>1629</v>
      </c>
      <c r="V57" s="97" t="s">
        <v>1553</v>
      </c>
    </row>
    <row r="58" spans="13:22">
      <c r="M58" s="97" t="s">
        <v>2126</v>
      </c>
      <c r="N58" s="97" t="s">
        <v>1437</v>
      </c>
      <c r="O58" s="97" t="s">
        <v>1569</v>
      </c>
      <c r="V58" s="97" t="s">
        <v>2126</v>
      </c>
    </row>
    <row r="59" spans="13:22">
      <c r="M59" s="97" t="s">
        <v>1432</v>
      </c>
      <c r="N59" s="97" t="s">
        <v>1628</v>
      </c>
      <c r="O59" s="97" t="s">
        <v>1483</v>
      </c>
      <c r="V59" s="97" t="s">
        <v>1432</v>
      </c>
    </row>
    <row r="60" spans="13:22">
      <c r="M60" s="97" t="s">
        <v>1460</v>
      </c>
      <c r="N60" s="97" t="s">
        <v>1505</v>
      </c>
      <c r="O60" s="97" t="s">
        <v>2168</v>
      </c>
      <c r="V60" s="97" t="s">
        <v>1460</v>
      </c>
    </row>
    <row r="61" spans="13:22">
      <c r="M61" s="97" t="s">
        <v>1490</v>
      </c>
      <c r="N61" s="97" t="s">
        <v>2163</v>
      </c>
      <c r="O61" s="97" t="s">
        <v>1434</v>
      </c>
      <c r="V61" s="97" t="s">
        <v>1490</v>
      </c>
    </row>
    <row r="62" spans="13:22">
      <c r="M62" s="97" t="s">
        <v>1589</v>
      </c>
      <c r="N62" s="97" t="s">
        <v>1697</v>
      </c>
      <c r="O62" s="97" t="s">
        <v>1418</v>
      </c>
      <c r="V62" s="97" t="s">
        <v>1589</v>
      </c>
    </row>
    <row r="63" spans="13:22">
      <c r="M63" s="97" t="s">
        <v>1034</v>
      </c>
      <c r="N63" s="97" t="s">
        <v>504</v>
      </c>
      <c r="O63" s="97" t="s">
        <v>1426</v>
      </c>
      <c r="V63" s="97" t="s">
        <v>1034</v>
      </c>
    </row>
    <row r="64" spans="13:22">
      <c r="M64" s="97" t="s">
        <v>2237</v>
      </c>
      <c r="N64" s="97" t="s">
        <v>1311</v>
      </c>
      <c r="O64" s="97" t="s">
        <v>1496</v>
      </c>
      <c r="V64" s="97" t="s">
        <v>2237</v>
      </c>
    </row>
    <row r="65" spans="13:22">
      <c r="M65" s="97" t="s">
        <v>1563</v>
      </c>
      <c r="N65" s="97" t="s">
        <v>1633</v>
      </c>
      <c r="O65" s="97" t="s">
        <v>1492</v>
      </c>
      <c r="V65" s="97" t="s">
        <v>1563</v>
      </c>
    </row>
    <row r="66" spans="13:22">
      <c r="M66" s="97" t="s">
        <v>1696</v>
      </c>
      <c r="N66" s="97" t="s">
        <v>1469</v>
      </c>
      <c r="O66" s="97" t="s">
        <v>1703</v>
      </c>
      <c r="V66" s="97" t="s">
        <v>1696</v>
      </c>
    </row>
    <row r="67" spans="13:22">
      <c r="M67" s="97" t="s">
        <v>2149</v>
      </c>
      <c r="N67" s="97" t="s">
        <v>1482</v>
      </c>
      <c r="O67" s="97" t="s">
        <v>1565</v>
      </c>
      <c r="V67" s="97" t="s">
        <v>2149</v>
      </c>
    </row>
    <row r="68" spans="13:22">
      <c r="M68" s="97" t="s">
        <v>1548</v>
      </c>
      <c r="N68" s="97" t="s">
        <v>1518</v>
      </c>
      <c r="O68" s="97" t="s">
        <v>1430</v>
      </c>
      <c r="V68" s="97" t="s">
        <v>1548</v>
      </c>
    </row>
    <row r="69" spans="13:22">
      <c r="M69" s="97" t="s">
        <v>1706</v>
      </c>
      <c r="N69" s="97" t="s">
        <v>1098</v>
      </c>
      <c r="O69" s="97" t="s">
        <v>1611</v>
      </c>
      <c r="V69" s="97" t="s">
        <v>1706</v>
      </c>
    </row>
    <row r="70" spans="13:22">
      <c r="M70" s="97" t="s">
        <v>1453</v>
      </c>
      <c r="N70" s="97" t="s">
        <v>1637</v>
      </c>
      <c r="O70" s="97" t="s">
        <v>1668</v>
      </c>
      <c r="V70" s="97" t="s">
        <v>1453</v>
      </c>
    </row>
    <row r="71" spans="13:22">
      <c r="M71" s="97" t="s">
        <v>206</v>
      </c>
      <c r="N71" s="97" t="s">
        <v>1473</v>
      </c>
      <c r="O71" s="97" t="s">
        <v>1079</v>
      </c>
      <c r="V71" s="97" t="s">
        <v>206</v>
      </c>
    </row>
    <row r="72" spans="13:22">
      <c r="M72" s="97" t="s">
        <v>1357</v>
      </c>
      <c r="N72" s="97" t="s">
        <v>1458</v>
      </c>
      <c r="O72" s="97" t="s">
        <v>1638</v>
      </c>
      <c r="V72" s="97" t="s">
        <v>1357</v>
      </c>
    </row>
    <row r="73" spans="13:22">
      <c r="M73" s="97" t="s">
        <v>1604</v>
      </c>
      <c r="N73" s="97" t="s">
        <v>1667</v>
      </c>
      <c r="O73" s="97" t="s">
        <v>1474</v>
      </c>
      <c r="V73" s="97" t="s">
        <v>1604</v>
      </c>
    </row>
    <row r="74" spans="13:22">
      <c r="M74" s="97" t="s">
        <v>1662</v>
      </c>
      <c r="N74" s="97" t="s">
        <v>1658</v>
      </c>
      <c r="O74" s="97" t="s">
        <v>1664</v>
      </c>
      <c r="V74" s="97" t="s">
        <v>1662</v>
      </c>
    </row>
    <row r="75" spans="13:22">
      <c r="M75" s="97" t="s">
        <v>2121</v>
      </c>
      <c r="N75" s="97" t="s">
        <v>1514</v>
      </c>
      <c r="O75" s="97" t="s">
        <v>2233</v>
      </c>
      <c r="V75" s="97" t="s">
        <v>2121</v>
      </c>
    </row>
    <row r="76" spans="13:22">
      <c r="M76" s="97" t="s">
        <v>1583</v>
      </c>
      <c r="N76" s="97" t="s">
        <v>1445</v>
      </c>
      <c r="O76" s="97" t="s">
        <v>2173</v>
      </c>
      <c r="V76" s="97" t="s">
        <v>1583</v>
      </c>
    </row>
    <row r="77" spans="13:22">
      <c r="M77" s="97" t="s">
        <v>1619</v>
      </c>
      <c r="N77" s="97" t="s">
        <v>1702</v>
      </c>
      <c r="O77" s="97" t="s">
        <v>1698</v>
      </c>
      <c r="V77" s="97" t="s">
        <v>1619</v>
      </c>
    </row>
    <row r="78" spans="13:22">
      <c r="M78" s="97" t="s">
        <v>1691</v>
      </c>
      <c r="N78" s="97" t="s">
        <v>1491</v>
      </c>
      <c r="O78" s="97" t="s">
        <v>1529</v>
      </c>
      <c r="V78" s="97" t="s">
        <v>1691</v>
      </c>
    </row>
    <row r="79" spans="13:22">
      <c r="M79" s="97" t="s">
        <v>1213</v>
      </c>
      <c r="N79" s="97" t="s">
        <v>1688</v>
      </c>
      <c r="O79" s="97" t="s">
        <v>1221</v>
      </c>
      <c r="V79" s="97" t="s">
        <v>1213</v>
      </c>
    </row>
    <row r="80" spans="13:22">
      <c r="M80" s="97" t="s">
        <v>1640</v>
      </c>
      <c r="N80" s="97" t="s">
        <v>1578</v>
      </c>
      <c r="O80" s="97" t="s">
        <v>2161</v>
      </c>
      <c r="V80" s="97" t="s">
        <v>1640</v>
      </c>
    </row>
    <row r="81" spans="13:22">
      <c r="M81" s="97" t="s">
        <v>1428</v>
      </c>
      <c r="N81" s="97" t="s">
        <v>1671</v>
      </c>
      <c r="O81" s="97" t="s">
        <v>1515</v>
      </c>
      <c r="V81" s="97" t="s">
        <v>1428</v>
      </c>
    </row>
    <row r="82" spans="13:22">
      <c r="M82" s="97" t="s">
        <v>1701</v>
      </c>
      <c r="N82" s="97" t="s">
        <v>1594</v>
      </c>
      <c r="O82" s="97" t="s">
        <v>1708</v>
      </c>
      <c r="V82" s="97" t="s">
        <v>1701</v>
      </c>
    </row>
    <row r="83" spans="13:22">
      <c r="M83" s="97" t="s">
        <v>1539</v>
      </c>
      <c r="N83" s="97" t="s">
        <v>1568</v>
      </c>
      <c r="O83" s="97" t="s">
        <v>1446</v>
      </c>
      <c r="V83" s="97" t="s">
        <v>1539</v>
      </c>
    </row>
    <row r="84" spans="13:22">
      <c r="M84" s="97" t="s">
        <v>1567</v>
      </c>
      <c r="N84" s="97" t="s">
        <v>1465</v>
      </c>
      <c r="O84" s="97" t="s">
        <v>1214</v>
      </c>
      <c r="V84" s="97" t="s">
        <v>1567</v>
      </c>
    </row>
    <row r="85" spans="13:22">
      <c r="M85" s="97" t="s">
        <v>1523</v>
      </c>
      <c r="N85" s="97" t="s">
        <v>1549</v>
      </c>
      <c r="O85" s="97" t="s">
        <v>1676</v>
      </c>
      <c r="V85" s="97" t="s">
        <v>1523</v>
      </c>
    </row>
    <row r="86" spans="13:22">
      <c r="M86" s="97" t="s">
        <v>1572</v>
      </c>
      <c r="N86" s="97" t="s">
        <v>1540</v>
      </c>
      <c r="O86" s="97" t="s">
        <v>1519</v>
      </c>
      <c r="V86" s="97" t="s">
        <v>1572</v>
      </c>
    </row>
    <row r="87" spans="13:22">
      <c r="M87" s="97" t="s">
        <v>1670</v>
      </c>
      <c r="N87" s="97" t="s">
        <v>2127</v>
      </c>
      <c r="O87" s="97" t="s">
        <v>228</v>
      </c>
      <c r="V87" s="97" t="s">
        <v>1670</v>
      </c>
    </row>
    <row r="88" spans="13:22">
      <c r="M88" s="97" t="s">
        <v>1420</v>
      </c>
      <c r="N88" s="97" t="s">
        <v>1620</v>
      </c>
      <c r="O88" s="97" t="s">
        <v>1621</v>
      </c>
      <c r="V88" s="97" t="s">
        <v>1420</v>
      </c>
    </row>
    <row r="89" spans="13:22">
      <c r="M89" s="97" t="s">
        <v>1534</v>
      </c>
      <c r="N89" s="97" t="s">
        <v>1441</v>
      </c>
      <c r="O89" s="97" t="s">
        <v>1466</v>
      </c>
      <c r="V89" s="97" t="s">
        <v>1534</v>
      </c>
    </row>
    <row r="90" spans="13:22">
      <c r="M90" s="97" t="s">
        <v>2174</v>
      </c>
      <c r="N90" s="97" t="s">
        <v>1675</v>
      </c>
      <c r="O90" s="97" t="s">
        <v>1625</v>
      </c>
      <c r="V90" s="97" t="s">
        <v>2174</v>
      </c>
    </row>
    <row r="91" spans="13:22">
      <c r="M91" s="97" t="s">
        <v>1440</v>
      </c>
      <c r="N91" s="97" t="s">
        <v>1417</v>
      </c>
      <c r="O91" s="97" t="s">
        <v>1634</v>
      </c>
      <c r="V91" s="97" t="s">
        <v>1440</v>
      </c>
    </row>
    <row r="92" spans="13:22">
      <c r="M92" s="97" t="s">
        <v>2177</v>
      </c>
      <c r="N92" s="97" t="s">
        <v>1524</v>
      </c>
      <c r="O92" s="97" t="s">
        <v>481</v>
      </c>
      <c r="V92" s="97" t="s">
        <v>2177</v>
      </c>
    </row>
    <row r="93" spans="13:22">
      <c r="M93" s="97" t="s">
        <v>1268</v>
      </c>
      <c r="N93" s="97" t="s">
        <v>2167</v>
      </c>
      <c r="O93" s="97" t="s">
        <v>1359</v>
      </c>
      <c r="V93" s="97" t="s">
        <v>1268</v>
      </c>
    </row>
    <row r="94" spans="13:22">
      <c r="M94" s="97" t="s">
        <v>1600</v>
      </c>
      <c r="N94" s="97" t="s">
        <v>1358</v>
      </c>
      <c r="O94" s="97" t="s">
        <v>1646</v>
      </c>
      <c r="V94" s="97" t="s">
        <v>1600</v>
      </c>
    </row>
    <row r="95" spans="13:22">
      <c r="M95" s="97" t="s">
        <v>2166</v>
      </c>
      <c r="N95" s="97" t="s">
        <v>2160</v>
      </c>
      <c r="O95" s="97" t="s">
        <v>1659</v>
      </c>
      <c r="V95" s="97" t="s">
        <v>2166</v>
      </c>
    </row>
    <row r="96" spans="13:22">
      <c r="M96" s="97" t="s">
        <v>1228</v>
      </c>
      <c r="N96" s="97" t="s">
        <v>1584</v>
      </c>
      <c r="O96" s="97" t="s">
        <v>1693</v>
      </c>
      <c r="V96" s="97" t="s">
        <v>1228</v>
      </c>
    </row>
    <row r="97" spans="13:22">
      <c r="M97" s="97" t="s">
        <v>1408</v>
      </c>
      <c r="N97" s="97" t="s">
        <v>1214</v>
      </c>
      <c r="O97" s="97" t="s">
        <v>1215</v>
      </c>
      <c r="V97" s="97" t="s">
        <v>1408</v>
      </c>
    </row>
    <row r="98" spans="13:22">
      <c r="M98" s="97" t="s">
        <v>2162</v>
      </c>
      <c r="N98" s="97" t="s">
        <v>2147</v>
      </c>
      <c r="O98" s="97" t="s">
        <v>1595</v>
      </c>
      <c r="V98" s="97" t="s">
        <v>2162</v>
      </c>
    </row>
    <row r="99" spans="13:22">
      <c r="M99" s="97" t="s">
        <v>1644</v>
      </c>
      <c r="N99" s="97" t="s">
        <v>1243</v>
      </c>
      <c r="O99" s="97" t="s">
        <v>1502</v>
      </c>
      <c r="V99" s="97" t="s">
        <v>1644</v>
      </c>
    </row>
    <row r="100" spans="13:22">
      <c r="M100" s="97" t="s">
        <v>1444</v>
      </c>
      <c r="N100" s="97" t="s">
        <v>228</v>
      </c>
      <c r="O100" s="411" t="s">
        <v>314</v>
      </c>
      <c r="V100" s="97" t="s">
        <v>1444</v>
      </c>
    </row>
    <row r="101" spans="13:22">
      <c r="M101" s="97" t="s">
        <v>1448</v>
      </c>
      <c r="N101" s="97" t="s">
        <v>1454</v>
      </c>
      <c r="V101" s="97" t="s">
        <v>1448</v>
      </c>
    </row>
    <row r="102" spans="13:22">
      <c r="M102" s="97" t="s">
        <v>2159</v>
      </c>
      <c r="N102" s="97" t="s">
        <v>1554</v>
      </c>
      <c r="V102" s="97" t="s">
        <v>2159</v>
      </c>
    </row>
    <row r="103" spans="13:22">
      <c r="M103" s="97" t="s">
        <v>2119</v>
      </c>
      <c r="N103" s="97" t="s">
        <v>536</v>
      </c>
      <c r="V103" s="97" t="s">
        <v>2119</v>
      </c>
    </row>
    <row r="104" spans="13:22">
      <c r="M104" s="97" t="s">
        <v>1464</v>
      </c>
      <c r="N104" s="97" t="s">
        <v>1421</v>
      </c>
      <c r="V104" s="97" t="s">
        <v>1464</v>
      </c>
    </row>
    <row r="105" spans="13:22">
      <c r="M105" s="97" t="s">
        <v>1424</v>
      </c>
      <c r="N105" s="97" t="s">
        <v>483</v>
      </c>
      <c r="V105" s="97" t="s">
        <v>1424</v>
      </c>
    </row>
    <row r="106" spans="13:22">
      <c r="M106" s="97" t="s">
        <v>483</v>
      </c>
      <c r="N106" s="97" t="s">
        <v>2156</v>
      </c>
      <c r="V106" s="97" t="s">
        <v>483</v>
      </c>
    </row>
    <row r="107" spans="13:22">
      <c r="M107" s="97" t="s">
        <v>1436</v>
      </c>
      <c r="N107" s="97" t="s">
        <v>1680</v>
      </c>
      <c r="V107" s="97" t="s">
        <v>1436</v>
      </c>
    </row>
    <row r="108" spans="13:22">
      <c r="M108" s="97" t="s">
        <v>1577</v>
      </c>
      <c r="N108" s="411" t="s">
        <v>314</v>
      </c>
      <c r="V108" s="97" t="s">
        <v>1577</v>
      </c>
    </row>
    <row r="109" spans="13:22">
      <c r="M109" s="411" t="s">
        <v>314</v>
      </c>
      <c r="V109" s="97" t="s">
        <v>2190</v>
      </c>
    </row>
    <row r="110" spans="13:22">
      <c r="V110" s="97" t="s">
        <v>2192</v>
      </c>
    </row>
    <row r="111" spans="13:22">
      <c r="V111" s="97" t="s">
        <v>2153</v>
      </c>
    </row>
    <row r="112" spans="13:22">
      <c r="V112" s="97" t="s">
        <v>1528</v>
      </c>
    </row>
    <row r="113" spans="22:22">
      <c r="V113" s="97" t="s">
        <v>1425</v>
      </c>
    </row>
    <row r="114" spans="22:22">
      <c r="V114" s="97" t="s">
        <v>1564</v>
      </c>
    </row>
    <row r="115" spans="22:22">
      <c r="V115" s="97" t="s">
        <v>1590</v>
      </c>
    </row>
    <row r="116" spans="22:22">
      <c r="V116" s="97" t="s">
        <v>1477</v>
      </c>
    </row>
    <row r="117" spans="22:22">
      <c r="V117" s="97" t="s">
        <v>28</v>
      </c>
    </row>
    <row r="118" spans="22:22">
      <c r="V118" s="97" t="s">
        <v>1433</v>
      </c>
    </row>
    <row r="119" spans="22:22">
      <c r="V119" s="97" t="s">
        <v>1712</v>
      </c>
    </row>
    <row r="120" spans="22:22">
      <c r="V120" s="97" t="s">
        <v>1414</v>
      </c>
    </row>
    <row r="121" spans="22:22">
      <c r="V121" s="97" t="s">
        <v>1645</v>
      </c>
    </row>
    <row r="122" spans="22:22">
      <c r="V122" s="97" t="s">
        <v>1610</v>
      </c>
    </row>
    <row r="123" spans="22:22">
      <c r="V123" s="97" t="s">
        <v>1461</v>
      </c>
    </row>
    <row r="124" spans="22:22">
      <c r="V124" s="97" t="s">
        <v>1449</v>
      </c>
    </row>
    <row r="125" spans="22:22">
      <c r="V125" s="97" t="s">
        <v>1510</v>
      </c>
    </row>
    <row r="126" spans="22:22">
      <c r="V126" s="97" t="s">
        <v>2180</v>
      </c>
    </row>
    <row r="127" spans="22:22">
      <c r="V127" s="97" t="s">
        <v>1692</v>
      </c>
    </row>
    <row r="128" spans="22:22">
      <c r="V128" s="97" t="s">
        <v>2150</v>
      </c>
    </row>
    <row r="129" spans="22:22">
      <c r="V129" s="97" t="s">
        <v>1035</v>
      </c>
    </row>
    <row r="130" spans="22:22">
      <c r="V130" s="97" t="s">
        <v>2175</v>
      </c>
    </row>
    <row r="131" spans="22:22">
      <c r="V131" s="97" t="s">
        <v>1684</v>
      </c>
    </row>
    <row r="132" spans="22:22">
      <c r="V132" s="97" t="s">
        <v>1486</v>
      </c>
    </row>
    <row r="133" spans="22:22">
      <c r="V133" s="97" t="s">
        <v>1220</v>
      </c>
    </row>
    <row r="134" spans="22:22">
      <c r="V134" s="97" t="s">
        <v>1605</v>
      </c>
    </row>
    <row r="135" spans="22:22">
      <c r="V135" s="97" t="s">
        <v>1573</v>
      </c>
    </row>
    <row r="136" spans="22:22">
      <c r="V136" s="97" t="s">
        <v>1641</v>
      </c>
    </row>
    <row r="137" spans="22:22">
      <c r="V137" s="97" t="s">
        <v>1501</v>
      </c>
    </row>
    <row r="138" spans="22:22">
      <c r="V138" s="97" t="s">
        <v>1062</v>
      </c>
    </row>
    <row r="139" spans="22:22">
      <c r="V139" s="97" t="s">
        <v>2122</v>
      </c>
    </row>
    <row r="140" spans="22:22">
      <c r="V140" s="97" t="s">
        <v>1601</v>
      </c>
    </row>
    <row r="141" spans="22:22">
      <c r="V141" s="97" t="s">
        <v>1649</v>
      </c>
    </row>
    <row r="142" spans="22:22">
      <c r="V142" s="97" t="s">
        <v>1495</v>
      </c>
    </row>
    <row r="143" spans="22:22">
      <c r="V143" s="97" t="s">
        <v>1264</v>
      </c>
    </row>
    <row r="144" spans="22:22">
      <c r="V144" s="97" t="s">
        <v>1409</v>
      </c>
    </row>
    <row r="145" spans="22:22">
      <c r="V145" s="97" t="s">
        <v>1663</v>
      </c>
    </row>
    <row r="146" spans="22:22">
      <c r="V146" s="97" t="s">
        <v>2172</v>
      </c>
    </row>
    <row r="147" spans="22:22">
      <c r="V147" s="97" t="s">
        <v>1616</v>
      </c>
    </row>
    <row r="148" spans="22:22">
      <c r="V148" s="97" t="s">
        <v>1250</v>
      </c>
    </row>
    <row r="149" spans="22:22">
      <c r="V149" s="97" t="s">
        <v>1429</v>
      </c>
    </row>
    <row r="150" spans="22:22">
      <c r="V150" s="97" t="s">
        <v>1624</v>
      </c>
    </row>
    <row r="151" spans="22:22">
      <c r="V151" s="97" t="s">
        <v>1535</v>
      </c>
    </row>
    <row r="152" spans="22:22">
      <c r="V152" s="97" t="s">
        <v>1560</v>
      </c>
    </row>
    <row r="153" spans="22:22">
      <c r="V153" s="97" t="s">
        <v>1229</v>
      </c>
    </row>
    <row r="154" spans="22:22">
      <c r="V154" s="97" t="s">
        <v>1653</v>
      </c>
    </row>
    <row r="155" spans="22:22">
      <c r="V155" s="97" t="s">
        <v>1707</v>
      </c>
    </row>
    <row r="156" spans="22:22">
      <c r="V156" s="97" t="s">
        <v>975</v>
      </c>
    </row>
    <row r="157" spans="22:22">
      <c r="V157" s="97" t="s">
        <v>1437</v>
      </c>
    </row>
    <row r="158" spans="22:22">
      <c r="V158" s="97" t="s">
        <v>1628</v>
      </c>
    </row>
    <row r="159" spans="22:22">
      <c r="V159" s="97" t="s">
        <v>1505</v>
      </c>
    </row>
    <row r="160" spans="22:22">
      <c r="V160" s="97" t="s">
        <v>2163</v>
      </c>
    </row>
    <row r="161" spans="22:22">
      <c r="V161" s="97" t="s">
        <v>1697</v>
      </c>
    </row>
    <row r="162" spans="22:22">
      <c r="V162" s="97" t="s">
        <v>1311</v>
      </c>
    </row>
    <row r="163" spans="22:22">
      <c r="V163" s="97" t="s">
        <v>1633</v>
      </c>
    </row>
    <row r="164" spans="22:22">
      <c r="V164" s="97" t="s">
        <v>1469</v>
      </c>
    </row>
    <row r="165" spans="22:22">
      <c r="V165" s="97" t="s">
        <v>1482</v>
      </c>
    </row>
    <row r="166" spans="22:22">
      <c r="V166" s="97" t="s">
        <v>1518</v>
      </c>
    </row>
    <row r="167" spans="22:22">
      <c r="V167" s="97" t="s">
        <v>1098</v>
      </c>
    </row>
    <row r="168" spans="22:22">
      <c r="V168" s="97" t="s">
        <v>1637</v>
      </c>
    </row>
    <row r="169" spans="22:22">
      <c r="V169" s="97" t="s">
        <v>1473</v>
      </c>
    </row>
    <row r="170" spans="22:22">
      <c r="V170" s="97" t="s">
        <v>1458</v>
      </c>
    </row>
    <row r="171" spans="22:22">
      <c r="V171" s="97" t="s">
        <v>1667</v>
      </c>
    </row>
    <row r="172" spans="22:22">
      <c r="V172" s="97" t="s">
        <v>1658</v>
      </c>
    </row>
    <row r="173" spans="22:22">
      <c r="V173" s="97" t="s">
        <v>1514</v>
      </c>
    </row>
    <row r="174" spans="22:22">
      <c r="V174" s="97" t="s">
        <v>1445</v>
      </c>
    </row>
    <row r="175" spans="22:22">
      <c r="V175" s="97" t="s">
        <v>1702</v>
      </c>
    </row>
    <row r="176" spans="22:22">
      <c r="V176" s="97" t="s">
        <v>1491</v>
      </c>
    </row>
    <row r="177" spans="22:22">
      <c r="V177" s="97" t="s">
        <v>1688</v>
      </c>
    </row>
    <row r="178" spans="22:22">
      <c r="V178" s="97" t="s">
        <v>1578</v>
      </c>
    </row>
    <row r="179" spans="22:22">
      <c r="V179" s="97" t="s">
        <v>1671</v>
      </c>
    </row>
    <row r="180" spans="22:22">
      <c r="V180" s="97" t="s">
        <v>1594</v>
      </c>
    </row>
    <row r="181" spans="22:22">
      <c r="V181" s="97" t="s">
        <v>1568</v>
      </c>
    </row>
    <row r="182" spans="22:22">
      <c r="V182" s="97" t="s">
        <v>1465</v>
      </c>
    </row>
    <row r="183" spans="22:22">
      <c r="V183" s="97" t="s">
        <v>1549</v>
      </c>
    </row>
    <row r="184" spans="22:22">
      <c r="V184" s="97" t="s">
        <v>1540</v>
      </c>
    </row>
    <row r="185" spans="22:22">
      <c r="V185" s="97" t="s">
        <v>2127</v>
      </c>
    </row>
    <row r="186" spans="22:22">
      <c r="V186" s="97" t="s">
        <v>1620</v>
      </c>
    </row>
    <row r="187" spans="22:22">
      <c r="V187" s="97" t="s">
        <v>1441</v>
      </c>
    </row>
    <row r="188" spans="22:22">
      <c r="V188" s="97" t="s">
        <v>1675</v>
      </c>
    </row>
    <row r="189" spans="22:22">
      <c r="V189" s="97" t="s">
        <v>1417</v>
      </c>
    </row>
    <row r="190" spans="22:22">
      <c r="V190" s="97" t="s">
        <v>1524</v>
      </c>
    </row>
    <row r="191" spans="22:22">
      <c r="V191" s="97" t="s">
        <v>2167</v>
      </c>
    </row>
    <row r="192" spans="22:22">
      <c r="V192" s="97" t="s">
        <v>1358</v>
      </c>
    </row>
    <row r="193" spans="22:22">
      <c r="V193" s="97" t="s">
        <v>2160</v>
      </c>
    </row>
    <row r="194" spans="22:22">
      <c r="V194" s="97" t="s">
        <v>1584</v>
      </c>
    </row>
    <row r="195" spans="22:22">
      <c r="V195" s="97" t="s">
        <v>1214</v>
      </c>
    </row>
    <row r="196" spans="22:22">
      <c r="V196" s="97" t="s">
        <v>2147</v>
      </c>
    </row>
    <row r="197" spans="22:22">
      <c r="V197" s="97" t="s">
        <v>1243</v>
      </c>
    </row>
    <row r="198" spans="22:22">
      <c r="V198" s="97" t="s">
        <v>228</v>
      </c>
    </row>
    <row r="199" spans="22:22">
      <c r="V199" s="97" t="s">
        <v>1454</v>
      </c>
    </row>
    <row r="200" spans="22:22">
      <c r="V200" s="97" t="s">
        <v>1554</v>
      </c>
    </row>
    <row r="201" spans="22:22">
      <c r="V201" s="97" t="s">
        <v>536</v>
      </c>
    </row>
    <row r="202" spans="22:22">
      <c r="V202" s="97" t="s">
        <v>1421</v>
      </c>
    </row>
    <row r="203" spans="22:22">
      <c r="V203" s="97" t="s">
        <v>2156</v>
      </c>
    </row>
    <row r="204" spans="22:22">
      <c r="V204" s="97" t="s">
        <v>1680</v>
      </c>
    </row>
    <row r="205" spans="22:22">
      <c r="V205" s="97" t="s">
        <v>2257</v>
      </c>
    </row>
    <row r="206" spans="22:22">
      <c r="V206" s="97" t="s">
        <v>1525</v>
      </c>
    </row>
    <row r="207" spans="22:22">
      <c r="V207" s="97" t="s">
        <v>2148</v>
      </c>
    </row>
    <row r="208" spans="22:22">
      <c r="V208" s="97" t="s">
        <v>1230</v>
      </c>
    </row>
    <row r="209" spans="22:22">
      <c r="V209" s="97" t="s">
        <v>1555</v>
      </c>
    </row>
    <row r="210" spans="22:22">
      <c r="V210" s="97" t="s">
        <v>2178</v>
      </c>
    </row>
    <row r="211" spans="22:22">
      <c r="V211" s="97" t="s">
        <v>1642</v>
      </c>
    </row>
    <row r="212" spans="22:22">
      <c r="V212" s="97" t="s">
        <v>1574</v>
      </c>
    </row>
    <row r="213" spans="22:22">
      <c r="V213" s="97" t="s">
        <v>2157</v>
      </c>
    </row>
    <row r="214" spans="22:22">
      <c r="V214" s="97" t="s">
        <v>1244</v>
      </c>
    </row>
    <row r="215" spans="22:22">
      <c r="V215" s="97" t="s">
        <v>1672</v>
      </c>
    </row>
    <row r="216" spans="22:22">
      <c r="V216" s="97" t="s">
        <v>1478</v>
      </c>
    </row>
    <row r="217" spans="22:22">
      <c r="V217" s="97" t="s">
        <v>1450</v>
      </c>
    </row>
    <row r="218" spans="22:22">
      <c r="V218" s="97" t="s">
        <v>1561</v>
      </c>
    </row>
    <row r="219" spans="22:22">
      <c r="V219" s="97" t="s">
        <v>1591</v>
      </c>
    </row>
    <row r="220" spans="22:22">
      <c r="V220" s="97" t="s">
        <v>2164</v>
      </c>
    </row>
    <row r="221" spans="22:22">
      <c r="V221" s="97" t="s">
        <v>2123</v>
      </c>
    </row>
    <row r="222" spans="22:22">
      <c r="V222" s="97" t="s">
        <v>2181</v>
      </c>
    </row>
    <row r="223" spans="22:22">
      <c r="V223" s="97" t="s">
        <v>1087</v>
      </c>
    </row>
    <row r="224" spans="22:22">
      <c r="V224" s="97" t="s">
        <v>1579</v>
      </c>
    </row>
    <row r="225" spans="22:22">
      <c r="V225" s="97" t="s">
        <v>1606</v>
      </c>
    </row>
    <row r="226" spans="22:22">
      <c r="V226" s="97" t="s">
        <v>1410</v>
      </c>
    </row>
    <row r="227" spans="22:22">
      <c r="V227" s="97" t="s">
        <v>1654</v>
      </c>
    </row>
    <row r="228" spans="22:22">
      <c r="V228" s="97" t="s">
        <v>1585</v>
      </c>
    </row>
    <row r="229" spans="22:22">
      <c r="V229" s="97" t="s">
        <v>1541</v>
      </c>
    </row>
    <row r="230" spans="22:22">
      <c r="V230" s="97" t="s">
        <v>1438</v>
      </c>
    </row>
    <row r="231" spans="22:22">
      <c r="V231" s="97" t="s">
        <v>1442</v>
      </c>
    </row>
    <row r="232" spans="22:22">
      <c r="V232" s="97" t="s">
        <v>1462</v>
      </c>
    </row>
    <row r="233" spans="22:22">
      <c r="V233" s="97" t="s">
        <v>1681</v>
      </c>
    </row>
    <row r="234" spans="22:22">
      <c r="V234" s="97" t="s">
        <v>1602</v>
      </c>
    </row>
    <row r="235" spans="22:22">
      <c r="V235" s="97" t="s">
        <v>2154</v>
      </c>
    </row>
    <row r="236" spans="22:22">
      <c r="V236" s="97" t="s">
        <v>1511</v>
      </c>
    </row>
    <row r="237" spans="22:22">
      <c r="V237" s="97" t="s">
        <v>1487</v>
      </c>
    </row>
    <row r="238" spans="22:22">
      <c r="V238" s="97" t="s">
        <v>1550</v>
      </c>
    </row>
    <row r="239" spans="22:22">
      <c r="V239" s="97" t="s">
        <v>1536</v>
      </c>
    </row>
    <row r="240" spans="22:22">
      <c r="V240" s="97" t="s">
        <v>1422</v>
      </c>
    </row>
    <row r="241" spans="22:22">
      <c r="V241" s="97" t="s">
        <v>1147</v>
      </c>
    </row>
    <row r="242" spans="22:22">
      <c r="V242" s="97" t="s">
        <v>1650</v>
      </c>
    </row>
    <row r="243" spans="22:22">
      <c r="V243" s="97" t="s">
        <v>2128</v>
      </c>
    </row>
    <row r="244" spans="22:22">
      <c r="V244" s="97" t="s">
        <v>1455</v>
      </c>
    </row>
    <row r="245" spans="22:22">
      <c r="V245" s="97" t="s">
        <v>1265</v>
      </c>
    </row>
    <row r="246" spans="22:22">
      <c r="V246" s="97" t="s">
        <v>1617</v>
      </c>
    </row>
    <row r="247" spans="22:22">
      <c r="V247" s="97" t="s">
        <v>2151</v>
      </c>
    </row>
    <row r="248" spans="22:22">
      <c r="V248" s="97" t="s">
        <v>1470</v>
      </c>
    </row>
    <row r="249" spans="22:22">
      <c r="V249" s="97" t="s">
        <v>1689</v>
      </c>
    </row>
    <row r="250" spans="22:22">
      <c r="V250" s="97" t="s">
        <v>1251</v>
      </c>
    </row>
    <row r="251" spans="22:22">
      <c r="V251" s="97" t="s">
        <v>1713</v>
      </c>
    </row>
    <row r="252" spans="22:22">
      <c r="V252" s="97" t="s">
        <v>1506</v>
      </c>
    </row>
    <row r="253" spans="22:22">
      <c r="V253" s="97" t="s">
        <v>1629</v>
      </c>
    </row>
    <row r="254" spans="22:22">
      <c r="V254" s="97" t="s">
        <v>1569</v>
      </c>
    </row>
    <row r="255" spans="22:22">
      <c r="V255" s="97" t="s">
        <v>1483</v>
      </c>
    </row>
    <row r="256" spans="22:22">
      <c r="V256" s="97" t="s">
        <v>2168</v>
      </c>
    </row>
    <row r="257" spans="22:22">
      <c r="V257" s="97" t="s">
        <v>1434</v>
      </c>
    </row>
    <row r="258" spans="22:22">
      <c r="V258" s="97" t="s">
        <v>1418</v>
      </c>
    </row>
    <row r="259" spans="22:22">
      <c r="V259" s="97" t="s">
        <v>1426</v>
      </c>
    </row>
    <row r="260" spans="22:22">
      <c r="V260" s="97" t="s">
        <v>1496</v>
      </c>
    </row>
    <row r="261" spans="22:22">
      <c r="V261" s="97" t="s">
        <v>1492</v>
      </c>
    </row>
    <row r="262" spans="22:22">
      <c r="V262" s="97" t="s">
        <v>1703</v>
      </c>
    </row>
    <row r="263" spans="22:22">
      <c r="V263" s="97" t="s">
        <v>1565</v>
      </c>
    </row>
    <row r="264" spans="22:22">
      <c r="V264" s="97" t="s">
        <v>1430</v>
      </c>
    </row>
    <row r="265" spans="22:22">
      <c r="V265" s="97" t="s">
        <v>1611</v>
      </c>
    </row>
    <row r="266" spans="22:22">
      <c r="V266" s="97" t="s">
        <v>1668</v>
      </c>
    </row>
    <row r="267" spans="22:22">
      <c r="V267" s="97" t="s">
        <v>1079</v>
      </c>
    </row>
    <row r="268" spans="22:22">
      <c r="V268" s="97" t="s">
        <v>1638</v>
      </c>
    </row>
    <row r="269" spans="22:22">
      <c r="V269" s="97" t="s">
        <v>1474</v>
      </c>
    </row>
    <row r="270" spans="22:22">
      <c r="V270" s="97" t="s">
        <v>1664</v>
      </c>
    </row>
    <row r="271" spans="22:22">
      <c r="V271" s="97" t="s">
        <v>2233</v>
      </c>
    </row>
    <row r="272" spans="22:22">
      <c r="V272" s="97" t="s">
        <v>2173</v>
      </c>
    </row>
    <row r="273" spans="22:22">
      <c r="V273" s="97" t="s">
        <v>1698</v>
      </c>
    </row>
    <row r="274" spans="22:22">
      <c r="V274" s="97" t="s">
        <v>1529</v>
      </c>
    </row>
    <row r="275" spans="22:22">
      <c r="V275" s="97" t="s">
        <v>1221</v>
      </c>
    </row>
    <row r="276" spans="22:22">
      <c r="V276" s="97" t="s">
        <v>2161</v>
      </c>
    </row>
    <row r="277" spans="22:22">
      <c r="V277" s="97" t="s">
        <v>1515</v>
      </c>
    </row>
    <row r="278" spans="22:22">
      <c r="V278" s="97" t="s">
        <v>1708</v>
      </c>
    </row>
    <row r="279" spans="22:22">
      <c r="V279" s="97" t="s">
        <v>1446</v>
      </c>
    </row>
    <row r="280" spans="22:22">
      <c r="V280" s="97" t="s">
        <v>1676</v>
      </c>
    </row>
    <row r="281" spans="22:22">
      <c r="V281" s="97" t="s">
        <v>1519</v>
      </c>
    </row>
    <row r="282" spans="22:22">
      <c r="V282" s="97" t="s">
        <v>1621</v>
      </c>
    </row>
    <row r="283" spans="22:22">
      <c r="V283" s="97" t="s">
        <v>1466</v>
      </c>
    </row>
    <row r="284" spans="22:22">
      <c r="V284" s="97" t="s">
        <v>1625</v>
      </c>
    </row>
    <row r="285" spans="22:22">
      <c r="V285" s="97" t="s">
        <v>1634</v>
      </c>
    </row>
    <row r="286" spans="22:22">
      <c r="V286" s="97" t="s">
        <v>481</v>
      </c>
    </row>
    <row r="287" spans="22:22">
      <c r="V287" s="97" t="s">
        <v>1359</v>
      </c>
    </row>
    <row r="288" spans="22:22">
      <c r="V288" s="97" t="s">
        <v>1646</v>
      </c>
    </row>
    <row r="289" spans="22:22">
      <c r="V289" s="97" t="s">
        <v>1659</v>
      </c>
    </row>
    <row r="290" spans="22:22">
      <c r="V290" s="97" t="s">
        <v>1693</v>
      </c>
    </row>
    <row r="291" spans="22:22">
      <c r="V291" s="97" t="s">
        <v>1215</v>
      </c>
    </row>
    <row r="292" spans="22:22">
      <c r="V292" s="97" t="s">
        <v>1595</v>
      </c>
    </row>
    <row r="293" spans="22:22">
      <c r="V293" s="97" t="s">
        <v>1502</v>
      </c>
    </row>
    <row r="294" spans="22:22">
      <c r="V294" s="97" t="s">
        <v>1586</v>
      </c>
    </row>
    <row r="295" spans="22:22">
      <c r="V295" s="97" t="s">
        <v>1498</v>
      </c>
    </row>
    <row r="296" spans="22:22">
      <c r="V296" s="97" t="s">
        <v>1704</v>
      </c>
    </row>
    <row r="297" spans="22:22">
      <c r="V297" s="97" t="s">
        <v>2129</v>
      </c>
    </row>
    <row r="298" spans="22:22">
      <c r="V298" s="97" t="s">
        <v>1542</v>
      </c>
    </row>
    <row r="299" spans="22:22">
      <c r="V299" s="97" t="s">
        <v>1655</v>
      </c>
    </row>
    <row r="300" spans="22:22">
      <c r="V300" s="97" t="s">
        <v>1677</v>
      </c>
    </row>
    <row r="301" spans="22:22">
      <c r="V301" s="97" t="s">
        <v>1660</v>
      </c>
    </row>
    <row r="302" spans="22:22">
      <c r="V302" s="97" t="s">
        <v>2131</v>
      </c>
    </row>
    <row r="303" spans="22:22">
      <c r="V303" s="97" t="s">
        <v>1252</v>
      </c>
    </row>
    <row r="304" spans="22:22">
      <c r="V304" s="97" t="s">
        <v>1222</v>
      </c>
    </row>
    <row r="305" spans="22:22">
      <c r="V305" s="97" t="s">
        <v>2133</v>
      </c>
    </row>
    <row r="306" spans="22:22">
      <c r="V306" s="97" t="s">
        <v>1709</v>
      </c>
    </row>
    <row r="307" spans="22:22">
      <c r="V307" s="97" t="s">
        <v>1714</v>
      </c>
    </row>
    <row r="308" spans="22:22">
      <c r="V308" s="97" t="s">
        <v>2124</v>
      </c>
    </row>
    <row r="309" spans="22:22">
      <c r="V309" s="97" t="s">
        <v>1570</v>
      </c>
    </row>
    <row r="310" spans="22:22">
      <c r="V310" s="97" t="s">
        <v>2231</v>
      </c>
    </row>
    <row r="311" spans="22:22">
      <c r="V311" s="97" t="s">
        <v>1165</v>
      </c>
    </row>
    <row r="312" spans="22:22">
      <c r="V312" s="97" t="s">
        <v>1699</v>
      </c>
    </row>
    <row r="313" spans="22:22">
      <c r="V313" s="97" t="s">
        <v>1507</v>
      </c>
    </row>
    <row r="314" spans="22:22">
      <c r="V314" s="97" t="s">
        <v>1085</v>
      </c>
    </row>
    <row r="315" spans="22:22">
      <c r="V315" s="97" t="s">
        <v>1530</v>
      </c>
    </row>
    <row r="316" spans="22:22">
      <c r="V316" s="97" t="s">
        <v>2158</v>
      </c>
    </row>
    <row r="317" spans="22:22">
      <c r="V317" s="97" t="s">
        <v>966</v>
      </c>
    </row>
    <row r="318" spans="22:22">
      <c r="V318" s="97" t="s">
        <v>1488</v>
      </c>
    </row>
    <row r="319" spans="22:22">
      <c r="V319" s="97" t="s">
        <v>1451</v>
      </c>
    </row>
    <row r="320" spans="22:22">
      <c r="V320" s="97" t="s">
        <v>2145</v>
      </c>
    </row>
    <row r="321" spans="22:22">
      <c r="V321" s="97" t="s">
        <v>1231</v>
      </c>
    </row>
    <row r="322" spans="22:22">
      <c r="V322" s="97" t="s">
        <v>1630</v>
      </c>
    </row>
    <row r="323" spans="22:22">
      <c r="V323" s="97" t="s">
        <v>2169</v>
      </c>
    </row>
    <row r="324" spans="22:22">
      <c r="V324" s="97" t="s">
        <v>1216</v>
      </c>
    </row>
    <row r="325" spans="22:22">
      <c r="V325" s="97" t="s">
        <v>1556</v>
      </c>
    </row>
    <row r="326" spans="22:22">
      <c r="V326" s="97" t="s">
        <v>1694</v>
      </c>
    </row>
    <row r="327" spans="22:22">
      <c r="V327" s="97" t="s">
        <v>1612</v>
      </c>
    </row>
    <row r="328" spans="22:22">
      <c r="V328" s="97" t="s">
        <v>1596</v>
      </c>
    </row>
    <row r="329" spans="22:22">
      <c r="V329" s="97" t="s">
        <v>552</v>
      </c>
    </row>
    <row r="330" spans="22:22">
      <c r="V330" s="97" t="s">
        <v>2130</v>
      </c>
    </row>
    <row r="331" spans="22:22">
      <c r="V331" s="97" t="s">
        <v>2234</v>
      </c>
    </row>
    <row r="332" spans="22:22">
      <c r="V332" s="97" t="s">
        <v>2132</v>
      </c>
    </row>
    <row r="333" spans="22:22">
      <c r="V333" s="97" t="s">
        <v>2232</v>
      </c>
    </row>
    <row r="334" spans="22:22">
      <c r="V334" s="97" t="s">
        <v>1149</v>
      </c>
    </row>
    <row r="335" spans="22:22">
      <c r="V335" s="97" t="s">
        <v>1543</v>
      </c>
    </row>
    <row r="336" spans="22:22">
      <c r="V336" s="97" t="s">
        <v>1544</v>
      </c>
    </row>
    <row r="337" spans="22:22">
      <c r="V337" s="97" t="s">
        <v>2238</v>
      </c>
    </row>
    <row r="338" spans="22:22">
      <c r="V338" s="97" t="s">
        <v>1545</v>
      </c>
    </row>
    <row r="339" spans="22:22">
      <c r="V339" s="97" t="s">
        <v>1546</v>
      </c>
    </row>
  </sheetData>
  <phoneticPr fontId="77" type="noConversion"/>
  <pageMargins left="0.7" right="0.7" top="0.75" bottom="0.75" header="0.3" footer="0.3"/>
  <pageSetup orientation="portrait" verticalDpi="0"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rgb="FF7030A0"/>
  </sheetPr>
  <dimension ref="A1:AL299"/>
  <sheetViews>
    <sheetView zoomScale="90" zoomScaleNormal="90" workbookViewId="0">
      <pane xSplit="3" ySplit="41" topLeftCell="D42" activePane="bottomRight" state="frozen"/>
      <selection pane="topRight" activeCell="D1" sqref="D1"/>
      <selection pane="bottomLeft" activeCell="A42" sqref="A42"/>
      <selection pane="bottomRight" activeCell="V1048576" sqref="V1048576"/>
    </sheetView>
  </sheetViews>
  <sheetFormatPr baseColWidth="10" defaultColWidth="8.59765625" defaultRowHeight="14"/>
  <cols>
    <col min="1" max="1" width="12" style="31" bestFit="1" customWidth="1"/>
    <col min="2" max="3" width="17.59765625" style="31" customWidth="1"/>
    <col min="4" max="4" width="9.59765625" style="1" customWidth="1"/>
    <col min="5" max="5" width="27" style="1" customWidth="1"/>
    <col min="6" max="7" width="14" style="32" customWidth="1"/>
    <col min="8" max="8" width="15" style="32" customWidth="1"/>
    <col min="9" max="10" width="14" style="32" customWidth="1"/>
    <col min="11" max="11" width="12" style="32" customWidth="1"/>
    <col min="12" max="14" width="14.59765625" style="32" customWidth="1"/>
    <col min="15" max="17" width="14.59765625" style="305" customWidth="1"/>
    <col min="18" max="18" width="19" style="1" bestFit="1" customWidth="1"/>
    <col min="19" max="19" width="16" style="361" bestFit="1" customWidth="1"/>
    <col min="20" max="22" width="16" style="1" customWidth="1"/>
    <col min="23" max="23" width="14" style="1" customWidth="1"/>
    <col min="24" max="24" width="18" style="1" customWidth="1"/>
    <col min="25" max="25" width="11.59765625" style="1" customWidth="1"/>
    <col min="26" max="30" width="14" style="30" customWidth="1"/>
    <col min="31" max="16384" width="8.59765625" style="1"/>
  </cols>
  <sheetData>
    <row r="1" spans="1:30" s="15" customFormat="1" ht="45">
      <c r="A1" s="33" t="s">
        <v>1715</v>
      </c>
      <c r="B1" s="33" t="s">
        <v>1716</v>
      </c>
      <c r="C1" s="33" t="s">
        <v>2303</v>
      </c>
      <c r="D1" s="33" t="s">
        <v>1717</v>
      </c>
      <c r="E1" s="33" t="s">
        <v>1718</v>
      </c>
      <c r="F1" s="33" t="s">
        <v>1719</v>
      </c>
      <c r="G1" s="33" t="s">
        <v>1720</v>
      </c>
      <c r="H1" s="33" t="s">
        <v>1721</v>
      </c>
      <c r="I1" s="33" t="s">
        <v>1722</v>
      </c>
      <c r="J1" s="33" t="s">
        <v>1723</v>
      </c>
      <c r="K1" s="33" t="s">
        <v>1724</v>
      </c>
      <c r="L1" s="33" t="s">
        <v>1725</v>
      </c>
      <c r="M1" s="33" t="s">
        <v>1726</v>
      </c>
      <c r="N1" s="33" t="s">
        <v>1727</v>
      </c>
      <c r="O1" s="313" t="s">
        <v>1728</v>
      </c>
      <c r="P1" s="313" t="s">
        <v>2224</v>
      </c>
      <c r="Q1" s="313" t="s">
        <v>2225</v>
      </c>
      <c r="R1" s="33" t="s">
        <v>1729</v>
      </c>
      <c r="S1" s="301" t="s">
        <v>1730</v>
      </c>
      <c r="T1" s="33" t="s">
        <v>1731</v>
      </c>
      <c r="U1" s="33" t="s">
        <v>1732</v>
      </c>
      <c r="V1" s="33" t="s">
        <v>292</v>
      </c>
      <c r="W1" s="33" t="s">
        <v>1733</v>
      </c>
      <c r="X1" s="33" t="s">
        <v>1734</v>
      </c>
      <c r="Y1" s="33" t="s">
        <v>1735</v>
      </c>
      <c r="Z1" s="14" t="s">
        <v>1736</v>
      </c>
      <c r="AA1" s="14" t="s">
        <v>1737</v>
      </c>
      <c r="AB1" s="14" t="s">
        <v>1738</v>
      </c>
      <c r="AC1" s="14" t="s">
        <v>1739</v>
      </c>
      <c r="AD1" s="14" t="s">
        <v>1740</v>
      </c>
    </row>
    <row r="2" spans="1:30" s="17" customFormat="1" ht="90" hidden="1">
      <c r="A2" s="16" t="s">
        <v>1741</v>
      </c>
      <c r="B2" s="16" t="s">
        <v>1742</v>
      </c>
      <c r="C2" s="16"/>
      <c r="D2" s="17" t="s">
        <v>334</v>
      </c>
      <c r="E2" s="17" t="s">
        <v>1743</v>
      </c>
      <c r="F2" s="18">
        <v>239400</v>
      </c>
      <c r="G2" s="18">
        <v>239400</v>
      </c>
      <c r="H2" s="18"/>
      <c r="I2" s="18"/>
      <c r="J2" s="18"/>
      <c r="K2" s="18"/>
      <c r="L2" s="18"/>
      <c r="M2" s="18"/>
      <c r="N2" s="18"/>
      <c r="O2" s="302"/>
      <c r="P2" s="302"/>
      <c r="Q2" s="302"/>
      <c r="R2" s="17" t="s">
        <v>1744</v>
      </c>
      <c r="S2" s="358">
        <v>42072</v>
      </c>
      <c r="T2" s="19" t="s">
        <v>318</v>
      </c>
      <c r="U2" s="19" t="s">
        <v>318</v>
      </c>
      <c r="V2" s="19"/>
      <c r="W2" s="17" t="s">
        <v>1745</v>
      </c>
      <c r="X2" s="20" t="s">
        <v>1746</v>
      </c>
      <c r="Y2" s="20"/>
      <c r="Z2" s="21" t="s">
        <v>1747</v>
      </c>
      <c r="AA2" s="21" t="s">
        <v>1748</v>
      </c>
      <c r="AB2" s="21" t="s">
        <v>334</v>
      </c>
      <c r="AC2" s="21" t="s">
        <v>334</v>
      </c>
      <c r="AD2" s="21" t="s">
        <v>334</v>
      </c>
    </row>
    <row r="3" spans="1:30" s="17" customFormat="1" ht="30" hidden="1">
      <c r="A3" s="16" t="s">
        <v>1749</v>
      </c>
      <c r="B3" s="16" t="s">
        <v>1750</v>
      </c>
      <c r="C3" s="16"/>
      <c r="D3" s="22" t="s">
        <v>1751</v>
      </c>
      <c r="E3" s="17" t="s">
        <v>1752</v>
      </c>
      <c r="F3" s="23">
        <v>312750</v>
      </c>
      <c r="G3" s="23">
        <v>125100</v>
      </c>
      <c r="H3" s="23"/>
      <c r="I3" s="23"/>
      <c r="J3" s="23"/>
      <c r="K3" s="23"/>
      <c r="L3" s="23"/>
      <c r="M3" s="23"/>
      <c r="N3" s="23"/>
      <c r="O3" s="303"/>
      <c r="P3" s="303"/>
      <c r="Q3" s="303"/>
      <c r="R3" s="17" t="s">
        <v>1389</v>
      </c>
      <c r="S3" s="358">
        <v>42138</v>
      </c>
      <c r="T3" s="24" t="s">
        <v>318</v>
      </c>
      <c r="U3" s="19" t="s">
        <v>318</v>
      </c>
      <c r="V3" s="19"/>
      <c r="W3" s="17" t="s">
        <v>1745</v>
      </c>
      <c r="X3" s="17" t="s">
        <v>1746</v>
      </c>
      <c r="Z3" s="21" t="s">
        <v>1753</v>
      </c>
      <c r="AA3" s="21" t="s">
        <v>1754</v>
      </c>
      <c r="AB3" s="21" t="s">
        <v>372</v>
      </c>
      <c r="AC3" s="21" t="s">
        <v>1755</v>
      </c>
      <c r="AD3" s="21" t="s">
        <v>1756</v>
      </c>
    </row>
    <row r="4" spans="1:30" s="17" customFormat="1" ht="30" hidden="1">
      <c r="A4" s="16" t="s">
        <v>1757</v>
      </c>
      <c r="B4" s="16" t="s">
        <v>1758</v>
      </c>
      <c r="C4" s="16"/>
      <c r="D4" s="22" t="s">
        <v>1759</v>
      </c>
      <c r="E4" s="17" t="s">
        <v>1752</v>
      </c>
      <c r="F4" s="23">
        <v>312750</v>
      </c>
      <c r="G4" s="23">
        <v>125100</v>
      </c>
      <c r="H4" s="23"/>
      <c r="I4" s="23"/>
      <c r="J4" s="23"/>
      <c r="K4" s="23"/>
      <c r="L4" s="23"/>
      <c r="M4" s="23"/>
      <c r="N4" s="23"/>
      <c r="O4" s="303"/>
      <c r="P4" s="303"/>
      <c r="Q4" s="303"/>
      <c r="R4" s="17" t="s">
        <v>1389</v>
      </c>
      <c r="S4" s="358" t="s">
        <v>1760</v>
      </c>
      <c r="T4" s="24" t="s">
        <v>318</v>
      </c>
      <c r="U4" s="19" t="s">
        <v>318</v>
      </c>
      <c r="V4" s="19"/>
      <c r="W4" s="17" t="s">
        <v>1745</v>
      </c>
      <c r="X4" s="17" t="s">
        <v>1746</v>
      </c>
      <c r="Z4" s="21" t="s">
        <v>1753</v>
      </c>
      <c r="AA4" s="21" t="s">
        <v>1754</v>
      </c>
      <c r="AB4" s="21" t="s">
        <v>372</v>
      </c>
      <c r="AC4" s="21" t="s">
        <v>1755</v>
      </c>
      <c r="AD4" s="21" t="s">
        <v>1756</v>
      </c>
    </row>
    <row r="5" spans="1:30" s="17" customFormat="1" ht="15" hidden="1">
      <c r="A5" s="16" t="s">
        <v>1761</v>
      </c>
      <c r="B5" s="16" t="s">
        <v>1762</v>
      </c>
      <c r="C5" s="16"/>
      <c r="D5" s="17" t="s">
        <v>334</v>
      </c>
      <c r="E5" s="17" t="s">
        <v>1763</v>
      </c>
      <c r="F5" s="18">
        <v>68044.62</v>
      </c>
      <c r="G5" s="18">
        <v>49856.61</v>
      </c>
      <c r="H5" s="18"/>
      <c r="I5" s="18"/>
      <c r="J5" s="18"/>
      <c r="K5" s="18"/>
      <c r="L5" s="18"/>
      <c r="M5" s="18"/>
      <c r="N5" s="18"/>
      <c r="O5" s="302"/>
      <c r="P5" s="302"/>
      <c r="Q5" s="302"/>
      <c r="R5" s="17" t="s">
        <v>1764</v>
      </c>
      <c r="S5" s="358">
        <v>42163</v>
      </c>
      <c r="T5" s="24" t="s">
        <v>318</v>
      </c>
      <c r="U5" s="19" t="s">
        <v>318</v>
      </c>
      <c r="V5" s="19"/>
      <c r="W5" s="17" t="s">
        <v>1745</v>
      </c>
      <c r="X5" s="20" t="s">
        <v>1746</v>
      </c>
      <c r="Y5" s="20"/>
      <c r="Z5" s="21"/>
      <c r="AA5" s="21"/>
      <c r="AB5" s="21"/>
      <c r="AC5" s="21"/>
      <c r="AD5" s="21"/>
    </row>
    <row r="6" spans="1:30" s="17" customFormat="1" ht="90" hidden="1">
      <c r="A6" s="25" t="s">
        <v>1765</v>
      </c>
      <c r="B6" s="25" t="s">
        <v>1766</v>
      </c>
      <c r="C6" s="25"/>
      <c r="D6" s="26" t="s">
        <v>334</v>
      </c>
      <c r="E6" s="26" t="s">
        <v>1767</v>
      </c>
      <c r="F6" s="34">
        <v>15000</v>
      </c>
      <c r="G6" s="34">
        <f>F6</f>
        <v>15000</v>
      </c>
      <c r="H6" s="34"/>
      <c r="I6" s="34"/>
      <c r="J6" s="34"/>
      <c r="K6" s="34"/>
      <c r="L6" s="34"/>
      <c r="M6" s="34"/>
      <c r="N6" s="34"/>
      <c r="O6" s="34"/>
      <c r="P6" s="34"/>
      <c r="Q6" s="34"/>
      <c r="R6" s="26" t="s">
        <v>1764</v>
      </c>
      <c r="S6" s="359"/>
      <c r="T6" s="46" t="s">
        <v>1768</v>
      </c>
      <c r="U6" s="60" t="s">
        <v>320</v>
      </c>
      <c r="V6" s="60"/>
      <c r="W6" s="26" t="s">
        <v>1769</v>
      </c>
      <c r="X6" s="26" t="s">
        <v>1770</v>
      </c>
      <c r="Y6" s="26"/>
      <c r="Z6" s="21"/>
      <c r="AA6" s="21"/>
      <c r="AB6" s="21"/>
      <c r="AC6" s="21"/>
      <c r="AD6" s="21"/>
    </row>
    <row r="7" spans="1:30" ht="60" hidden="1">
      <c r="A7" s="25" t="s">
        <v>1771</v>
      </c>
      <c r="B7" s="25" t="s">
        <v>1772</v>
      </c>
      <c r="C7" s="25"/>
      <c r="D7" s="26" t="s">
        <v>334</v>
      </c>
      <c r="E7" s="26" t="s">
        <v>1773</v>
      </c>
      <c r="F7" s="27">
        <v>70450.3505</v>
      </c>
      <c r="G7" s="27">
        <v>68084.065499999997</v>
      </c>
      <c r="H7" s="27"/>
      <c r="I7" s="27"/>
      <c r="J7" s="27"/>
      <c r="K7" s="27"/>
      <c r="L7" s="27"/>
      <c r="M7" s="27"/>
      <c r="N7" s="28">
        <v>6189.4605000000001</v>
      </c>
      <c r="O7" s="28"/>
      <c r="P7" s="28"/>
      <c r="Q7" s="28"/>
      <c r="R7" s="26" t="s">
        <v>1774</v>
      </c>
      <c r="S7" s="359">
        <v>42384</v>
      </c>
      <c r="T7" s="46" t="s">
        <v>1768</v>
      </c>
      <c r="U7" s="60" t="s">
        <v>320</v>
      </c>
      <c r="V7" s="60"/>
      <c r="W7" s="26" t="s">
        <v>1775</v>
      </c>
      <c r="X7" s="26" t="s">
        <v>1770</v>
      </c>
      <c r="Y7" s="26"/>
      <c r="Z7" s="14" t="s">
        <v>1776</v>
      </c>
      <c r="AA7" s="14" t="s">
        <v>1764</v>
      </c>
    </row>
    <row r="8" spans="1:30" ht="75" hidden="1">
      <c r="A8" s="16" t="s">
        <v>1777</v>
      </c>
      <c r="B8" s="16" t="s">
        <v>1778</v>
      </c>
      <c r="C8" s="16"/>
      <c r="D8" s="17" t="s">
        <v>334</v>
      </c>
      <c r="E8" s="17" t="s">
        <v>1779</v>
      </c>
      <c r="F8" s="23">
        <v>52848</v>
      </c>
      <c r="G8" s="23">
        <v>52848</v>
      </c>
      <c r="H8" s="23"/>
      <c r="I8" s="23"/>
      <c r="J8" s="23"/>
      <c r="K8" s="23"/>
      <c r="L8" s="23"/>
      <c r="M8" s="23"/>
      <c r="N8" s="23">
        <v>4804</v>
      </c>
      <c r="O8" s="303"/>
      <c r="P8" s="303"/>
      <c r="Q8" s="303"/>
      <c r="R8" s="17" t="s">
        <v>1780</v>
      </c>
      <c r="S8" s="358">
        <v>42485</v>
      </c>
      <c r="T8" s="24" t="s">
        <v>320</v>
      </c>
      <c r="U8" s="24" t="s">
        <v>320</v>
      </c>
      <c r="V8" s="24"/>
      <c r="W8" s="17" t="s">
        <v>1745</v>
      </c>
      <c r="X8" s="17" t="s">
        <v>1746</v>
      </c>
      <c r="Y8" s="24">
        <v>42585</v>
      </c>
      <c r="Z8" s="21" t="s">
        <v>1781</v>
      </c>
      <c r="AA8" s="49" t="s">
        <v>1782</v>
      </c>
    </row>
    <row r="9" spans="1:30" s="41" customFormat="1" ht="30" hidden="1">
      <c r="A9" s="40" t="s">
        <v>1783</v>
      </c>
      <c r="B9" s="40" t="s">
        <v>1784</v>
      </c>
      <c r="C9" s="40"/>
      <c r="D9" s="41" t="s">
        <v>334</v>
      </c>
      <c r="E9" s="42" t="s">
        <v>1785</v>
      </c>
      <c r="F9" s="43">
        <v>25000</v>
      </c>
      <c r="G9" s="43">
        <v>25000</v>
      </c>
      <c r="H9" s="43"/>
      <c r="I9" s="43"/>
      <c r="J9" s="43"/>
      <c r="K9" s="43"/>
      <c r="L9" s="43">
        <v>0</v>
      </c>
      <c r="M9" s="43"/>
      <c r="N9" s="43">
        <v>0</v>
      </c>
      <c r="O9" s="304"/>
      <c r="P9" s="304"/>
      <c r="Q9" s="304"/>
      <c r="R9" s="41" t="s">
        <v>1786</v>
      </c>
      <c r="S9" s="360">
        <v>42628</v>
      </c>
      <c r="T9" s="24" t="s">
        <v>320</v>
      </c>
      <c r="U9" s="24" t="s">
        <v>320</v>
      </c>
      <c r="V9" s="24"/>
      <c r="W9" s="41" t="s">
        <v>994</v>
      </c>
      <c r="X9" s="41" t="s">
        <v>1746</v>
      </c>
      <c r="Y9" s="24">
        <v>42689</v>
      </c>
      <c r="Z9" s="21" t="s">
        <v>1781</v>
      </c>
      <c r="AA9" s="45"/>
      <c r="AB9" s="45"/>
      <c r="AC9" s="45"/>
      <c r="AD9" s="45"/>
    </row>
    <row r="10" spans="1:30" s="17" customFormat="1" ht="90" hidden="1">
      <c r="A10" s="16" t="s">
        <v>1787</v>
      </c>
      <c r="B10" s="16" t="s">
        <v>1788</v>
      </c>
      <c r="C10" s="16"/>
      <c r="D10" s="17" t="s">
        <v>334</v>
      </c>
      <c r="E10" s="39" t="s">
        <v>1789</v>
      </c>
      <c r="F10" s="23">
        <v>25000</v>
      </c>
      <c r="G10" s="23">
        <v>25000</v>
      </c>
      <c r="H10" s="23"/>
      <c r="I10" s="23"/>
      <c r="J10" s="23"/>
      <c r="K10" s="23"/>
      <c r="L10" s="23">
        <v>0</v>
      </c>
      <c r="M10" s="23"/>
      <c r="N10" s="23">
        <v>0</v>
      </c>
      <c r="O10" s="303"/>
      <c r="P10" s="303"/>
      <c r="Q10" s="303"/>
      <c r="R10" s="17" t="s">
        <v>71</v>
      </c>
      <c r="S10" s="358">
        <v>42626</v>
      </c>
      <c r="T10" s="24" t="s">
        <v>320</v>
      </c>
      <c r="U10" s="24" t="s">
        <v>320</v>
      </c>
      <c r="V10" s="24"/>
      <c r="W10" s="17" t="s">
        <v>994</v>
      </c>
      <c r="X10" s="17" t="s">
        <v>1746</v>
      </c>
      <c r="Y10" s="24">
        <v>42674</v>
      </c>
      <c r="Z10" s="49" t="s">
        <v>1790</v>
      </c>
      <c r="AA10" s="49" t="s">
        <v>1791</v>
      </c>
      <c r="AB10" s="49" t="s">
        <v>1792</v>
      </c>
      <c r="AC10" s="21"/>
      <c r="AD10" s="21"/>
    </row>
    <row r="11" spans="1:30" s="36" customFormat="1" ht="75" hidden="1">
      <c r="A11" s="25" t="s">
        <v>1793</v>
      </c>
      <c r="B11" s="25" t="s">
        <v>1794</v>
      </c>
      <c r="C11" s="25"/>
      <c r="D11" s="26" t="s">
        <v>334</v>
      </c>
      <c r="E11" s="37" t="s">
        <v>1795</v>
      </c>
      <c r="F11" s="34">
        <v>25000</v>
      </c>
      <c r="G11" s="34">
        <v>25000</v>
      </c>
      <c r="H11" s="34"/>
      <c r="I11" s="34"/>
      <c r="J11" s="34"/>
      <c r="K11" s="34"/>
      <c r="L11" s="34">
        <v>0</v>
      </c>
      <c r="M11" s="34"/>
      <c r="N11" s="34">
        <v>0</v>
      </c>
      <c r="O11" s="34"/>
      <c r="P11" s="34"/>
      <c r="Q11" s="34"/>
      <c r="R11" s="26" t="s">
        <v>1796</v>
      </c>
      <c r="S11" s="359">
        <v>42597</v>
      </c>
      <c r="T11" s="29" t="s">
        <v>320</v>
      </c>
      <c r="U11" s="29" t="s">
        <v>320</v>
      </c>
      <c r="V11" s="29"/>
      <c r="W11" s="26" t="s">
        <v>1745</v>
      </c>
      <c r="X11" s="26" t="s">
        <v>1770</v>
      </c>
      <c r="Y11" s="26"/>
      <c r="Z11" s="38" t="s">
        <v>1797</v>
      </c>
      <c r="AA11" s="38" t="s">
        <v>1798</v>
      </c>
      <c r="AB11" s="38"/>
      <c r="AC11" s="38" t="s">
        <v>1799</v>
      </c>
      <c r="AD11" s="38" t="s">
        <v>1800</v>
      </c>
    </row>
    <row r="12" spans="1:30" s="26" customFormat="1" ht="33.5" hidden="1" customHeight="1">
      <c r="A12" s="25" t="s">
        <v>1801</v>
      </c>
      <c r="B12" s="25" t="s">
        <v>1802</v>
      </c>
      <c r="C12" s="25"/>
      <c r="D12" s="26" t="s">
        <v>334</v>
      </c>
      <c r="E12" s="37" t="s">
        <v>1803</v>
      </c>
      <c r="F12" s="34">
        <v>350000</v>
      </c>
      <c r="G12" s="34">
        <f>F12</f>
        <v>350000</v>
      </c>
      <c r="H12" s="34"/>
      <c r="I12" s="34"/>
      <c r="J12" s="34"/>
      <c r="K12" s="34"/>
      <c r="L12" s="34">
        <v>0</v>
      </c>
      <c r="M12" s="34"/>
      <c r="N12" s="34">
        <v>0</v>
      </c>
      <c r="O12" s="34"/>
      <c r="P12" s="34"/>
      <c r="Q12" s="34"/>
      <c r="R12" s="26" t="s">
        <v>1389</v>
      </c>
      <c r="S12" s="359">
        <v>42691</v>
      </c>
      <c r="T12" s="29" t="s">
        <v>320</v>
      </c>
      <c r="U12" s="29" t="s">
        <v>320</v>
      </c>
      <c r="V12" s="29"/>
      <c r="W12" s="26" t="s">
        <v>1745</v>
      </c>
      <c r="X12" s="26" t="s">
        <v>1770</v>
      </c>
      <c r="Y12" s="29">
        <v>42675</v>
      </c>
      <c r="Z12" s="38" t="s">
        <v>1804</v>
      </c>
      <c r="AA12" s="38"/>
      <c r="AB12" s="38"/>
      <c r="AC12" s="38"/>
      <c r="AD12" s="38"/>
    </row>
    <row r="13" spans="1:30" s="15" customFormat="1" ht="90" hidden="1">
      <c r="A13" s="25" t="s">
        <v>1805</v>
      </c>
      <c r="B13" s="25" t="s">
        <v>1806</v>
      </c>
      <c r="C13" s="25"/>
      <c r="D13" s="26" t="s">
        <v>334</v>
      </c>
      <c r="E13" s="26" t="s">
        <v>1807</v>
      </c>
      <c r="F13" s="34" t="s">
        <v>1808</v>
      </c>
      <c r="G13" s="34">
        <v>75582</v>
      </c>
      <c r="H13" s="34"/>
      <c r="I13" s="34"/>
      <c r="J13" s="34"/>
      <c r="K13" s="34"/>
      <c r="L13" s="34">
        <v>0</v>
      </c>
      <c r="M13" s="34"/>
      <c r="N13" s="28">
        <f>G13*2%</f>
        <v>1511.64</v>
      </c>
      <c r="O13" s="28"/>
      <c r="P13" s="28"/>
      <c r="Q13" s="28"/>
      <c r="R13" s="26" t="s">
        <v>1809</v>
      </c>
      <c r="S13" s="359">
        <v>42674</v>
      </c>
      <c r="T13" s="29" t="s">
        <v>320</v>
      </c>
      <c r="U13" s="29" t="s">
        <v>320</v>
      </c>
      <c r="V13" s="29"/>
      <c r="W13" s="26" t="s">
        <v>1745</v>
      </c>
      <c r="X13" s="47" t="s">
        <v>1770</v>
      </c>
      <c r="Y13" s="26"/>
      <c r="Z13" s="38" t="s">
        <v>5</v>
      </c>
      <c r="AA13" s="38" t="s">
        <v>1810</v>
      </c>
      <c r="AB13" s="38" t="s">
        <v>1811</v>
      </c>
      <c r="AC13" s="14"/>
      <c r="AD13" s="14"/>
    </row>
    <row r="14" spans="1:30" s="17" customFormat="1" ht="15" hidden="1">
      <c r="A14" s="16" t="s">
        <v>1812</v>
      </c>
      <c r="B14" s="16" t="s">
        <v>1813</v>
      </c>
      <c r="C14" s="16"/>
      <c r="D14" s="17" t="s">
        <v>334</v>
      </c>
      <c r="E14" s="39" t="s">
        <v>1814</v>
      </c>
      <c r="F14" s="23">
        <v>142588</v>
      </c>
      <c r="G14" s="23">
        <v>142588</v>
      </c>
      <c r="H14" s="23"/>
      <c r="I14" s="23"/>
      <c r="J14" s="23"/>
      <c r="K14" s="23"/>
      <c r="L14" s="23"/>
      <c r="M14" s="23"/>
      <c r="N14" s="23">
        <v>0</v>
      </c>
      <c r="O14" s="303"/>
      <c r="P14" s="303"/>
      <c r="Q14" s="303"/>
      <c r="R14" s="17" t="s">
        <v>1389</v>
      </c>
      <c r="S14" s="358" t="s">
        <v>1815</v>
      </c>
      <c r="T14" s="24" t="s">
        <v>320</v>
      </c>
      <c r="U14" s="24" t="s">
        <v>320</v>
      </c>
      <c r="V14" s="24"/>
      <c r="W14" s="17" t="s">
        <v>1745</v>
      </c>
      <c r="X14" s="17" t="s">
        <v>1746</v>
      </c>
      <c r="Z14" s="21"/>
      <c r="AA14" s="21"/>
      <c r="AB14" s="21"/>
      <c r="AC14" s="21"/>
      <c r="AD14" s="21"/>
    </row>
    <row r="15" spans="1:30" ht="15" hidden="1">
      <c r="A15" s="25" t="s">
        <v>1816</v>
      </c>
      <c r="B15" s="25" t="s">
        <v>1817</v>
      </c>
      <c r="C15" s="25"/>
      <c r="D15" s="26" t="s">
        <v>334</v>
      </c>
      <c r="E15" s="26" t="s">
        <v>1818</v>
      </c>
      <c r="F15" s="34">
        <v>5000</v>
      </c>
      <c r="G15" s="34">
        <v>3000</v>
      </c>
      <c r="H15" s="34"/>
      <c r="I15" s="34"/>
      <c r="J15" s="34"/>
      <c r="K15" s="34"/>
      <c r="L15" s="34">
        <v>0</v>
      </c>
      <c r="M15" s="34"/>
      <c r="N15" s="34">
        <v>0</v>
      </c>
      <c r="O15" s="34"/>
      <c r="P15" s="34"/>
      <c r="Q15" s="34"/>
      <c r="R15" s="26" t="s">
        <v>1389</v>
      </c>
      <c r="S15" s="359">
        <v>42658</v>
      </c>
      <c r="T15" s="29" t="s">
        <v>320</v>
      </c>
      <c r="U15" s="29" t="s">
        <v>320</v>
      </c>
      <c r="V15" s="29"/>
      <c r="W15" s="26" t="s">
        <v>1745</v>
      </c>
      <c r="X15" s="26" t="s">
        <v>1770</v>
      </c>
      <c r="Y15" s="26"/>
    </row>
    <row r="16" spans="1:30" s="17" customFormat="1" ht="15" hidden="1">
      <c r="A16" s="16" t="s">
        <v>1819</v>
      </c>
      <c r="B16" s="16" t="s">
        <v>1813</v>
      </c>
      <c r="C16" s="16"/>
      <c r="D16" s="17" t="s">
        <v>334</v>
      </c>
      <c r="E16" s="17" t="s">
        <v>1820</v>
      </c>
      <c r="F16" s="23">
        <v>126692</v>
      </c>
      <c r="G16" s="23">
        <v>126692</v>
      </c>
      <c r="H16" s="23"/>
      <c r="I16" s="23"/>
      <c r="J16" s="23"/>
      <c r="K16" s="23"/>
      <c r="L16" s="23"/>
      <c r="M16" s="23"/>
      <c r="N16" s="23">
        <v>0</v>
      </c>
      <c r="O16" s="303"/>
      <c r="P16" s="303"/>
      <c r="Q16" s="303"/>
      <c r="R16" s="17" t="s">
        <v>1389</v>
      </c>
      <c r="S16" s="358" t="s">
        <v>1815</v>
      </c>
      <c r="T16" s="24" t="s">
        <v>320</v>
      </c>
      <c r="U16" s="24" t="s">
        <v>320</v>
      </c>
      <c r="V16" s="24"/>
      <c r="W16" s="17" t="s">
        <v>1745</v>
      </c>
      <c r="X16" s="17" t="s">
        <v>1746</v>
      </c>
      <c r="Z16" s="21"/>
      <c r="AA16" s="21"/>
      <c r="AB16" s="21"/>
      <c r="AC16" s="21"/>
      <c r="AD16" s="21"/>
    </row>
    <row r="17" spans="1:30" ht="15" hidden="1">
      <c r="A17" s="25" t="s">
        <v>1821</v>
      </c>
      <c r="B17" s="25" t="s">
        <v>1822</v>
      </c>
      <c r="C17" s="25"/>
      <c r="D17" s="26" t="s">
        <v>334</v>
      </c>
      <c r="E17" s="26" t="s">
        <v>1823</v>
      </c>
      <c r="F17" s="34">
        <v>50000</v>
      </c>
      <c r="G17" s="34">
        <v>50000</v>
      </c>
      <c r="H17" s="34"/>
      <c r="I17" s="34"/>
      <c r="J17" s="34"/>
      <c r="K17" s="34"/>
      <c r="L17" s="34">
        <v>0</v>
      </c>
      <c r="M17" s="34"/>
      <c r="N17" s="34">
        <v>0</v>
      </c>
      <c r="O17" s="34"/>
      <c r="P17" s="34"/>
      <c r="Q17" s="34"/>
      <c r="R17" s="26" t="s">
        <v>1389</v>
      </c>
      <c r="S17" s="359">
        <v>42491</v>
      </c>
      <c r="T17" s="29" t="s">
        <v>320</v>
      </c>
      <c r="U17" s="29" t="s">
        <v>320</v>
      </c>
      <c r="V17" s="29"/>
      <c r="W17" s="26" t="s">
        <v>1745</v>
      </c>
      <c r="X17" s="26" t="s">
        <v>1770</v>
      </c>
    </row>
    <row r="18" spans="1:30" s="26" customFormat="1" ht="15" hidden="1">
      <c r="A18" s="25" t="s">
        <v>1824</v>
      </c>
      <c r="B18" s="25" t="s">
        <v>1825</v>
      </c>
      <c r="C18" s="25"/>
      <c r="D18" s="26" t="s">
        <v>334</v>
      </c>
      <c r="E18" s="26" t="s">
        <v>1826</v>
      </c>
      <c r="F18" s="34">
        <v>70000</v>
      </c>
      <c r="G18" s="34">
        <v>70000</v>
      </c>
      <c r="H18" s="34"/>
      <c r="I18" s="34"/>
      <c r="J18" s="34"/>
      <c r="K18" s="34"/>
      <c r="L18" s="34">
        <v>70000</v>
      </c>
      <c r="M18" s="34"/>
      <c r="N18" s="34">
        <v>70000</v>
      </c>
      <c r="O18" s="34"/>
      <c r="P18" s="34"/>
      <c r="Q18" s="34"/>
      <c r="R18" s="26" t="s">
        <v>1389</v>
      </c>
      <c r="S18" s="359">
        <v>42461</v>
      </c>
      <c r="T18" s="29" t="s">
        <v>320</v>
      </c>
      <c r="U18" s="29" t="s">
        <v>320</v>
      </c>
      <c r="V18" s="29"/>
      <c r="W18" s="26" t="s">
        <v>1745</v>
      </c>
      <c r="X18" s="26" t="s">
        <v>1770</v>
      </c>
      <c r="Z18" s="38"/>
      <c r="AA18" s="38"/>
      <c r="AB18" s="38"/>
      <c r="AC18" s="38"/>
      <c r="AD18" s="38"/>
    </row>
    <row r="19" spans="1:30" s="17" customFormat="1" ht="90" hidden="1">
      <c r="A19" s="16" t="s">
        <v>1827</v>
      </c>
      <c r="B19" s="16" t="s">
        <v>1828</v>
      </c>
      <c r="C19" s="16"/>
      <c r="D19" s="17" t="s">
        <v>334</v>
      </c>
      <c r="E19" s="17" t="s">
        <v>1829</v>
      </c>
      <c r="F19" s="23">
        <v>92920</v>
      </c>
      <c r="G19" s="23">
        <v>89320</v>
      </c>
      <c r="H19" s="23"/>
      <c r="I19" s="23"/>
      <c r="J19" s="23"/>
      <c r="K19" s="23"/>
      <c r="L19" s="23">
        <f>F19-G19</f>
        <v>3600</v>
      </c>
      <c r="M19" s="23"/>
      <c r="N19" s="23">
        <v>8120</v>
      </c>
      <c r="O19" s="303"/>
      <c r="P19" s="303"/>
      <c r="Q19" s="303"/>
      <c r="R19" s="17" t="s">
        <v>1830</v>
      </c>
      <c r="S19" s="358">
        <v>42751</v>
      </c>
      <c r="T19" s="24" t="s">
        <v>320</v>
      </c>
      <c r="U19" s="24" t="s">
        <v>320</v>
      </c>
      <c r="V19" s="24"/>
      <c r="W19" s="17" t="s">
        <v>1745</v>
      </c>
      <c r="X19" s="17" t="s">
        <v>1746</v>
      </c>
      <c r="Y19" s="24">
        <v>42817</v>
      </c>
      <c r="Z19" s="21" t="s">
        <v>1764</v>
      </c>
      <c r="AA19" s="21" t="s">
        <v>1831</v>
      </c>
      <c r="AB19" s="21"/>
      <c r="AC19" s="21"/>
      <c r="AD19" s="21"/>
    </row>
    <row r="20" spans="1:30" s="15" customFormat="1" ht="75" hidden="1">
      <c r="A20" s="25" t="s">
        <v>1832</v>
      </c>
      <c r="B20" s="25" t="s">
        <v>1833</v>
      </c>
      <c r="C20" s="25"/>
      <c r="D20" s="26" t="s">
        <v>334</v>
      </c>
      <c r="E20" s="48" t="s">
        <v>1834</v>
      </c>
      <c r="F20" s="34">
        <v>42300</v>
      </c>
      <c r="G20" s="34">
        <v>28600</v>
      </c>
      <c r="H20" s="34"/>
      <c r="I20" s="34"/>
      <c r="J20" s="34"/>
      <c r="K20" s="34"/>
      <c r="L20" s="34">
        <f>F20-G20</f>
        <v>13700</v>
      </c>
      <c r="M20" s="34"/>
      <c r="N20" s="34">
        <v>2600</v>
      </c>
      <c r="O20" s="34"/>
      <c r="P20" s="34"/>
      <c r="Q20" s="34"/>
      <c r="R20" s="26" t="s">
        <v>1835</v>
      </c>
      <c r="S20" s="359">
        <v>42751</v>
      </c>
      <c r="T20" s="29" t="s">
        <v>320</v>
      </c>
      <c r="U20" s="29" t="s">
        <v>320</v>
      </c>
      <c r="V20" s="29"/>
      <c r="W20" s="26" t="s">
        <v>1745</v>
      </c>
      <c r="X20" s="26" t="s">
        <v>1770</v>
      </c>
      <c r="Y20" s="26"/>
      <c r="Z20" s="38" t="s">
        <v>1836</v>
      </c>
      <c r="AA20" s="38" t="s">
        <v>1837</v>
      </c>
      <c r="AB20" s="14"/>
      <c r="AC20" s="14"/>
      <c r="AD20" s="14"/>
    </row>
    <row r="21" spans="1:30" s="41" customFormat="1" ht="75" hidden="1">
      <c r="A21" s="40" t="s">
        <v>1838</v>
      </c>
      <c r="B21" s="40" t="s">
        <v>1839</v>
      </c>
      <c r="C21" s="40"/>
      <c r="D21" s="41" t="s">
        <v>334</v>
      </c>
      <c r="E21" s="41" t="s">
        <v>1840</v>
      </c>
      <c r="F21" s="43">
        <f>36800+75000</f>
        <v>111800</v>
      </c>
      <c r="G21" s="43">
        <v>75000</v>
      </c>
      <c r="H21" s="43"/>
      <c r="I21" s="43"/>
      <c r="J21" s="43"/>
      <c r="K21" s="43"/>
      <c r="L21" s="43">
        <f>F21-G21</f>
        <v>36800</v>
      </c>
      <c r="M21" s="43"/>
      <c r="N21" s="43">
        <v>0</v>
      </c>
      <c r="O21" s="304"/>
      <c r="P21" s="304"/>
      <c r="Q21" s="304"/>
      <c r="R21" s="41" t="s">
        <v>1841</v>
      </c>
      <c r="S21" s="360">
        <v>42769</v>
      </c>
      <c r="T21" s="44" t="s">
        <v>320</v>
      </c>
      <c r="U21" s="44" t="s">
        <v>320</v>
      </c>
      <c r="V21" s="44"/>
      <c r="W21" s="41" t="s">
        <v>1745</v>
      </c>
      <c r="X21" s="41" t="s">
        <v>1746</v>
      </c>
      <c r="Z21" s="45" t="s">
        <v>1389</v>
      </c>
      <c r="AA21" s="45" t="s">
        <v>1842</v>
      </c>
      <c r="AB21" s="45"/>
      <c r="AC21" s="45"/>
      <c r="AD21" s="45"/>
    </row>
    <row r="22" spans="1:30" s="17" customFormat="1" ht="15" hidden="1">
      <c r="A22" s="16" t="s">
        <v>1843</v>
      </c>
      <c r="B22" s="16" t="s">
        <v>1844</v>
      </c>
      <c r="C22" s="16"/>
      <c r="D22" s="17" t="e">
        <f>#REF!</f>
        <v>#REF!</v>
      </c>
      <c r="E22" s="17" t="s">
        <v>1845</v>
      </c>
      <c r="F22" s="23">
        <v>40000</v>
      </c>
      <c r="G22" s="23">
        <v>25000</v>
      </c>
      <c r="H22" s="23"/>
      <c r="I22" s="23"/>
      <c r="J22" s="23"/>
      <c r="K22" s="23">
        <v>15000</v>
      </c>
      <c r="L22" s="23">
        <v>0</v>
      </c>
      <c r="M22" s="23"/>
      <c r="N22" s="23">
        <v>0</v>
      </c>
      <c r="O22" s="303"/>
      <c r="P22" s="303"/>
      <c r="Q22" s="303"/>
      <c r="R22" s="17" t="s">
        <v>1846</v>
      </c>
      <c r="S22" s="358"/>
      <c r="T22" s="24" t="s">
        <v>320</v>
      </c>
      <c r="U22" s="24" t="s">
        <v>320</v>
      </c>
      <c r="V22" s="24"/>
      <c r="W22" s="17" t="s">
        <v>1745</v>
      </c>
      <c r="X22" s="17" t="s">
        <v>1746</v>
      </c>
      <c r="Y22" s="24">
        <v>42647</v>
      </c>
      <c r="Z22" s="21"/>
      <c r="AA22" s="21"/>
      <c r="AB22" s="21"/>
      <c r="AC22" s="21"/>
      <c r="AD22" s="21"/>
    </row>
    <row r="23" spans="1:30" s="26" customFormat="1" ht="15" hidden="1">
      <c r="A23" s="25" t="s">
        <v>1847</v>
      </c>
      <c r="B23" s="25" t="s">
        <v>1844</v>
      </c>
      <c r="C23" s="25"/>
      <c r="D23" s="26" t="s">
        <v>1848</v>
      </c>
      <c r="E23" s="26" t="s">
        <v>1849</v>
      </c>
      <c r="F23" s="34">
        <v>58200</v>
      </c>
      <c r="G23" s="34">
        <v>25000</v>
      </c>
      <c r="H23" s="34"/>
      <c r="I23" s="34"/>
      <c r="J23" s="34"/>
      <c r="K23" s="34">
        <v>33200</v>
      </c>
      <c r="L23" s="34">
        <v>0</v>
      </c>
      <c r="M23" s="34"/>
      <c r="N23" s="34"/>
      <c r="O23" s="34"/>
      <c r="P23" s="34"/>
      <c r="Q23" s="34"/>
      <c r="R23" s="26" t="s">
        <v>1850</v>
      </c>
      <c r="S23" s="359">
        <v>42700</v>
      </c>
      <c r="T23" s="29" t="s">
        <v>320</v>
      </c>
      <c r="U23" s="29" t="s">
        <v>320</v>
      </c>
      <c r="V23" s="29"/>
      <c r="W23" s="26" t="s">
        <v>1745</v>
      </c>
      <c r="X23" s="26" t="s">
        <v>1770</v>
      </c>
      <c r="Z23" s="38"/>
      <c r="AA23" s="38"/>
      <c r="AB23" s="38"/>
      <c r="AC23" s="38"/>
      <c r="AD23" s="38"/>
    </row>
    <row r="24" spans="1:30" ht="15" hidden="1">
      <c r="A24" s="31" t="s">
        <v>1851</v>
      </c>
      <c r="B24" s="16" t="s">
        <v>1852</v>
      </c>
      <c r="C24" s="16"/>
      <c r="D24" s="17" t="e">
        <f>#REF!</f>
        <v>#REF!</v>
      </c>
      <c r="E24" s="17" t="s">
        <v>754</v>
      </c>
      <c r="F24" s="23">
        <v>517400</v>
      </c>
      <c r="G24" s="23">
        <v>386200</v>
      </c>
      <c r="H24" s="23"/>
      <c r="I24" s="23"/>
      <c r="J24" s="23"/>
      <c r="K24" s="23">
        <f>F24-G24</f>
        <v>131200</v>
      </c>
      <c r="L24" s="23">
        <v>0</v>
      </c>
      <c r="M24" s="23"/>
      <c r="N24" s="23"/>
      <c r="O24" s="303"/>
      <c r="P24" s="303"/>
      <c r="Q24" s="303"/>
      <c r="R24" s="17" t="s">
        <v>1853</v>
      </c>
      <c r="S24" s="358"/>
      <c r="T24" s="24" t="s">
        <v>320</v>
      </c>
      <c r="U24" s="24" t="s">
        <v>320</v>
      </c>
      <c r="V24" s="24"/>
      <c r="W24" s="17" t="s">
        <v>1745</v>
      </c>
      <c r="X24" s="17" t="s">
        <v>1746</v>
      </c>
    </row>
    <row r="25" spans="1:30" ht="75" hidden="1">
      <c r="A25" s="31" t="s">
        <v>1854</v>
      </c>
      <c r="B25" s="31" t="s">
        <v>1855</v>
      </c>
      <c r="D25" s="1" t="s">
        <v>334</v>
      </c>
      <c r="E25" s="1" t="s">
        <v>1856</v>
      </c>
      <c r="F25" s="32">
        <v>2040620</v>
      </c>
      <c r="G25" s="32">
        <v>2040620</v>
      </c>
      <c r="H25" s="32">
        <v>0</v>
      </c>
      <c r="I25" s="32">
        <v>0</v>
      </c>
      <c r="K25" s="32">
        <v>0</v>
      </c>
      <c r="L25" s="32">
        <v>0</v>
      </c>
      <c r="N25" s="32">
        <v>337220</v>
      </c>
      <c r="R25" s="1" t="s">
        <v>23</v>
      </c>
      <c r="S25" s="361">
        <v>42831</v>
      </c>
      <c r="T25" s="1" t="s">
        <v>1857</v>
      </c>
      <c r="U25" s="1" t="s">
        <v>1857</v>
      </c>
      <c r="W25" s="1" t="s">
        <v>1858</v>
      </c>
      <c r="X25" s="1" t="s">
        <v>703</v>
      </c>
    </row>
    <row r="26" spans="1:30" ht="30.75" hidden="1" customHeight="1">
      <c r="A26" s="31" t="s">
        <v>1859</v>
      </c>
      <c r="B26" s="31" t="s">
        <v>1860</v>
      </c>
      <c r="D26" s="1" t="s">
        <v>334</v>
      </c>
      <c r="E26" s="1" t="s">
        <v>1861</v>
      </c>
      <c r="F26" s="32">
        <v>390240</v>
      </c>
      <c r="G26" s="32">
        <f>F26</f>
        <v>390240</v>
      </c>
      <c r="H26" s="32">
        <v>0</v>
      </c>
      <c r="I26" s="32">
        <v>0</v>
      </c>
      <c r="K26" s="32">
        <v>0</v>
      </c>
      <c r="L26" s="32">
        <v>0</v>
      </c>
      <c r="N26" s="61">
        <v>58965</v>
      </c>
      <c r="O26" s="306"/>
      <c r="P26" s="306"/>
      <c r="Q26" s="306"/>
      <c r="R26" s="1" t="s">
        <v>71</v>
      </c>
      <c r="S26" s="361">
        <v>42843</v>
      </c>
      <c r="T26" s="1" t="s">
        <v>1857</v>
      </c>
      <c r="U26" s="1" t="s">
        <v>1857</v>
      </c>
      <c r="W26" s="1" t="s">
        <v>1858</v>
      </c>
      <c r="X26" s="1" t="s">
        <v>1862</v>
      </c>
    </row>
    <row r="27" spans="1:30" ht="60" hidden="1">
      <c r="A27" s="16" t="s">
        <v>1863</v>
      </c>
      <c r="B27" s="16" t="s">
        <v>1864</v>
      </c>
      <c r="C27" s="16"/>
      <c r="D27" s="17" t="s">
        <v>334</v>
      </c>
      <c r="E27" s="17" t="s">
        <v>1865</v>
      </c>
      <c r="F27" s="23">
        <v>35520</v>
      </c>
      <c r="G27" s="23">
        <v>35520</v>
      </c>
      <c r="H27" s="23"/>
      <c r="I27" s="23"/>
      <c r="J27" s="23"/>
      <c r="K27" s="23">
        <v>0</v>
      </c>
      <c r="L27" s="23">
        <v>0</v>
      </c>
      <c r="M27" s="23"/>
      <c r="N27" s="23">
        <v>5920</v>
      </c>
      <c r="O27" s="303"/>
      <c r="P27" s="303"/>
      <c r="Q27" s="303"/>
      <c r="R27" s="17" t="s">
        <v>367</v>
      </c>
      <c r="S27" s="358">
        <v>42818</v>
      </c>
      <c r="T27" s="24" t="s">
        <v>320</v>
      </c>
      <c r="U27" s="17" t="s">
        <v>1857</v>
      </c>
      <c r="V27" s="17"/>
      <c r="W27" s="17" t="s">
        <v>1858</v>
      </c>
      <c r="X27" s="17" t="s">
        <v>1746</v>
      </c>
    </row>
    <row r="28" spans="1:30" ht="45" hidden="1">
      <c r="A28" s="16" t="s">
        <v>1866</v>
      </c>
      <c r="B28" s="16" t="s">
        <v>1864</v>
      </c>
      <c r="C28" s="16"/>
      <c r="D28" s="17" t="s">
        <v>334</v>
      </c>
      <c r="E28" s="17" t="s">
        <v>1867</v>
      </c>
      <c r="F28" s="23">
        <v>65160</v>
      </c>
      <c r="G28" s="23">
        <v>65160</v>
      </c>
      <c r="H28" s="23"/>
      <c r="I28" s="23"/>
      <c r="J28" s="23"/>
      <c r="K28" s="23">
        <v>0</v>
      </c>
      <c r="L28" s="23">
        <v>0</v>
      </c>
      <c r="M28" s="23"/>
      <c r="N28" s="23">
        <v>10860</v>
      </c>
      <c r="O28" s="303"/>
      <c r="P28" s="303"/>
      <c r="Q28" s="303"/>
      <c r="R28" s="17" t="s">
        <v>63</v>
      </c>
      <c r="S28" s="358">
        <v>42818</v>
      </c>
      <c r="T28" s="24" t="s">
        <v>320</v>
      </c>
      <c r="U28" s="17" t="s">
        <v>1857</v>
      </c>
      <c r="V28" s="17"/>
      <c r="W28" s="17" t="s">
        <v>1858</v>
      </c>
      <c r="X28" s="17" t="s">
        <v>1746</v>
      </c>
      <c r="Z28" s="30" t="s">
        <v>1755</v>
      </c>
      <c r="AA28" s="30" t="s">
        <v>1753</v>
      </c>
    </row>
    <row r="29" spans="1:30" ht="30" hidden="1">
      <c r="A29" s="25" t="s">
        <v>1868</v>
      </c>
      <c r="B29" s="25" t="s">
        <v>1869</v>
      </c>
      <c r="C29" s="25"/>
      <c r="D29" s="62" t="s">
        <v>334</v>
      </c>
      <c r="E29" s="62" t="s">
        <v>1870</v>
      </c>
      <c r="F29" s="63">
        <v>30000</v>
      </c>
      <c r="G29" s="63">
        <v>15000</v>
      </c>
      <c r="H29" s="63">
        <v>12000</v>
      </c>
      <c r="I29" s="63">
        <v>0</v>
      </c>
      <c r="J29" s="63"/>
      <c r="K29" s="63">
        <v>3000</v>
      </c>
      <c r="L29" s="63">
        <v>0</v>
      </c>
      <c r="M29" s="63"/>
      <c r="N29" s="63">
        <v>0</v>
      </c>
      <c r="O29" s="34"/>
      <c r="P29" s="34"/>
      <c r="Q29" s="34"/>
      <c r="R29" s="62" t="s">
        <v>1389</v>
      </c>
      <c r="S29" s="362">
        <v>42829</v>
      </c>
      <c r="T29" s="62" t="s">
        <v>1857</v>
      </c>
      <c r="U29" s="62" t="s">
        <v>1857</v>
      </c>
      <c r="V29" s="62"/>
      <c r="W29" s="62" t="s">
        <v>1871</v>
      </c>
      <c r="X29" s="62" t="s">
        <v>1770</v>
      </c>
      <c r="Y29" s="62"/>
    </row>
    <row r="30" spans="1:30" ht="75" hidden="1">
      <c r="A30" s="25" t="s">
        <v>1872</v>
      </c>
      <c r="B30" s="25" t="s">
        <v>1873</v>
      </c>
      <c r="C30" s="25"/>
      <c r="D30" s="62" t="e">
        <f>'2022-23'!#REF!</f>
        <v>#REF!</v>
      </c>
      <c r="E30" s="64" t="s">
        <v>1874</v>
      </c>
      <c r="F30" s="63">
        <v>67800</v>
      </c>
      <c r="G30" s="63">
        <v>25000</v>
      </c>
      <c r="H30" s="63">
        <v>0</v>
      </c>
      <c r="I30" s="63">
        <v>0</v>
      </c>
      <c r="J30" s="63"/>
      <c r="K30" s="63">
        <v>42800</v>
      </c>
      <c r="L30" s="63">
        <v>0</v>
      </c>
      <c r="M30" s="63"/>
      <c r="N30" s="63">
        <v>4000</v>
      </c>
      <c r="O30" s="34"/>
      <c r="P30" s="34"/>
      <c r="Q30" s="34"/>
      <c r="R30" s="62" t="s">
        <v>773</v>
      </c>
      <c r="S30" s="362">
        <v>42933</v>
      </c>
      <c r="T30" s="62" t="s">
        <v>1857</v>
      </c>
      <c r="U30" s="62" t="s">
        <v>1857</v>
      </c>
      <c r="V30" s="62"/>
      <c r="W30" s="26" t="s">
        <v>1745</v>
      </c>
      <c r="X30" s="26" t="s">
        <v>1770</v>
      </c>
    </row>
    <row r="31" spans="1:30" ht="30" hidden="1">
      <c r="A31" s="25" t="s">
        <v>1875</v>
      </c>
      <c r="B31" s="25" t="s">
        <v>1876</v>
      </c>
      <c r="C31" s="25"/>
      <c r="D31" s="62" t="s">
        <v>334</v>
      </c>
      <c r="E31" s="62" t="s">
        <v>1877</v>
      </c>
      <c r="F31" s="63">
        <v>330000</v>
      </c>
      <c r="G31" s="63">
        <v>180000</v>
      </c>
      <c r="H31" s="63">
        <v>30000</v>
      </c>
      <c r="I31" s="63">
        <v>0</v>
      </c>
      <c r="J31" s="63"/>
      <c r="K31" s="63">
        <v>120000</v>
      </c>
      <c r="L31" s="63">
        <v>0</v>
      </c>
      <c r="M31" s="63"/>
      <c r="N31" s="63">
        <v>30000</v>
      </c>
      <c r="O31" s="34"/>
      <c r="P31" s="34"/>
      <c r="Q31" s="34"/>
      <c r="R31" s="62" t="s">
        <v>1389</v>
      </c>
      <c r="S31" s="362">
        <v>42892</v>
      </c>
      <c r="T31" s="62" t="s">
        <v>1857</v>
      </c>
      <c r="U31" s="62" t="s">
        <v>111</v>
      </c>
      <c r="V31" s="62"/>
      <c r="W31" s="26" t="s">
        <v>1745</v>
      </c>
      <c r="X31" s="26" t="s">
        <v>1770</v>
      </c>
    </row>
    <row r="32" spans="1:30" ht="45" hidden="1">
      <c r="A32" s="25" t="s">
        <v>1878</v>
      </c>
      <c r="B32" s="25" t="s">
        <v>1879</v>
      </c>
      <c r="C32" s="25"/>
      <c r="D32" s="62" t="s">
        <v>334</v>
      </c>
      <c r="E32" s="62" t="s">
        <v>1880</v>
      </c>
      <c r="F32" s="63">
        <f>830000+(20%*400000)</f>
        <v>910000</v>
      </c>
      <c r="G32" s="63">
        <v>480000</v>
      </c>
      <c r="H32" s="63">
        <v>100000</v>
      </c>
      <c r="I32" s="63">
        <v>0</v>
      </c>
      <c r="J32" s="63"/>
      <c r="K32" s="63">
        <v>330000</v>
      </c>
      <c r="L32" s="63">
        <v>0</v>
      </c>
      <c r="M32" s="63"/>
      <c r="N32" s="63">
        <v>80000</v>
      </c>
      <c r="O32" s="34"/>
      <c r="P32" s="34"/>
      <c r="Q32" s="34"/>
      <c r="R32" s="62" t="s">
        <v>1389</v>
      </c>
      <c r="S32" s="362">
        <v>42923</v>
      </c>
      <c r="T32" s="62" t="s">
        <v>1857</v>
      </c>
      <c r="U32" s="62" t="s">
        <v>111</v>
      </c>
      <c r="V32" s="62"/>
      <c r="W32" s="62" t="s">
        <v>1745</v>
      </c>
      <c r="X32" s="26" t="s">
        <v>1770</v>
      </c>
    </row>
    <row r="33" spans="1:30" ht="45" hidden="1">
      <c r="A33" s="16" t="s">
        <v>1881</v>
      </c>
      <c r="B33" s="16" t="s">
        <v>1882</v>
      </c>
      <c r="C33" s="16"/>
      <c r="D33" s="17" t="s">
        <v>334</v>
      </c>
      <c r="E33" s="17" t="s">
        <v>1880</v>
      </c>
      <c r="F33" s="23">
        <v>5811000</v>
      </c>
      <c r="G33" s="23">
        <v>2000000</v>
      </c>
      <c r="H33" s="23">
        <v>614000</v>
      </c>
      <c r="I33" s="23">
        <f>(550+113+1377)*1000</f>
        <v>2040000</v>
      </c>
      <c r="J33" s="23"/>
      <c r="K33" s="23">
        <f>1157*1000</f>
        <v>1157000</v>
      </c>
      <c r="L33" s="23">
        <v>0</v>
      </c>
      <c r="M33" s="23"/>
      <c r="N33" s="23">
        <v>400000</v>
      </c>
      <c r="O33" s="303"/>
      <c r="P33" s="303"/>
      <c r="Q33" s="303"/>
      <c r="R33" s="17" t="s">
        <v>1389</v>
      </c>
      <c r="S33" s="358">
        <v>43034</v>
      </c>
      <c r="T33" s="17" t="s">
        <v>1857</v>
      </c>
      <c r="U33" s="17" t="s">
        <v>111</v>
      </c>
      <c r="V33" s="17"/>
      <c r="W33" s="17" t="s">
        <v>1745</v>
      </c>
      <c r="X33" s="17" t="s">
        <v>1746</v>
      </c>
    </row>
    <row r="34" spans="1:30" ht="30" hidden="1">
      <c r="A34" s="25" t="s">
        <v>1883</v>
      </c>
      <c r="B34" s="25" t="s">
        <v>1873</v>
      </c>
      <c r="C34" s="25"/>
      <c r="D34" s="62" t="e">
        <f>'2022-23'!#REF!</f>
        <v>#REF!</v>
      </c>
      <c r="E34" s="62" t="s">
        <v>1884</v>
      </c>
      <c r="F34" s="63" t="s">
        <v>111</v>
      </c>
      <c r="G34" s="63">
        <v>25000</v>
      </c>
      <c r="H34" s="63">
        <v>0</v>
      </c>
      <c r="I34" s="63">
        <v>0</v>
      </c>
      <c r="J34" s="63"/>
      <c r="K34" s="63" t="s">
        <v>111</v>
      </c>
      <c r="L34" s="63">
        <v>0</v>
      </c>
      <c r="M34" s="63"/>
      <c r="N34" s="63" t="s">
        <v>111</v>
      </c>
      <c r="O34" s="34"/>
      <c r="P34" s="34"/>
      <c r="Q34" s="34"/>
      <c r="R34" s="62" t="s">
        <v>1885</v>
      </c>
      <c r="S34" s="362" t="s">
        <v>111</v>
      </c>
      <c r="T34" s="62" t="s">
        <v>1857</v>
      </c>
      <c r="U34" s="62" t="s">
        <v>1857</v>
      </c>
      <c r="V34" s="62"/>
      <c r="W34" s="62" t="s">
        <v>994</v>
      </c>
      <c r="X34" s="26" t="s">
        <v>1770</v>
      </c>
      <c r="Z34" s="30" t="s">
        <v>1886</v>
      </c>
    </row>
    <row r="35" spans="1:30" ht="15" hidden="1">
      <c r="A35" s="25" t="s">
        <v>1887</v>
      </c>
      <c r="B35" s="25" t="s">
        <v>1888</v>
      </c>
      <c r="C35" s="25"/>
      <c r="D35" s="62"/>
      <c r="E35" s="62" t="s">
        <v>456</v>
      </c>
      <c r="F35" s="63">
        <v>240000</v>
      </c>
      <c r="G35" s="63">
        <v>240000</v>
      </c>
      <c r="H35" s="63">
        <v>0</v>
      </c>
      <c r="I35" s="63">
        <v>0</v>
      </c>
      <c r="J35" s="63"/>
      <c r="K35" s="63">
        <v>0</v>
      </c>
      <c r="L35" s="63">
        <v>0</v>
      </c>
      <c r="M35" s="63"/>
      <c r="N35" s="63"/>
      <c r="O35" s="34"/>
      <c r="P35" s="34"/>
      <c r="Q35" s="34"/>
      <c r="R35" s="62" t="s">
        <v>19</v>
      </c>
      <c r="S35" s="362"/>
      <c r="T35" s="62" t="s">
        <v>1857</v>
      </c>
      <c r="U35" s="62" t="s">
        <v>717</v>
      </c>
      <c r="V35" s="62"/>
      <c r="W35" s="62" t="s">
        <v>1745</v>
      </c>
      <c r="X35" s="26" t="s">
        <v>1770</v>
      </c>
    </row>
    <row r="36" spans="1:30" ht="15" hidden="1">
      <c r="A36" s="25" t="s">
        <v>1889</v>
      </c>
      <c r="B36" s="25" t="s">
        <v>1890</v>
      </c>
      <c r="C36" s="25"/>
      <c r="D36" s="62" t="s">
        <v>1891</v>
      </c>
      <c r="E36" s="62" t="s">
        <v>833</v>
      </c>
      <c r="F36" s="63"/>
      <c r="G36" s="63"/>
      <c r="H36" s="63"/>
      <c r="I36" s="63"/>
      <c r="J36" s="63"/>
      <c r="K36" s="63"/>
      <c r="L36" s="63"/>
      <c r="M36" s="63"/>
      <c r="N36" s="63"/>
      <c r="O36" s="34"/>
      <c r="P36" s="34"/>
      <c r="Q36" s="34"/>
      <c r="R36" s="62" t="s">
        <v>9</v>
      </c>
      <c r="S36" s="362"/>
      <c r="T36" s="62" t="s">
        <v>717</v>
      </c>
      <c r="U36" s="62" t="s">
        <v>717</v>
      </c>
      <c r="V36" s="62"/>
      <c r="W36" s="62" t="s">
        <v>1745</v>
      </c>
      <c r="X36" s="26" t="s">
        <v>1770</v>
      </c>
    </row>
    <row r="37" spans="1:30" ht="45" hidden="1">
      <c r="A37" s="25" t="s">
        <v>1892</v>
      </c>
      <c r="B37" s="25" t="s">
        <v>1882</v>
      </c>
      <c r="C37" s="25"/>
      <c r="D37" s="62"/>
      <c r="E37" s="62" t="s">
        <v>1880</v>
      </c>
      <c r="F37" s="63"/>
      <c r="G37" s="63"/>
      <c r="H37" s="63"/>
      <c r="I37" s="63"/>
      <c r="J37" s="63"/>
      <c r="K37" s="63"/>
      <c r="L37" s="63"/>
      <c r="M37" s="63"/>
      <c r="N37" s="63"/>
      <c r="O37" s="34"/>
      <c r="P37" s="34"/>
      <c r="Q37" s="34"/>
      <c r="R37" s="62"/>
      <c r="S37" s="362"/>
      <c r="T37" s="62" t="s">
        <v>717</v>
      </c>
      <c r="U37" s="62" t="s">
        <v>717</v>
      </c>
      <c r="V37" s="62" t="s">
        <v>293</v>
      </c>
      <c r="W37" s="62" t="s">
        <v>978</v>
      </c>
      <c r="X37" s="26" t="s">
        <v>1770</v>
      </c>
    </row>
    <row r="38" spans="1:30" s="62" customFormat="1" ht="15" hidden="1">
      <c r="A38" s="25" t="s">
        <v>1893</v>
      </c>
      <c r="B38" s="25" t="s">
        <v>1894</v>
      </c>
      <c r="C38" s="25"/>
      <c r="D38" s="62" t="s">
        <v>1895</v>
      </c>
      <c r="E38" s="62" t="s">
        <v>1896</v>
      </c>
      <c r="F38" s="63">
        <v>40000</v>
      </c>
      <c r="G38" s="63">
        <v>20000</v>
      </c>
      <c r="H38" s="63">
        <v>50000</v>
      </c>
      <c r="I38" s="63">
        <v>0</v>
      </c>
      <c r="J38" s="63"/>
      <c r="K38" s="63">
        <v>15000</v>
      </c>
      <c r="L38" s="63">
        <v>0</v>
      </c>
      <c r="M38" s="63"/>
      <c r="N38" s="63"/>
      <c r="O38" s="34"/>
      <c r="P38" s="34"/>
      <c r="Q38" s="34"/>
      <c r="R38" s="62" t="s">
        <v>773</v>
      </c>
      <c r="S38" s="362"/>
      <c r="T38" s="62" t="s">
        <v>717</v>
      </c>
      <c r="U38" s="62" t="s">
        <v>717</v>
      </c>
      <c r="V38" s="62" t="s">
        <v>293</v>
      </c>
      <c r="W38" s="62" t="s">
        <v>1897</v>
      </c>
      <c r="X38" s="26" t="s">
        <v>1770</v>
      </c>
      <c r="Z38" s="71"/>
      <c r="AA38" s="71"/>
      <c r="AB38" s="71"/>
      <c r="AC38" s="71"/>
      <c r="AD38" s="71"/>
    </row>
    <row r="39" spans="1:30" ht="30" hidden="1">
      <c r="A39" s="25" t="s">
        <v>1898</v>
      </c>
      <c r="B39" s="25" t="s">
        <v>1876</v>
      </c>
      <c r="C39" s="25"/>
      <c r="D39" s="62"/>
      <c r="E39" s="62" t="s">
        <v>1899</v>
      </c>
      <c r="F39" s="63">
        <v>160000</v>
      </c>
      <c r="G39" s="63">
        <v>80000</v>
      </c>
      <c r="H39" s="63">
        <v>16000</v>
      </c>
      <c r="I39" s="63"/>
      <c r="J39" s="63"/>
      <c r="K39" s="63">
        <v>54000</v>
      </c>
      <c r="L39" s="63"/>
      <c r="M39" s="63"/>
      <c r="N39" s="63"/>
      <c r="O39" s="34"/>
      <c r="P39" s="34"/>
      <c r="Q39" s="34"/>
      <c r="R39" s="62" t="s">
        <v>1389</v>
      </c>
      <c r="S39" s="362">
        <v>43521</v>
      </c>
      <c r="T39" s="62" t="s">
        <v>717</v>
      </c>
      <c r="U39" s="62" t="s">
        <v>717</v>
      </c>
      <c r="V39" s="62" t="s">
        <v>293</v>
      </c>
      <c r="W39" s="62" t="s">
        <v>978</v>
      </c>
      <c r="X39" s="62" t="s">
        <v>1770</v>
      </c>
    </row>
    <row r="40" spans="1:30" ht="45" hidden="1">
      <c r="A40" s="25" t="s">
        <v>1900</v>
      </c>
      <c r="B40" s="25" t="s">
        <v>1901</v>
      </c>
      <c r="C40" s="25"/>
      <c r="D40" s="62"/>
      <c r="E40" s="62" t="s">
        <v>1902</v>
      </c>
      <c r="F40" s="63">
        <v>900000</v>
      </c>
      <c r="G40" s="63">
        <v>0</v>
      </c>
      <c r="H40" s="63">
        <v>300000</v>
      </c>
      <c r="I40" s="63">
        <v>0</v>
      </c>
      <c r="J40" s="63"/>
      <c r="K40" s="63">
        <v>600000</v>
      </c>
      <c r="L40" s="63">
        <v>0</v>
      </c>
      <c r="M40" s="63"/>
      <c r="N40" s="63">
        <v>15000</v>
      </c>
      <c r="O40" s="34"/>
      <c r="P40" s="34"/>
      <c r="Q40" s="34"/>
      <c r="R40" s="62" t="s">
        <v>1389</v>
      </c>
      <c r="S40" s="362">
        <v>43521</v>
      </c>
      <c r="T40" s="62" t="s">
        <v>717</v>
      </c>
      <c r="U40" s="62" t="s">
        <v>717</v>
      </c>
      <c r="V40" s="62" t="s">
        <v>293</v>
      </c>
      <c r="W40" s="62" t="s">
        <v>978</v>
      </c>
      <c r="X40" s="62" t="s">
        <v>1770</v>
      </c>
    </row>
    <row r="41" spans="1:30" s="41" customFormat="1" ht="60" hidden="1">
      <c r="A41" s="40" t="s">
        <v>1903</v>
      </c>
      <c r="B41" s="40" t="s">
        <v>1904</v>
      </c>
      <c r="C41" s="40"/>
      <c r="E41" s="41" t="s">
        <v>1905</v>
      </c>
      <c r="F41" s="43">
        <v>4999300</v>
      </c>
      <c r="G41" s="43">
        <v>1000000</v>
      </c>
      <c r="H41" s="43">
        <v>338000</v>
      </c>
      <c r="I41" s="43">
        <f>1600000+411700</f>
        <v>2011700</v>
      </c>
      <c r="J41" s="43"/>
      <c r="K41" s="43">
        <v>1436800</v>
      </c>
      <c r="L41" s="43">
        <v>212800</v>
      </c>
      <c r="M41" s="43"/>
      <c r="N41" s="43">
        <v>472000</v>
      </c>
      <c r="O41" s="304"/>
      <c r="P41" s="304"/>
      <c r="Q41" s="304"/>
      <c r="R41" s="41" t="s">
        <v>1389</v>
      </c>
      <c r="S41" s="360">
        <v>43733</v>
      </c>
      <c r="T41" s="41" t="s">
        <v>697</v>
      </c>
      <c r="U41" s="41" t="s">
        <v>111</v>
      </c>
      <c r="V41" s="41" t="s">
        <v>293</v>
      </c>
      <c r="W41" s="41" t="s">
        <v>1745</v>
      </c>
      <c r="X41" s="41" t="s">
        <v>1746</v>
      </c>
      <c r="Z41" s="45"/>
      <c r="AA41" s="45"/>
      <c r="AB41" s="45"/>
      <c r="AC41" s="45"/>
      <c r="AD41" s="45"/>
    </row>
    <row r="42" spans="1:30" ht="60">
      <c r="A42" s="25" t="s">
        <v>1906</v>
      </c>
      <c r="B42" s="25" t="s">
        <v>1907</v>
      </c>
      <c r="C42" s="25"/>
      <c r="D42" s="62"/>
      <c r="E42" s="62" t="s">
        <v>1908</v>
      </c>
      <c r="F42" s="63">
        <v>97300</v>
      </c>
      <c r="G42" s="63">
        <v>75000</v>
      </c>
      <c r="H42" s="63">
        <v>0</v>
      </c>
      <c r="I42" s="63">
        <v>0</v>
      </c>
      <c r="J42" s="63"/>
      <c r="K42" s="63">
        <v>20100</v>
      </c>
      <c r="L42" s="63">
        <v>2200</v>
      </c>
      <c r="M42" s="63"/>
      <c r="N42" s="63">
        <v>15000</v>
      </c>
      <c r="O42" s="34"/>
      <c r="P42" s="34"/>
      <c r="Q42" s="34"/>
      <c r="R42" s="62" t="s">
        <v>23</v>
      </c>
      <c r="S42" s="362">
        <v>43966</v>
      </c>
      <c r="T42" s="62" t="s">
        <v>293</v>
      </c>
      <c r="U42" s="62" t="s">
        <v>293</v>
      </c>
      <c r="V42" s="62" t="s">
        <v>293</v>
      </c>
      <c r="W42" s="62" t="s">
        <v>978</v>
      </c>
      <c r="X42" s="62" t="s">
        <v>1770</v>
      </c>
    </row>
    <row r="43" spans="1:30" ht="60">
      <c r="A43" s="25" t="s">
        <v>1909</v>
      </c>
      <c r="B43" s="25" t="s">
        <v>1907</v>
      </c>
      <c r="C43" s="25"/>
      <c r="D43" s="62"/>
      <c r="E43" s="62" t="s">
        <v>1910</v>
      </c>
      <c r="F43" s="63">
        <v>99800</v>
      </c>
      <c r="G43" s="63">
        <v>75000</v>
      </c>
      <c r="H43" s="63">
        <v>0</v>
      </c>
      <c r="I43" s="63">
        <v>0</v>
      </c>
      <c r="J43" s="63"/>
      <c r="K43" s="63">
        <v>24800</v>
      </c>
      <c r="L43" s="63">
        <v>0</v>
      </c>
      <c r="M43" s="63"/>
      <c r="N43" s="63">
        <v>14800</v>
      </c>
      <c r="O43" s="34"/>
      <c r="P43" s="34"/>
      <c r="Q43" s="34"/>
      <c r="R43" s="62" t="s">
        <v>51</v>
      </c>
      <c r="S43" s="362">
        <v>43970</v>
      </c>
      <c r="T43" s="62" t="s">
        <v>293</v>
      </c>
      <c r="U43" s="62" t="s">
        <v>293</v>
      </c>
      <c r="V43" s="62" t="s">
        <v>293</v>
      </c>
      <c r="W43" s="62" t="s">
        <v>978</v>
      </c>
      <c r="X43" s="62" t="s">
        <v>1770</v>
      </c>
    </row>
    <row r="44" spans="1:30" ht="45">
      <c r="A44" s="16" t="s">
        <v>1911</v>
      </c>
      <c r="B44" s="16" t="s">
        <v>1907</v>
      </c>
      <c r="C44" s="16"/>
      <c r="D44" s="17"/>
      <c r="E44" s="17" t="s">
        <v>1912</v>
      </c>
      <c r="F44" s="23">
        <v>77500</v>
      </c>
      <c r="G44" s="23">
        <v>75000</v>
      </c>
      <c r="H44" s="23">
        <v>0</v>
      </c>
      <c r="I44" s="23">
        <v>0</v>
      </c>
      <c r="J44" s="23"/>
      <c r="K44" s="23">
        <v>2500</v>
      </c>
      <c r="L44" s="23">
        <v>0</v>
      </c>
      <c r="M44" s="23"/>
      <c r="N44" s="23">
        <v>14100</v>
      </c>
      <c r="O44" s="303"/>
      <c r="P44" s="303"/>
      <c r="Q44" s="303"/>
      <c r="R44" s="17" t="s">
        <v>1913</v>
      </c>
      <c r="S44" s="358">
        <v>43970</v>
      </c>
      <c r="T44" s="17" t="s">
        <v>293</v>
      </c>
      <c r="U44" s="17" t="s">
        <v>293</v>
      </c>
      <c r="V44" s="17" t="s">
        <v>293</v>
      </c>
      <c r="W44" s="17" t="s">
        <v>1745</v>
      </c>
      <c r="X44" s="17" t="s">
        <v>1746</v>
      </c>
    </row>
    <row r="45" spans="1:30" ht="90">
      <c r="A45" s="162" t="s">
        <v>1914</v>
      </c>
      <c r="B45" s="16" t="s">
        <v>1915</v>
      </c>
      <c r="C45" s="16"/>
      <c r="D45" s="17"/>
      <c r="E45" s="17" t="s">
        <v>981</v>
      </c>
      <c r="F45" s="23">
        <v>63173</v>
      </c>
      <c r="G45" s="23">
        <f>F45</f>
        <v>63173</v>
      </c>
      <c r="H45" s="23">
        <v>0</v>
      </c>
      <c r="I45" s="23">
        <v>0</v>
      </c>
      <c r="J45" s="23"/>
      <c r="K45" s="23">
        <v>0</v>
      </c>
      <c r="L45" s="23">
        <v>0</v>
      </c>
      <c r="M45" s="23"/>
      <c r="N45" s="23">
        <v>8240</v>
      </c>
      <c r="O45" s="303"/>
      <c r="P45" s="303"/>
      <c r="Q45" s="303"/>
      <c r="R45" s="17" t="s">
        <v>1916</v>
      </c>
      <c r="S45" s="358">
        <v>43956</v>
      </c>
      <c r="T45" s="17" t="s">
        <v>293</v>
      </c>
      <c r="U45" s="17" t="s">
        <v>293</v>
      </c>
      <c r="V45" s="17" t="s">
        <v>293</v>
      </c>
      <c r="W45" s="17" t="s">
        <v>1745</v>
      </c>
      <c r="X45" s="17" t="s">
        <v>1746</v>
      </c>
    </row>
    <row r="46" spans="1:30" ht="90">
      <c r="A46" s="25" t="s">
        <v>1917</v>
      </c>
      <c r="B46" s="25" t="s">
        <v>1918</v>
      </c>
      <c r="C46" s="25"/>
      <c r="D46" s="26"/>
      <c r="E46" s="26" t="s">
        <v>1919</v>
      </c>
      <c r="F46" s="34">
        <v>200000</v>
      </c>
      <c r="G46" s="34">
        <v>100000</v>
      </c>
      <c r="H46" s="34">
        <v>25000</v>
      </c>
      <c r="I46" s="34">
        <v>0</v>
      </c>
      <c r="J46" s="34"/>
      <c r="K46" s="34">
        <v>75000</v>
      </c>
      <c r="L46" s="34">
        <v>0</v>
      </c>
      <c r="M46" s="34"/>
      <c r="N46" s="34">
        <v>10000</v>
      </c>
      <c r="O46" s="34"/>
      <c r="P46" s="34"/>
      <c r="Q46" s="34"/>
      <c r="R46" s="26" t="s">
        <v>1389</v>
      </c>
      <c r="S46" s="359">
        <v>43998</v>
      </c>
      <c r="T46" s="26" t="s">
        <v>293</v>
      </c>
      <c r="U46" s="26" t="s">
        <v>293</v>
      </c>
      <c r="V46" s="26" t="s">
        <v>293</v>
      </c>
      <c r="W46" s="26" t="s">
        <v>1745</v>
      </c>
      <c r="X46" s="26" t="s">
        <v>1770</v>
      </c>
    </row>
    <row r="47" spans="1:30" ht="75">
      <c r="A47" s="25" t="s">
        <v>1920</v>
      </c>
      <c r="B47" s="25" t="s">
        <v>1918</v>
      </c>
      <c r="C47" s="25"/>
      <c r="D47" s="26"/>
      <c r="E47" s="26" t="s">
        <v>1921</v>
      </c>
      <c r="F47" s="34">
        <v>150000</v>
      </c>
      <c r="G47" s="34">
        <v>75000</v>
      </c>
      <c r="H47" s="34">
        <f>75000/2</f>
        <v>37500</v>
      </c>
      <c r="I47" s="34">
        <v>0</v>
      </c>
      <c r="J47" s="34"/>
      <c r="K47" s="34">
        <f>H47</f>
        <v>37500</v>
      </c>
      <c r="L47" s="34">
        <v>0</v>
      </c>
      <c r="M47" s="34"/>
      <c r="N47" s="34">
        <v>7500</v>
      </c>
      <c r="O47" s="34"/>
      <c r="P47" s="34"/>
      <c r="Q47" s="34"/>
      <c r="R47" s="26" t="s">
        <v>1389</v>
      </c>
      <c r="S47" s="359">
        <v>43951</v>
      </c>
      <c r="T47" s="26" t="s">
        <v>293</v>
      </c>
      <c r="U47" s="26" t="s">
        <v>293</v>
      </c>
      <c r="V47" s="26" t="s">
        <v>293</v>
      </c>
      <c r="W47" s="26" t="s">
        <v>1745</v>
      </c>
      <c r="X47" s="26" t="s">
        <v>1770</v>
      </c>
    </row>
    <row r="48" spans="1:30" ht="30">
      <c r="A48" s="25" t="s">
        <v>1922</v>
      </c>
      <c r="B48" s="25" t="s">
        <v>1923</v>
      </c>
      <c r="C48" s="25"/>
      <c r="D48" s="26"/>
      <c r="E48" s="26" t="s">
        <v>1924</v>
      </c>
      <c r="F48" s="34">
        <v>4234</v>
      </c>
      <c r="G48" s="34">
        <v>4234</v>
      </c>
      <c r="H48" s="34">
        <v>0</v>
      </c>
      <c r="I48" s="34">
        <v>0</v>
      </c>
      <c r="J48" s="34"/>
      <c r="K48" s="34">
        <v>0</v>
      </c>
      <c r="L48" s="34">
        <v>0</v>
      </c>
      <c r="M48" s="34"/>
      <c r="N48" s="34">
        <v>4234</v>
      </c>
      <c r="O48" s="34"/>
      <c r="P48" s="34"/>
      <c r="Q48" s="34"/>
      <c r="R48" s="26" t="s">
        <v>1389</v>
      </c>
      <c r="S48" s="359">
        <v>44020</v>
      </c>
      <c r="T48" s="26" t="s">
        <v>293</v>
      </c>
      <c r="U48" s="26" t="s">
        <v>293</v>
      </c>
      <c r="V48" s="26" t="s">
        <v>293</v>
      </c>
      <c r="W48" s="26" t="s">
        <v>1745</v>
      </c>
      <c r="X48" s="26" t="s">
        <v>1770</v>
      </c>
    </row>
    <row r="49" spans="1:30" s="62" customFormat="1" ht="15">
      <c r="A49" s="183" t="s">
        <v>1925</v>
      </c>
      <c r="B49" s="25" t="s">
        <v>1918</v>
      </c>
      <c r="C49" s="25"/>
      <c r="E49" s="62" t="s">
        <v>1926</v>
      </c>
      <c r="F49" s="63" t="s">
        <v>111</v>
      </c>
      <c r="G49" s="63">
        <v>75000</v>
      </c>
      <c r="H49" s="63">
        <v>37500</v>
      </c>
      <c r="I49" s="63">
        <v>0</v>
      </c>
      <c r="J49" s="63"/>
      <c r="K49" s="63">
        <v>37500</v>
      </c>
      <c r="L49" s="63">
        <v>0</v>
      </c>
      <c r="M49" s="63"/>
      <c r="N49" s="63">
        <v>7500</v>
      </c>
      <c r="O49" s="34"/>
      <c r="P49" s="34"/>
      <c r="Q49" s="34"/>
      <c r="R49" s="62" t="s">
        <v>1389</v>
      </c>
      <c r="S49" s="362" t="s">
        <v>111</v>
      </c>
      <c r="T49" s="62" t="s">
        <v>293</v>
      </c>
      <c r="U49" s="26" t="s">
        <v>293</v>
      </c>
      <c r="V49" s="62" t="s">
        <v>293</v>
      </c>
      <c r="W49" s="62" t="s">
        <v>1745</v>
      </c>
      <c r="X49" s="62" t="s">
        <v>1770</v>
      </c>
      <c r="Z49" s="71"/>
      <c r="AA49" s="71"/>
      <c r="AB49" s="71"/>
      <c r="AC49" s="71"/>
      <c r="AD49" s="71"/>
    </row>
    <row r="50" spans="1:30" s="62" customFormat="1" ht="45">
      <c r="A50" s="25" t="s">
        <v>1927</v>
      </c>
      <c r="B50" s="25" t="s">
        <v>1928</v>
      </c>
      <c r="C50" s="25"/>
      <c r="D50" s="26" t="str">
        <f>A37</f>
        <v>CARI-036</v>
      </c>
      <c r="E50" s="26" t="s">
        <v>1929</v>
      </c>
      <c r="F50" s="34" t="s">
        <v>111</v>
      </c>
      <c r="G50" s="34">
        <v>64000</v>
      </c>
      <c r="H50" s="34">
        <v>0</v>
      </c>
      <c r="I50" s="34">
        <v>0</v>
      </c>
      <c r="J50" s="34"/>
      <c r="K50" s="34">
        <v>0</v>
      </c>
      <c r="L50" s="34">
        <v>0</v>
      </c>
      <c r="M50" s="34"/>
      <c r="N50" s="34">
        <v>0</v>
      </c>
      <c r="O50" s="34"/>
      <c r="P50" s="34"/>
      <c r="Q50" s="34"/>
      <c r="R50" s="26" t="s">
        <v>1389</v>
      </c>
      <c r="S50" s="359"/>
      <c r="T50" s="62" t="s">
        <v>293</v>
      </c>
      <c r="U50" s="26" t="s">
        <v>293</v>
      </c>
      <c r="V50" s="62" t="s">
        <v>293</v>
      </c>
      <c r="W50" s="26" t="s">
        <v>1745</v>
      </c>
      <c r="X50" s="26" t="s">
        <v>1770</v>
      </c>
      <c r="Z50" s="71"/>
      <c r="AA50" s="71"/>
      <c r="AB50" s="71"/>
      <c r="AC50" s="71"/>
      <c r="AD50" s="71"/>
    </row>
    <row r="51" spans="1:30" ht="15">
      <c r="A51" s="220" t="s">
        <v>1930</v>
      </c>
      <c r="B51" s="221" t="s">
        <v>1852</v>
      </c>
      <c r="C51" s="221"/>
      <c r="D51" s="222" t="s">
        <v>334</v>
      </c>
      <c r="E51" s="222" t="s">
        <v>1931</v>
      </c>
      <c r="F51" s="223"/>
      <c r="G51" s="223"/>
      <c r="H51" s="223"/>
      <c r="I51" s="223"/>
      <c r="J51" s="223"/>
      <c r="K51" s="223"/>
      <c r="L51" s="223"/>
      <c r="M51" s="223"/>
      <c r="N51" s="223"/>
      <c r="O51" s="307"/>
      <c r="P51" s="307"/>
      <c r="Q51" s="307"/>
      <c r="R51" s="222"/>
      <c r="S51" s="363"/>
      <c r="T51" s="222"/>
      <c r="U51" s="224" t="s">
        <v>293</v>
      </c>
      <c r="V51" s="222"/>
      <c r="W51" s="222" t="s">
        <v>703</v>
      </c>
      <c r="X51" s="222" t="s">
        <v>767</v>
      </c>
    </row>
    <row r="52" spans="1:30" s="169" customFormat="1" ht="60">
      <c r="A52" s="183" t="s">
        <v>1932</v>
      </c>
      <c r="B52" s="25" t="s">
        <v>1933</v>
      </c>
      <c r="C52" s="25"/>
      <c r="D52" s="62"/>
      <c r="E52" s="62" t="s">
        <v>1934</v>
      </c>
      <c r="F52" s="215">
        <v>33476</v>
      </c>
      <c r="G52" s="216">
        <v>33476</v>
      </c>
      <c r="H52" s="63">
        <v>0</v>
      </c>
      <c r="I52" s="63">
        <v>0</v>
      </c>
      <c r="J52" s="63"/>
      <c r="K52" s="63">
        <v>0</v>
      </c>
      <c r="L52" s="63">
        <v>0</v>
      </c>
      <c r="M52" s="63"/>
      <c r="N52" s="63">
        <v>0</v>
      </c>
      <c r="O52" s="34"/>
      <c r="P52" s="34"/>
      <c r="Q52" s="34"/>
      <c r="R52" s="62" t="s">
        <v>15</v>
      </c>
      <c r="S52" s="362"/>
      <c r="T52" s="26" t="s">
        <v>293</v>
      </c>
      <c r="U52" s="26" t="s">
        <v>293</v>
      </c>
      <c r="V52" s="62" t="s">
        <v>293</v>
      </c>
      <c r="W52" s="62" t="s">
        <v>1745</v>
      </c>
      <c r="X52" s="62" t="s">
        <v>1770</v>
      </c>
      <c r="Z52" s="170"/>
      <c r="AA52" s="170"/>
      <c r="AB52" s="170"/>
      <c r="AC52" s="170"/>
      <c r="AD52" s="170"/>
    </row>
    <row r="53" spans="1:30" ht="15">
      <c r="A53" s="183" t="s">
        <v>1935</v>
      </c>
      <c r="B53" s="25" t="s">
        <v>1997</v>
      </c>
      <c r="C53" s="25" t="s">
        <v>2315</v>
      </c>
      <c r="D53" s="62" t="str">
        <f>'2022-23'!A242</f>
        <v>GEO 963</v>
      </c>
      <c r="E53" s="62" t="s">
        <v>1936</v>
      </c>
      <c r="F53" s="63">
        <v>46500</v>
      </c>
      <c r="G53" s="63">
        <v>25000</v>
      </c>
      <c r="H53" s="63">
        <v>0</v>
      </c>
      <c r="I53" s="63">
        <v>0</v>
      </c>
      <c r="J53" s="63"/>
      <c r="K53" s="63">
        <f>F53-G53</f>
        <v>21500</v>
      </c>
      <c r="L53" s="63">
        <v>0</v>
      </c>
      <c r="M53" s="63"/>
      <c r="N53" s="63">
        <v>2600</v>
      </c>
      <c r="O53" s="34"/>
      <c r="P53" s="34"/>
      <c r="Q53" s="34"/>
      <c r="R53" s="62" t="s">
        <v>361</v>
      </c>
      <c r="S53" s="362"/>
      <c r="T53" s="26" t="s">
        <v>293</v>
      </c>
      <c r="U53" s="26" t="s">
        <v>293</v>
      </c>
      <c r="V53" s="62" t="s">
        <v>293</v>
      </c>
      <c r="W53" s="62" t="s">
        <v>1745</v>
      </c>
      <c r="X53" s="62" t="s">
        <v>1770</v>
      </c>
    </row>
    <row r="54" spans="1:30" ht="16">
      <c r="A54" s="227" t="s">
        <v>1937</v>
      </c>
      <c r="B54" s="228" t="s">
        <v>1996</v>
      </c>
      <c r="C54" s="228" t="s">
        <v>2317</v>
      </c>
      <c r="D54" s="229"/>
      <c r="E54" s="229" t="s">
        <v>1939</v>
      </c>
      <c r="F54" s="230">
        <v>360000</v>
      </c>
      <c r="G54" s="230">
        <v>360000</v>
      </c>
      <c r="H54" s="230">
        <v>0</v>
      </c>
      <c r="I54" s="230">
        <v>0</v>
      </c>
      <c r="J54" s="230"/>
      <c r="K54" s="230">
        <v>0</v>
      </c>
      <c r="L54" s="230">
        <v>0</v>
      </c>
      <c r="M54" s="230"/>
      <c r="N54" s="230"/>
      <c r="O54" s="308"/>
      <c r="P54" s="308"/>
      <c r="Q54" s="308"/>
      <c r="R54" s="229" t="s">
        <v>23</v>
      </c>
      <c r="S54" s="364"/>
      <c r="T54" s="229" t="s">
        <v>293</v>
      </c>
      <c r="U54" s="231" t="s">
        <v>767</v>
      </c>
      <c r="V54" s="229" t="s">
        <v>293</v>
      </c>
      <c r="W54" s="229" t="s">
        <v>1745</v>
      </c>
      <c r="X54" s="232" t="s">
        <v>1940</v>
      </c>
    </row>
    <row r="55" spans="1:30" ht="16">
      <c r="A55" s="183" t="s">
        <v>1941</v>
      </c>
      <c r="B55" s="25" t="s">
        <v>1996</v>
      </c>
      <c r="C55" s="25" t="s">
        <v>2317</v>
      </c>
      <c r="D55" s="62"/>
      <c r="E55" s="62" t="s">
        <v>1942</v>
      </c>
      <c r="F55" s="63">
        <v>360000</v>
      </c>
      <c r="G55" s="63">
        <v>360000</v>
      </c>
      <c r="H55" s="63">
        <v>0</v>
      </c>
      <c r="I55" s="63">
        <v>0</v>
      </c>
      <c r="J55" s="63"/>
      <c r="K55" s="293">
        <v>52100</v>
      </c>
      <c r="L55" s="63">
        <v>0</v>
      </c>
      <c r="M55" s="63"/>
      <c r="N55" s="63"/>
      <c r="O55" s="34">
        <f>G55</f>
        <v>360000</v>
      </c>
      <c r="P55" s="34"/>
      <c r="Q55" s="34"/>
      <c r="R55" s="62" t="s">
        <v>51</v>
      </c>
      <c r="S55" s="362"/>
      <c r="T55" s="62" t="s">
        <v>293</v>
      </c>
      <c r="U55" s="233" t="s">
        <v>555</v>
      </c>
      <c r="V55" s="62" t="s">
        <v>293</v>
      </c>
      <c r="W55" s="62" t="s">
        <v>1745</v>
      </c>
      <c r="X55" s="233" t="s">
        <v>1770</v>
      </c>
    </row>
    <row r="56" spans="1:30" ht="15">
      <c r="A56" s="183" t="s">
        <v>1943</v>
      </c>
      <c r="B56" s="25" t="s">
        <v>1996</v>
      </c>
      <c r="C56" s="25" t="s">
        <v>2316</v>
      </c>
      <c r="D56" s="62"/>
      <c r="E56" s="62" t="s">
        <v>1945</v>
      </c>
      <c r="F56" s="63">
        <v>951900</v>
      </c>
      <c r="G56" s="63">
        <v>400000</v>
      </c>
      <c r="H56" s="63">
        <v>0</v>
      </c>
      <c r="I56" s="63">
        <v>0</v>
      </c>
      <c r="J56" s="63"/>
      <c r="K56" s="63">
        <v>0</v>
      </c>
      <c r="L56" s="63">
        <f>F56-G56</f>
        <v>551900</v>
      </c>
      <c r="M56" s="63"/>
      <c r="N56" s="63">
        <v>0</v>
      </c>
      <c r="O56" s="34"/>
      <c r="P56" s="34"/>
      <c r="Q56" s="34"/>
      <c r="R56" s="62" t="s">
        <v>1946</v>
      </c>
      <c r="S56" s="362"/>
      <c r="T56" s="62" t="s">
        <v>293</v>
      </c>
      <c r="U56" s="62" t="s">
        <v>293</v>
      </c>
      <c r="V56" s="62" t="s">
        <v>293</v>
      </c>
      <c r="W56" s="62" t="s">
        <v>1745</v>
      </c>
      <c r="X56" s="62" t="s">
        <v>1770</v>
      </c>
    </row>
    <row r="57" spans="1:30" ht="15">
      <c r="A57" s="183" t="s">
        <v>1947</v>
      </c>
      <c r="B57" s="25" t="s">
        <v>1948</v>
      </c>
      <c r="C57" s="25"/>
      <c r="D57" s="62"/>
      <c r="E57" s="62" t="s">
        <v>1104</v>
      </c>
      <c r="F57" s="63">
        <v>57300</v>
      </c>
      <c r="G57" s="63">
        <v>57300</v>
      </c>
      <c r="I57" s="63">
        <v>0</v>
      </c>
      <c r="J57" s="63"/>
      <c r="K57" s="63">
        <v>0</v>
      </c>
      <c r="L57" s="63">
        <v>0</v>
      </c>
      <c r="M57" s="63"/>
      <c r="N57" s="63">
        <v>10260</v>
      </c>
      <c r="O57" s="34">
        <f>G57</f>
        <v>57300</v>
      </c>
      <c r="P57" s="34"/>
      <c r="Q57" s="34"/>
      <c r="R57" s="62" t="s">
        <v>53</v>
      </c>
      <c r="S57" s="362"/>
      <c r="T57" s="62" t="s">
        <v>555</v>
      </c>
      <c r="U57" s="62" t="s">
        <v>555</v>
      </c>
      <c r="V57" s="62" t="s">
        <v>555</v>
      </c>
      <c r="W57" s="62" t="s">
        <v>1745</v>
      </c>
      <c r="X57" s="62" t="s">
        <v>1770</v>
      </c>
    </row>
    <row r="58" spans="1:30" s="65" customFormat="1" ht="45">
      <c r="A58" s="183" t="s">
        <v>1949</v>
      </c>
      <c r="B58" s="25" t="s">
        <v>1997</v>
      </c>
      <c r="C58" s="25" t="s">
        <v>2315</v>
      </c>
      <c r="D58" s="62"/>
      <c r="E58" s="62" t="s">
        <v>1950</v>
      </c>
      <c r="F58" s="63">
        <v>300000</v>
      </c>
      <c r="G58" s="63">
        <f>150000+N58</f>
        <v>165000</v>
      </c>
      <c r="H58" s="63">
        <v>75000</v>
      </c>
      <c r="I58" s="63">
        <v>0</v>
      </c>
      <c r="J58" s="63"/>
      <c r="K58" s="63">
        <v>75000</v>
      </c>
      <c r="L58" s="63">
        <v>0</v>
      </c>
      <c r="M58" s="63"/>
      <c r="N58" s="63">
        <f>150000*10%</f>
        <v>15000</v>
      </c>
      <c r="O58" s="34">
        <f>G58</f>
        <v>165000</v>
      </c>
      <c r="P58" s="34"/>
      <c r="Q58" s="34"/>
      <c r="R58" s="62" t="s">
        <v>1389</v>
      </c>
      <c r="S58" s="362"/>
      <c r="T58" s="62" t="s">
        <v>555</v>
      </c>
      <c r="U58" s="62" t="s">
        <v>555</v>
      </c>
      <c r="V58" s="62" t="s">
        <v>555</v>
      </c>
      <c r="W58" s="62" t="s">
        <v>1745</v>
      </c>
      <c r="X58" s="62" t="s">
        <v>1770</v>
      </c>
      <c r="Z58" s="226"/>
      <c r="AA58" s="226"/>
      <c r="AB58" s="226"/>
      <c r="AC58" s="226"/>
      <c r="AD58" s="226"/>
    </row>
    <row r="59" spans="1:30" s="65" customFormat="1" ht="30">
      <c r="A59" s="98" t="s">
        <v>1951</v>
      </c>
      <c r="B59" s="225" t="s">
        <v>1742</v>
      </c>
      <c r="C59" s="225"/>
      <c r="E59" s="65" t="s">
        <v>1952</v>
      </c>
      <c r="F59" s="217">
        <v>9152</v>
      </c>
      <c r="G59" s="217">
        <v>9152</v>
      </c>
      <c r="H59" s="217">
        <v>0</v>
      </c>
      <c r="I59" s="217">
        <v>0</v>
      </c>
      <c r="J59" s="217"/>
      <c r="K59" s="217">
        <v>0</v>
      </c>
      <c r="L59" s="217">
        <v>0</v>
      </c>
      <c r="M59" s="217"/>
      <c r="N59" s="217">
        <v>0</v>
      </c>
      <c r="O59" s="309"/>
      <c r="P59" s="309"/>
      <c r="Q59" s="309"/>
      <c r="R59" s="65" t="s">
        <v>719</v>
      </c>
      <c r="S59" s="365"/>
      <c r="T59" s="65" t="s">
        <v>555</v>
      </c>
      <c r="V59" s="65" t="s">
        <v>555</v>
      </c>
      <c r="W59" s="65" t="s">
        <v>1953</v>
      </c>
      <c r="X59" s="65" t="s">
        <v>1862</v>
      </c>
      <c r="Z59" s="226"/>
      <c r="AA59" s="226"/>
      <c r="AB59" s="226"/>
      <c r="AC59" s="226"/>
      <c r="AD59" s="226"/>
    </row>
    <row r="60" spans="1:30" s="65" customFormat="1" ht="90">
      <c r="A60" s="98" t="s">
        <v>1954</v>
      </c>
      <c r="B60" s="225" t="s">
        <v>1955</v>
      </c>
      <c r="C60" s="225"/>
      <c r="E60" s="65" t="s">
        <v>1956</v>
      </c>
      <c r="F60" s="217">
        <v>38841</v>
      </c>
      <c r="G60" s="217">
        <v>19568</v>
      </c>
      <c r="H60" s="217"/>
      <c r="I60" s="217"/>
      <c r="J60" s="217"/>
      <c r="K60" s="217">
        <v>8320</v>
      </c>
      <c r="L60" s="217">
        <v>10953</v>
      </c>
      <c r="M60" s="217"/>
      <c r="N60" s="217"/>
      <c r="O60" s="309"/>
      <c r="P60" s="309"/>
      <c r="Q60" s="309"/>
      <c r="R60" s="65" t="s">
        <v>71</v>
      </c>
      <c r="S60" s="365"/>
      <c r="T60" s="65" t="s">
        <v>555</v>
      </c>
      <c r="V60" s="65" t="s">
        <v>555</v>
      </c>
      <c r="W60" s="65" t="s">
        <v>1745</v>
      </c>
      <c r="X60" s="65" t="s">
        <v>1862</v>
      </c>
      <c r="Z60" s="226"/>
      <c r="AA60" s="226"/>
      <c r="AB60" s="226"/>
      <c r="AC60" s="226"/>
      <c r="AD60" s="226"/>
    </row>
    <row r="61" spans="1:30" s="65" customFormat="1" ht="30">
      <c r="A61" s="183" t="s">
        <v>1957</v>
      </c>
      <c r="B61" s="25" t="s">
        <v>1923</v>
      </c>
      <c r="C61" s="25"/>
      <c r="D61" s="62"/>
      <c r="E61" s="26" t="s">
        <v>1924</v>
      </c>
      <c r="F61" s="63">
        <v>4234</v>
      </c>
      <c r="G61" s="63">
        <v>4234</v>
      </c>
      <c r="H61" s="63">
        <v>0</v>
      </c>
      <c r="I61" s="63">
        <v>0</v>
      </c>
      <c r="J61" s="63"/>
      <c r="K61" s="63">
        <v>0</v>
      </c>
      <c r="L61" s="63">
        <v>0</v>
      </c>
      <c r="M61" s="63"/>
      <c r="N61" s="63">
        <v>4234</v>
      </c>
      <c r="O61" s="34">
        <f>G61</f>
        <v>4234</v>
      </c>
      <c r="P61" s="34"/>
      <c r="Q61" s="34"/>
      <c r="R61" s="62" t="s">
        <v>1389</v>
      </c>
      <c r="S61" s="362"/>
      <c r="T61" s="62" t="s">
        <v>555</v>
      </c>
      <c r="U61" s="62" t="s">
        <v>555</v>
      </c>
      <c r="V61" s="62" t="s">
        <v>555</v>
      </c>
      <c r="W61" s="62" t="s">
        <v>1745</v>
      </c>
      <c r="X61" s="62" t="s">
        <v>1770</v>
      </c>
      <c r="Z61" s="226"/>
      <c r="AA61" s="226"/>
      <c r="AB61" s="226"/>
      <c r="AC61" s="226"/>
      <c r="AD61" s="226"/>
    </row>
    <row r="62" spans="1:30" s="65" customFormat="1" ht="75">
      <c r="A62" s="183" t="s">
        <v>1958</v>
      </c>
      <c r="B62" s="25" t="s">
        <v>1996</v>
      </c>
      <c r="C62" s="25" t="s">
        <v>2314</v>
      </c>
      <c r="D62" s="62"/>
      <c r="E62" s="62" t="s">
        <v>1960</v>
      </c>
      <c r="F62" s="63">
        <v>440000</v>
      </c>
      <c r="G62" s="63">
        <f>F62</f>
        <v>440000</v>
      </c>
      <c r="H62" s="63">
        <v>0</v>
      </c>
      <c r="I62" s="63">
        <v>0</v>
      </c>
      <c r="J62" s="63"/>
      <c r="K62" s="63">
        <v>0</v>
      </c>
      <c r="L62" s="63">
        <v>0</v>
      </c>
      <c r="M62" s="63"/>
      <c r="N62" s="63">
        <f>G62*0.2</f>
        <v>88000</v>
      </c>
      <c r="O62" s="34">
        <f>G62</f>
        <v>440000</v>
      </c>
      <c r="P62" s="34"/>
      <c r="Q62" s="34"/>
      <c r="R62" s="62" t="s">
        <v>1389</v>
      </c>
      <c r="S62" s="362"/>
      <c r="T62" s="62" t="s">
        <v>555</v>
      </c>
      <c r="U62" s="62" t="s">
        <v>555</v>
      </c>
      <c r="V62" s="62" t="s">
        <v>555</v>
      </c>
      <c r="W62" s="62" t="s">
        <v>1745</v>
      </c>
      <c r="X62" s="62" t="s">
        <v>1770</v>
      </c>
      <c r="Z62" s="226"/>
      <c r="AA62" s="226"/>
      <c r="AB62" s="226"/>
      <c r="AC62" s="226"/>
      <c r="AD62" s="226"/>
    </row>
    <row r="63" spans="1:30" s="65" customFormat="1" ht="30">
      <c r="A63" s="98" t="s">
        <v>1961</v>
      </c>
      <c r="B63" s="25" t="s">
        <v>1962</v>
      </c>
      <c r="C63" s="25"/>
      <c r="D63" s="62"/>
      <c r="E63" s="62" t="s">
        <v>1963</v>
      </c>
      <c r="F63" s="290">
        <v>94000</v>
      </c>
      <c r="G63" s="290">
        <v>94000</v>
      </c>
      <c r="H63" s="290">
        <v>0</v>
      </c>
      <c r="I63" s="290">
        <v>0</v>
      </c>
      <c r="J63" s="290">
        <v>0</v>
      </c>
      <c r="K63" s="290">
        <v>0</v>
      </c>
      <c r="L63" s="290">
        <v>0</v>
      </c>
      <c r="M63" s="290">
        <v>0</v>
      </c>
      <c r="N63" s="290"/>
      <c r="O63" s="34">
        <f>G63</f>
        <v>94000</v>
      </c>
      <c r="P63" s="34"/>
      <c r="Q63" s="34"/>
      <c r="R63" s="62" t="s">
        <v>1964</v>
      </c>
      <c r="S63" s="362"/>
      <c r="T63" s="62" t="s">
        <v>555</v>
      </c>
      <c r="U63" s="62" t="s">
        <v>555</v>
      </c>
      <c r="V63" s="62" t="s">
        <v>555</v>
      </c>
      <c r="W63" s="62" t="s">
        <v>1745</v>
      </c>
      <c r="X63" s="62" t="s">
        <v>1770</v>
      </c>
      <c r="Z63" s="226"/>
      <c r="AA63" s="226"/>
      <c r="AB63" s="226"/>
      <c r="AC63" s="226"/>
      <c r="AD63" s="226"/>
    </row>
    <row r="64" spans="1:30" s="65" customFormat="1" ht="75">
      <c r="A64" s="183" t="s">
        <v>1965</v>
      </c>
      <c r="B64" s="25" t="s">
        <v>1996</v>
      </c>
      <c r="C64" s="25" t="s">
        <v>2313</v>
      </c>
      <c r="D64" s="62"/>
      <c r="E64" s="62" t="s">
        <v>1966</v>
      </c>
      <c r="F64" s="290">
        <v>13813198</v>
      </c>
      <c r="G64" s="290">
        <v>5821827</v>
      </c>
      <c r="H64" s="290">
        <v>1490000</v>
      </c>
      <c r="I64" s="290">
        <f>664000+2262000</f>
        <v>2926000</v>
      </c>
      <c r="J64" s="290">
        <v>4740000</v>
      </c>
      <c r="K64" s="290">
        <v>3168000</v>
      </c>
      <c r="L64" s="290"/>
      <c r="M64" s="290"/>
      <c r="N64" s="290">
        <v>1164000</v>
      </c>
      <c r="O64" s="310">
        <v>1500000</v>
      </c>
      <c r="P64" s="310"/>
      <c r="Q64" s="310"/>
      <c r="R64" s="62" t="s">
        <v>1389</v>
      </c>
      <c r="S64" s="362">
        <v>1500000</v>
      </c>
      <c r="T64" s="62" t="s">
        <v>1411</v>
      </c>
      <c r="U64" s="62" t="s">
        <v>1411</v>
      </c>
      <c r="V64" s="62" t="s">
        <v>1411</v>
      </c>
      <c r="W64" s="62" t="s">
        <v>1745</v>
      </c>
      <c r="X64" s="62" t="s">
        <v>1770</v>
      </c>
      <c r="Z64" s="226"/>
      <c r="AA64" s="226"/>
      <c r="AB64" s="226"/>
      <c r="AC64" s="226"/>
      <c r="AD64" s="226"/>
    </row>
    <row r="65" spans="1:30" s="65" customFormat="1" ht="30">
      <c r="A65" s="294" t="s">
        <v>1967</v>
      </c>
      <c r="B65" s="295" t="s">
        <v>2311</v>
      </c>
      <c r="C65" s="295" t="s">
        <v>2312</v>
      </c>
      <c r="D65" s="296"/>
      <c r="E65" s="296" t="s">
        <v>1968</v>
      </c>
      <c r="F65" s="297">
        <v>70000</v>
      </c>
      <c r="G65" s="297">
        <v>70000</v>
      </c>
      <c r="H65" s="297">
        <v>0</v>
      </c>
      <c r="I65" s="297">
        <v>0</v>
      </c>
      <c r="J65" s="297"/>
      <c r="K65" s="297">
        <v>0</v>
      </c>
      <c r="L65" s="297">
        <v>0</v>
      </c>
      <c r="M65" s="297"/>
      <c r="N65" s="297">
        <v>6117</v>
      </c>
      <c r="O65" s="311">
        <v>0</v>
      </c>
      <c r="P65" s="311"/>
      <c r="Q65" s="311"/>
      <c r="R65" s="296" t="s">
        <v>1969</v>
      </c>
      <c r="S65" s="366">
        <v>0</v>
      </c>
      <c r="T65" s="296" t="s">
        <v>1411</v>
      </c>
      <c r="U65" s="296" t="s">
        <v>1411</v>
      </c>
      <c r="V65" s="296" t="s">
        <v>1411</v>
      </c>
      <c r="W65" s="296" t="s">
        <v>1745</v>
      </c>
      <c r="X65" s="296" t="s">
        <v>1970</v>
      </c>
      <c r="Z65" s="226"/>
      <c r="AA65" s="226"/>
      <c r="AB65" s="226"/>
      <c r="AC65" s="226"/>
      <c r="AD65" s="226"/>
    </row>
    <row r="66" spans="1:30" s="62" customFormat="1" ht="30">
      <c r="A66" s="183" t="s">
        <v>1971</v>
      </c>
      <c r="B66" s="25" t="s">
        <v>2302</v>
      </c>
      <c r="C66" s="25" t="s">
        <v>2310</v>
      </c>
      <c r="E66" s="62" t="s">
        <v>1972</v>
      </c>
      <c r="F66" s="290">
        <v>10000</v>
      </c>
      <c r="G66" s="290">
        <v>5000</v>
      </c>
      <c r="H66" s="290">
        <v>5000</v>
      </c>
      <c r="I66" s="290">
        <v>0</v>
      </c>
      <c r="J66" s="290">
        <v>0</v>
      </c>
      <c r="K66" s="290">
        <v>0</v>
      </c>
      <c r="L66" s="290">
        <v>0</v>
      </c>
      <c r="M66" s="290">
        <v>0</v>
      </c>
      <c r="N66" s="290">
        <v>0</v>
      </c>
      <c r="O66" s="310">
        <v>10000</v>
      </c>
      <c r="P66" s="310"/>
      <c r="Q66" s="310"/>
      <c r="R66" s="62" t="s">
        <v>1389</v>
      </c>
      <c r="S66" s="362">
        <v>10000</v>
      </c>
      <c r="T66" s="62" t="s">
        <v>1411</v>
      </c>
      <c r="U66" s="62" t="s">
        <v>1411</v>
      </c>
      <c r="V66" s="62" t="s">
        <v>1411</v>
      </c>
      <c r="W66" s="62" t="s">
        <v>1745</v>
      </c>
      <c r="X66" s="62" t="s">
        <v>1770</v>
      </c>
      <c r="Z66" s="71"/>
      <c r="AA66" s="71"/>
      <c r="AB66" s="71"/>
      <c r="AC66" s="71"/>
      <c r="AD66" s="71"/>
    </row>
    <row r="67" spans="1:30" s="65" customFormat="1" ht="45">
      <c r="A67" s="183" t="s">
        <v>1973</v>
      </c>
      <c r="B67" s="25" t="s">
        <v>1974</v>
      </c>
      <c r="C67" s="25"/>
      <c r="D67" s="62"/>
      <c r="E67" s="62" t="s">
        <v>1975</v>
      </c>
      <c r="F67" s="290">
        <f>955200*2</f>
        <v>1910400</v>
      </c>
      <c r="G67" s="290">
        <f>F67/2</f>
        <v>955200</v>
      </c>
      <c r="H67" s="290">
        <v>0</v>
      </c>
      <c r="I67" s="290">
        <v>0</v>
      </c>
      <c r="J67" s="290">
        <v>0</v>
      </c>
      <c r="K67" s="290">
        <v>0</v>
      </c>
      <c r="L67" s="290">
        <f>G67</f>
        <v>955200</v>
      </c>
      <c r="M67" s="290">
        <v>0</v>
      </c>
      <c r="N67" s="290"/>
      <c r="O67" s="310">
        <f>G67</f>
        <v>955200</v>
      </c>
      <c r="P67" s="310"/>
      <c r="Q67" s="310"/>
      <c r="R67" s="62" t="s">
        <v>1964</v>
      </c>
      <c r="S67" s="362"/>
      <c r="T67" s="62" t="s">
        <v>293</v>
      </c>
      <c r="U67" s="62" t="s">
        <v>555</v>
      </c>
      <c r="V67" s="62" t="s">
        <v>555</v>
      </c>
      <c r="W67" s="62" t="s">
        <v>1745</v>
      </c>
      <c r="X67" s="62" t="s">
        <v>1770</v>
      </c>
      <c r="Z67" s="226"/>
      <c r="AA67" s="226"/>
      <c r="AB67" s="226"/>
      <c r="AC67" s="226"/>
      <c r="AD67" s="226"/>
    </row>
    <row r="68" spans="1:30" s="62" customFormat="1" ht="90">
      <c r="A68" s="183" t="s">
        <v>1976</v>
      </c>
      <c r="B68" s="25" t="s">
        <v>1996</v>
      </c>
      <c r="C68" s="25" t="s">
        <v>2304</v>
      </c>
      <c r="D68" s="62" t="s">
        <v>1982</v>
      </c>
      <c r="E68" s="62" t="s">
        <v>2222</v>
      </c>
      <c r="F68" s="290">
        <v>93167</v>
      </c>
      <c r="G68" s="290">
        <v>40000</v>
      </c>
      <c r="H68" s="290">
        <v>18750</v>
      </c>
      <c r="I68" s="290">
        <v>0</v>
      </c>
      <c r="J68" s="290" t="s">
        <v>2223</v>
      </c>
      <c r="K68" s="290">
        <v>19417</v>
      </c>
      <c r="L68" s="290">
        <v>0</v>
      </c>
      <c r="M68" s="290">
        <v>0</v>
      </c>
      <c r="N68" s="290">
        <v>8000</v>
      </c>
      <c r="O68" s="310">
        <f>G68</f>
        <v>40000</v>
      </c>
      <c r="P68" s="310">
        <f>H68</f>
        <v>18750</v>
      </c>
      <c r="Q68" s="310">
        <f>K68</f>
        <v>19417</v>
      </c>
      <c r="R68" s="62" t="s">
        <v>2227</v>
      </c>
      <c r="S68" s="362">
        <v>44770</v>
      </c>
      <c r="T68" s="62" t="s">
        <v>1411</v>
      </c>
      <c r="U68" s="62" t="s">
        <v>1411</v>
      </c>
      <c r="V68" s="62" t="s">
        <v>1411</v>
      </c>
      <c r="W68" s="62" t="s">
        <v>1745</v>
      </c>
      <c r="X68" s="62" t="s">
        <v>1770</v>
      </c>
      <c r="Z68" s="71"/>
      <c r="AA68" s="71"/>
      <c r="AB68" s="71"/>
      <c r="AC68" s="71"/>
      <c r="AD68" s="71"/>
    </row>
    <row r="69" spans="1:30" s="17" customFormat="1" ht="15">
      <c r="A69" s="162" t="s">
        <v>1977</v>
      </c>
      <c r="B69" s="16" t="s">
        <v>1996</v>
      </c>
      <c r="C69" s="16" t="s">
        <v>2305</v>
      </c>
      <c r="E69" s="17" t="s">
        <v>2306</v>
      </c>
      <c r="F69" s="18"/>
      <c r="G69" s="18">
        <v>1750000</v>
      </c>
      <c r="H69" s="18"/>
      <c r="I69" s="18"/>
      <c r="J69" s="18"/>
      <c r="K69" s="18"/>
      <c r="L69" s="18"/>
      <c r="M69" s="18"/>
      <c r="N69" s="18"/>
      <c r="O69" s="302"/>
      <c r="P69" s="302"/>
      <c r="Q69" s="302"/>
      <c r="S69" s="358"/>
      <c r="U69" s="17" t="s">
        <v>767</v>
      </c>
      <c r="W69" s="17" t="s">
        <v>1745</v>
      </c>
      <c r="X69" s="17" t="s">
        <v>1970</v>
      </c>
      <c r="Z69" s="21"/>
      <c r="AA69" s="21"/>
      <c r="AB69" s="21"/>
      <c r="AC69" s="21"/>
      <c r="AD69" s="21"/>
    </row>
    <row r="70" spans="1:30" s="62" customFormat="1" ht="30">
      <c r="A70" s="183" t="s">
        <v>1978</v>
      </c>
      <c r="B70" s="25" t="s">
        <v>1923</v>
      </c>
      <c r="C70" s="25"/>
      <c r="E70" s="62" t="s">
        <v>1924</v>
      </c>
      <c r="F70" s="63">
        <v>4234</v>
      </c>
      <c r="G70" s="63">
        <v>4234</v>
      </c>
      <c r="H70" s="63">
        <v>0</v>
      </c>
      <c r="I70" s="63">
        <v>0</v>
      </c>
      <c r="J70" s="63"/>
      <c r="K70" s="63">
        <v>0</v>
      </c>
      <c r="L70" s="63">
        <v>0</v>
      </c>
      <c r="M70" s="63"/>
      <c r="N70" s="63">
        <v>4234</v>
      </c>
      <c r="O70" s="34">
        <f>N70</f>
        <v>4234</v>
      </c>
      <c r="P70" s="34"/>
      <c r="Q70" s="34"/>
      <c r="R70" s="62" t="s">
        <v>1389</v>
      </c>
      <c r="S70" s="362"/>
      <c r="T70" s="62" t="s">
        <v>1411</v>
      </c>
      <c r="U70" s="62" t="s">
        <v>1411</v>
      </c>
      <c r="V70" s="62" t="s">
        <v>1411</v>
      </c>
      <c r="W70" s="62" t="s">
        <v>1745</v>
      </c>
      <c r="X70" s="62" t="s">
        <v>1770</v>
      </c>
      <c r="Z70" s="71"/>
      <c r="AA70" s="71"/>
      <c r="AB70" s="71"/>
      <c r="AC70" s="71"/>
      <c r="AD70" s="71"/>
    </row>
    <row r="71" spans="1:30" s="65" customFormat="1" ht="15">
      <c r="A71" s="183" t="s">
        <v>1979</v>
      </c>
      <c r="B71" s="25" t="s">
        <v>1272</v>
      </c>
      <c r="C71" s="25"/>
      <c r="D71" s="62"/>
      <c r="E71" s="62" t="s">
        <v>2220</v>
      </c>
      <c r="F71" s="290">
        <v>89000</v>
      </c>
      <c r="G71" s="290"/>
      <c r="H71" s="290">
        <v>89000</v>
      </c>
      <c r="I71" s="290"/>
      <c r="J71" s="290"/>
      <c r="K71" s="290"/>
      <c r="L71" s="290"/>
      <c r="M71" s="290"/>
      <c r="N71" s="290"/>
      <c r="O71" s="310">
        <v>89000</v>
      </c>
      <c r="P71" s="310"/>
      <c r="Q71" s="310"/>
      <c r="R71" s="62" t="s">
        <v>1980</v>
      </c>
      <c r="S71" s="362"/>
      <c r="T71" s="62"/>
      <c r="U71" s="62" t="s">
        <v>1411</v>
      </c>
      <c r="V71" s="62"/>
      <c r="W71" s="62"/>
      <c r="X71" s="62" t="s">
        <v>1770</v>
      </c>
      <c r="Z71" s="226"/>
      <c r="AA71" s="226"/>
      <c r="AB71" s="226"/>
      <c r="AC71" s="226"/>
      <c r="AD71" s="226"/>
    </row>
    <row r="72" spans="1:30" s="65" customFormat="1" ht="60">
      <c r="A72" s="98" t="s">
        <v>1981</v>
      </c>
      <c r="B72" s="225" t="s">
        <v>2218</v>
      </c>
      <c r="C72" s="225"/>
      <c r="E72" s="65" t="s">
        <v>2219</v>
      </c>
      <c r="F72" s="291">
        <v>18000</v>
      </c>
      <c r="G72" s="291"/>
      <c r="H72" s="291">
        <v>18000</v>
      </c>
      <c r="I72" s="291"/>
      <c r="J72" s="291"/>
      <c r="K72" s="291"/>
      <c r="L72" s="291"/>
      <c r="M72" s="291"/>
      <c r="N72" s="291"/>
      <c r="O72" s="312">
        <v>18000</v>
      </c>
      <c r="P72" s="312"/>
      <c r="Q72" s="312"/>
      <c r="R72" s="65" t="s">
        <v>2221</v>
      </c>
      <c r="S72" s="365"/>
      <c r="T72" s="62" t="s">
        <v>1411</v>
      </c>
      <c r="U72" s="62" t="s">
        <v>1411</v>
      </c>
      <c r="V72" s="62" t="s">
        <v>1411</v>
      </c>
      <c r="W72" s="62" t="s">
        <v>1745</v>
      </c>
      <c r="X72" s="62" t="s">
        <v>1770</v>
      </c>
      <c r="Z72" s="226"/>
      <c r="AA72" s="226"/>
      <c r="AB72" s="226"/>
      <c r="AC72" s="226"/>
      <c r="AD72" s="226"/>
    </row>
    <row r="73" spans="1:30" s="65" customFormat="1" ht="90">
      <c r="A73" s="183" t="s">
        <v>1982</v>
      </c>
      <c r="B73" s="25" t="s">
        <v>2302</v>
      </c>
      <c r="C73" s="25" t="s">
        <v>2307</v>
      </c>
      <c r="D73" s="62" t="s">
        <v>1976</v>
      </c>
      <c r="E73" s="62" t="s">
        <v>2222</v>
      </c>
      <c r="F73" s="290" t="s">
        <v>2226</v>
      </c>
      <c r="G73" s="290">
        <v>15000</v>
      </c>
      <c r="H73" s="290" t="s">
        <v>2226</v>
      </c>
      <c r="I73" s="290">
        <v>0</v>
      </c>
      <c r="J73" s="290">
        <v>0</v>
      </c>
      <c r="K73" s="290">
        <v>0</v>
      </c>
      <c r="L73" s="290">
        <v>0</v>
      </c>
      <c r="M73" s="290">
        <v>0</v>
      </c>
      <c r="N73" s="290">
        <v>0</v>
      </c>
      <c r="O73" s="310"/>
      <c r="P73" s="310"/>
      <c r="Q73" s="310"/>
      <c r="R73" s="62" t="str">
        <f>R68</f>
        <v>Mira Ray/Ron Sky</v>
      </c>
      <c r="S73" s="62">
        <f>S68</f>
        <v>44770</v>
      </c>
      <c r="T73" s="62" t="str">
        <f>T68</f>
        <v>2022/23</v>
      </c>
      <c r="U73" s="62" t="s">
        <v>1411</v>
      </c>
      <c r="V73" s="62" t="str">
        <f>V68</f>
        <v>2022/23</v>
      </c>
      <c r="W73" s="62" t="s">
        <v>1745</v>
      </c>
      <c r="X73" s="62" t="s">
        <v>1770</v>
      </c>
      <c r="Z73" s="226"/>
      <c r="AA73" s="226"/>
      <c r="AB73" s="226"/>
      <c r="AC73" s="226"/>
      <c r="AD73" s="226"/>
    </row>
    <row r="74" spans="1:30" s="62" customFormat="1" ht="30">
      <c r="A74" s="183" t="s">
        <v>1983</v>
      </c>
      <c r="B74" s="25" t="s">
        <v>1997</v>
      </c>
      <c r="C74" s="25" t="s">
        <v>2309</v>
      </c>
      <c r="E74" s="62" t="s">
        <v>2374</v>
      </c>
      <c r="F74" s="290">
        <v>500000</v>
      </c>
      <c r="G74" s="290">
        <f>F74</f>
        <v>500000</v>
      </c>
      <c r="H74" s="290">
        <v>0</v>
      </c>
      <c r="I74" s="290">
        <v>0</v>
      </c>
      <c r="J74" s="290">
        <v>0</v>
      </c>
      <c r="K74" s="290">
        <v>0</v>
      </c>
      <c r="L74" s="290" t="s">
        <v>111</v>
      </c>
      <c r="M74" s="290">
        <v>0</v>
      </c>
      <c r="N74" s="290">
        <v>0</v>
      </c>
      <c r="O74" s="310"/>
      <c r="P74" s="310"/>
      <c r="Q74" s="310"/>
      <c r="R74" s="62" t="s">
        <v>2261</v>
      </c>
      <c r="S74" s="362"/>
      <c r="T74" s="62" t="s">
        <v>1411</v>
      </c>
      <c r="U74" s="62" t="s">
        <v>1411</v>
      </c>
      <c r="V74" s="62" t="s">
        <v>1411</v>
      </c>
      <c r="W74" s="62" t="s">
        <v>1745</v>
      </c>
      <c r="X74" s="62" t="s">
        <v>1770</v>
      </c>
      <c r="Z74" s="71"/>
      <c r="AA74" s="71"/>
      <c r="AB74" s="71"/>
      <c r="AC74" s="71"/>
      <c r="AD74" s="71"/>
    </row>
    <row r="75" spans="1:30" s="65" customFormat="1" ht="15">
      <c r="A75" s="98" t="s">
        <v>1984</v>
      </c>
      <c r="B75" s="225" t="s">
        <v>1997</v>
      </c>
      <c r="C75" s="225" t="s">
        <v>2308</v>
      </c>
      <c r="E75" s="65" t="s">
        <v>2375</v>
      </c>
      <c r="F75" s="291">
        <v>6306781</v>
      </c>
      <c r="G75" s="291">
        <v>2500000</v>
      </c>
      <c r="H75" s="291"/>
      <c r="I75" s="291"/>
      <c r="J75" s="291"/>
      <c r="K75" s="291">
        <v>3315000</v>
      </c>
      <c r="L75" s="291">
        <v>172603</v>
      </c>
      <c r="M75" s="291">
        <f>491781-L75</f>
        <v>319178</v>
      </c>
      <c r="N75" s="291"/>
      <c r="O75" s="312"/>
      <c r="P75" s="312"/>
      <c r="Q75" s="312"/>
      <c r="R75" s="65" t="s">
        <v>1389</v>
      </c>
      <c r="S75" s="365"/>
      <c r="T75" s="65" t="str">
        <f>T70</f>
        <v>2022/23</v>
      </c>
      <c r="V75" s="65" t="str">
        <f>V70</f>
        <v>2022/23</v>
      </c>
      <c r="W75" s="65" t="s">
        <v>1745</v>
      </c>
      <c r="X75" s="65" t="s">
        <v>1862</v>
      </c>
      <c r="Z75" s="226"/>
      <c r="AA75" s="226"/>
      <c r="AB75" s="226"/>
      <c r="AC75" s="226"/>
      <c r="AD75" s="226"/>
    </row>
    <row r="76" spans="1:30" s="65" customFormat="1" ht="75">
      <c r="A76" s="98" t="s">
        <v>1985</v>
      </c>
      <c r="B76" s="225" t="s">
        <v>1997</v>
      </c>
      <c r="C76" s="225" t="s">
        <v>2376</v>
      </c>
      <c r="E76" s="65" t="s">
        <v>2377</v>
      </c>
      <c r="F76" s="291">
        <v>323386</v>
      </c>
      <c r="G76" s="217">
        <f>F76</f>
        <v>323386</v>
      </c>
      <c r="H76" s="217"/>
      <c r="I76" s="217"/>
      <c r="J76" s="217"/>
      <c r="K76" s="217"/>
      <c r="L76" s="217"/>
      <c r="M76" s="217"/>
      <c r="N76" s="217">
        <v>29399</v>
      </c>
      <c r="O76" s="309"/>
      <c r="P76" s="309"/>
      <c r="Q76" s="309"/>
      <c r="R76" s="65" t="s">
        <v>1389</v>
      </c>
      <c r="S76" s="365"/>
      <c r="T76" s="65" t="s">
        <v>1411</v>
      </c>
      <c r="V76" s="65" t="s">
        <v>1411</v>
      </c>
      <c r="W76" s="65" t="s">
        <v>1745</v>
      </c>
      <c r="X76" s="65" t="s">
        <v>1862</v>
      </c>
      <c r="Z76" s="226"/>
      <c r="AA76" s="226"/>
      <c r="AB76" s="226"/>
      <c r="AC76" s="226"/>
      <c r="AD76" s="226"/>
    </row>
    <row r="77" spans="1:30" s="65" customFormat="1" ht="15">
      <c r="A77" s="98" t="s">
        <v>2318</v>
      </c>
      <c r="B77" s="225"/>
      <c r="C77" s="225"/>
      <c r="F77" s="217"/>
      <c r="G77" s="217"/>
      <c r="H77" s="217"/>
      <c r="I77" s="217"/>
      <c r="J77" s="217"/>
      <c r="K77" s="217"/>
      <c r="L77" s="217"/>
      <c r="M77" s="217"/>
      <c r="N77" s="217"/>
      <c r="O77" s="309"/>
      <c r="P77" s="309"/>
      <c r="Q77" s="309"/>
      <c r="S77" s="365"/>
      <c r="Z77" s="226"/>
      <c r="AA77" s="226"/>
      <c r="AB77" s="226"/>
      <c r="AC77" s="226"/>
      <c r="AD77" s="226"/>
    </row>
    <row r="78" spans="1:30" s="65" customFormat="1" ht="15">
      <c r="A78" s="98" t="s">
        <v>2319</v>
      </c>
      <c r="B78" s="225"/>
      <c r="C78" s="225"/>
      <c r="F78" s="217"/>
      <c r="G78" s="217"/>
      <c r="H78" s="217"/>
      <c r="I78" s="217"/>
      <c r="J78" s="217"/>
      <c r="K78" s="217"/>
      <c r="L78" s="217"/>
      <c r="M78" s="217"/>
      <c r="N78" s="217"/>
      <c r="O78" s="309"/>
      <c r="P78" s="309"/>
      <c r="Q78" s="309"/>
      <c r="S78" s="365"/>
      <c r="Z78" s="226"/>
      <c r="AA78" s="226"/>
      <c r="AB78" s="226"/>
      <c r="AC78" s="226"/>
      <c r="AD78" s="226"/>
    </row>
    <row r="79" spans="1:30" s="65" customFormat="1" ht="15">
      <c r="A79" s="98" t="s">
        <v>2320</v>
      </c>
      <c r="B79" s="225"/>
      <c r="C79" s="225"/>
      <c r="F79" s="217"/>
      <c r="G79" s="217"/>
      <c r="H79" s="217"/>
      <c r="I79" s="217"/>
      <c r="J79" s="217"/>
      <c r="K79" s="217"/>
      <c r="L79" s="217"/>
      <c r="M79" s="217"/>
      <c r="N79" s="217"/>
      <c r="O79" s="309"/>
      <c r="P79" s="309"/>
      <c r="Q79" s="309"/>
      <c r="S79" s="365"/>
      <c r="Z79" s="226"/>
      <c r="AA79" s="226"/>
      <c r="AB79" s="226"/>
      <c r="AC79" s="226"/>
      <c r="AD79" s="226"/>
    </row>
    <row r="80" spans="1:30" s="65" customFormat="1" ht="15">
      <c r="A80" s="98" t="s">
        <v>2321</v>
      </c>
      <c r="B80" s="225"/>
      <c r="C80" s="225"/>
      <c r="F80" s="217"/>
      <c r="G80" s="217"/>
      <c r="H80" s="217"/>
      <c r="I80" s="217"/>
      <c r="J80" s="217"/>
      <c r="K80" s="217"/>
      <c r="L80" s="217"/>
      <c r="M80" s="217"/>
      <c r="N80" s="217"/>
      <c r="O80" s="309"/>
      <c r="P80" s="309"/>
      <c r="Q80" s="309"/>
      <c r="S80" s="365"/>
      <c r="Z80" s="226"/>
      <c r="AA80" s="226"/>
      <c r="AB80" s="226"/>
      <c r="AC80" s="226"/>
      <c r="AD80" s="226"/>
    </row>
    <row r="81" spans="1:30" s="65" customFormat="1" ht="15">
      <c r="A81" s="98" t="s">
        <v>2322</v>
      </c>
      <c r="B81" s="225"/>
      <c r="C81" s="225"/>
      <c r="F81" s="217"/>
      <c r="G81" s="217"/>
      <c r="H81" s="217"/>
      <c r="I81" s="217"/>
      <c r="J81" s="217"/>
      <c r="K81" s="217"/>
      <c r="L81" s="217"/>
      <c r="M81" s="217"/>
      <c r="N81" s="217"/>
      <c r="O81" s="309"/>
      <c r="P81" s="309"/>
      <c r="Q81" s="309"/>
      <c r="S81" s="365"/>
      <c r="Z81" s="226"/>
      <c r="AA81" s="226"/>
      <c r="AB81" s="226"/>
      <c r="AC81" s="226"/>
      <c r="AD81" s="226"/>
    </row>
    <row r="82" spans="1:30" s="65" customFormat="1" ht="15">
      <c r="A82" s="98" t="s">
        <v>2323</v>
      </c>
      <c r="B82" s="225"/>
      <c r="C82" s="225"/>
      <c r="F82" s="217"/>
      <c r="G82" s="217"/>
      <c r="H82" s="217"/>
      <c r="I82" s="217"/>
      <c r="J82" s="217"/>
      <c r="K82" s="217"/>
      <c r="L82" s="217"/>
      <c r="M82" s="217"/>
      <c r="N82" s="217"/>
      <c r="O82" s="309"/>
      <c r="P82" s="309"/>
      <c r="Q82" s="309"/>
      <c r="S82" s="365"/>
      <c r="Z82" s="226"/>
      <c r="AA82" s="226"/>
      <c r="AB82" s="226"/>
      <c r="AC82" s="226"/>
      <c r="AD82" s="226"/>
    </row>
    <row r="83" spans="1:30" s="65" customFormat="1" ht="15">
      <c r="A83" s="98" t="s">
        <v>2324</v>
      </c>
      <c r="B83" s="225"/>
      <c r="C83" s="225"/>
      <c r="F83" s="217"/>
      <c r="G83" s="217"/>
      <c r="H83" s="217"/>
      <c r="I83" s="217"/>
      <c r="J83" s="217"/>
      <c r="K83" s="217"/>
      <c r="L83" s="217"/>
      <c r="M83" s="217"/>
      <c r="N83" s="217"/>
      <c r="O83" s="309"/>
      <c r="P83" s="309"/>
      <c r="Q83" s="309"/>
      <c r="S83" s="365"/>
      <c r="Z83" s="226"/>
      <c r="AA83" s="226"/>
      <c r="AB83" s="226"/>
      <c r="AC83" s="226"/>
      <c r="AD83" s="226"/>
    </row>
    <row r="84" spans="1:30" s="65" customFormat="1" ht="15">
      <c r="A84" s="98" t="s">
        <v>2325</v>
      </c>
      <c r="B84" s="225"/>
      <c r="C84" s="225"/>
      <c r="F84" s="217"/>
      <c r="G84" s="217"/>
      <c r="H84" s="217"/>
      <c r="I84" s="217"/>
      <c r="J84" s="217"/>
      <c r="K84" s="217"/>
      <c r="L84" s="217"/>
      <c r="M84" s="217"/>
      <c r="N84" s="217"/>
      <c r="O84" s="309"/>
      <c r="P84" s="309"/>
      <c r="Q84" s="309"/>
      <c r="S84" s="365"/>
      <c r="Z84" s="226"/>
      <c r="AA84" s="226"/>
      <c r="AB84" s="226"/>
      <c r="AC84" s="226"/>
      <c r="AD84" s="226"/>
    </row>
    <row r="85" spans="1:30" s="65" customFormat="1" ht="15">
      <c r="A85" s="98" t="s">
        <v>2326</v>
      </c>
      <c r="B85" s="225"/>
      <c r="C85" s="225"/>
      <c r="F85" s="217"/>
      <c r="G85" s="217"/>
      <c r="H85" s="217"/>
      <c r="I85" s="217"/>
      <c r="J85" s="217"/>
      <c r="K85" s="217"/>
      <c r="L85" s="217"/>
      <c r="M85" s="217"/>
      <c r="N85" s="217"/>
      <c r="O85" s="309"/>
      <c r="P85" s="309"/>
      <c r="Q85" s="309"/>
      <c r="S85" s="365"/>
      <c r="Z85" s="226"/>
      <c r="AA85" s="226"/>
      <c r="AB85" s="226"/>
      <c r="AC85" s="226"/>
      <c r="AD85" s="226"/>
    </row>
    <row r="86" spans="1:30" s="65" customFormat="1" ht="15">
      <c r="A86" s="98" t="s">
        <v>2327</v>
      </c>
      <c r="B86" s="225"/>
      <c r="C86" s="225"/>
      <c r="F86" s="217"/>
      <c r="G86" s="217"/>
      <c r="H86" s="217"/>
      <c r="I86" s="217"/>
      <c r="J86" s="217"/>
      <c r="K86" s="217"/>
      <c r="L86" s="217"/>
      <c r="M86" s="217"/>
      <c r="N86" s="217"/>
      <c r="O86" s="309"/>
      <c r="P86" s="309"/>
      <c r="Q86" s="309"/>
      <c r="S86" s="365"/>
      <c r="Z86" s="226"/>
      <c r="AA86" s="226"/>
      <c r="AB86" s="226"/>
      <c r="AC86" s="226"/>
      <c r="AD86" s="226"/>
    </row>
    <row r="87" spans="1:30" s="65" customFormat="1" ht="15">
      <c r="A87" s="98" t="s">
        <v>2328</v>
      </c>
      <c r="B87" s="225"/>
      <c r="C87" s="225"/>
      <c r="F87" s="217"/>
      <c r="G87" s="217"/>
      <c r="H87" s="217"/>
      <c r="I87" s="217"/>
      <c r="J87" s="217"/>
      <c r="K87" s="217"/>
      <c r="L87" s="217"/>
      <c r="M87" s="217"/>
      <c r="N87" s="217"/>
      <c r="O87" s="309"/>
      <c r="P87" s="309"/>
      <c r="Q87" s="309"/>
      <c r="S87" s="365"/>
      <c r="Z87" s="226"/>
      <c r="AA87" s="226"/>
      <c r="AB87" s="226"/>
      <c r="AC87" s="226"/>
      <c r="AD87" s="226"/>
    </row>
    <row r="88" spans="1:30" s="65" customFormat="1" ht="15">
      <c r="A88" s="225" t="s">
        <v>1986</v>
      </c>
      <c r="B88" s="225"/>
      <c r="C88" s="225"/>
      <c r="F88" s="217">
        <f t="shared" ref="F88:Q88" si="0">SUBTOTAL(9,F2:F76)</f>
        <v>45298358.9705</v>
      </c>
      <c r="G88" s="217">
        <f t="shared" si="0"/>
        <v>23352694.675499998</v>
      </c>
      <c r="H88" s="217">
        <f t="shared" si="0"/>
        <v>3255750</v>
      </c>
      <c r="I88" s="217">
        <f t="shared" si="0"/>
        <v>6977700</v>
      </c>
      <c r="J88" s="217">
        <f t="shared" si="0"/>
        <v>4740000</v>
      </c>
      <c r="K88" s="217">
        <f t="shared" si="0"/>
        <v>10794737</v>
      </c>
      <c r="L88" s="217">
        <f t="shared" si="0"/>
        <v>2029756</v>
      </c>
      <c r="M88" s="217">
        <f t="shared" si="0"/>
        <v>319178</v>
      </c>
      <c r="N88" s="217">
        <f t="shared" si="0"/>
        <v>2920408.1004999997</v>
      </c>
      <c r="O88" s="309">
        <f t="shared" si="0"/>
        <v>3736968</v>
      </c>
      <c r="P88" s="309">
        <f t="shared" si="0"/>
        <v>18750</v>
      </c>
      <c r="Q88" s="309">
        <f t="shared" si="0"/>
        <v>19417</v>
      </c>
      <c r="R88" s="217"/>
      <c r="S88" s="365"/>
      <c r="T88" s="217"/>
      <c r="U88" s="217"/>
      <c r="V88" s="217"/>
      <c r="W88" s="217"/>
      <c r="X88" s="217"/>
      <c r="Z88" s="226"/>
      <c r="AA88" s="226"/>
      <c r="AB88" s="226"/>
      <c r="AC88" s="226"/>
      <c r="AD88" s="226"/>
    </row>
    <row r="89" spans="1:30">
      <c r="O89" s="519">
        <f>SUM(O88:Q88)</f>
        <v>3775135</v>
      </c>
      <c r="P89" s="519"/>
      <c r="Q89" s="519"/>
    </row>
    <row r="186" spans="1:32" ht="30">
      <c r="A186" s="1"/>
      <c r="B186" s="1"/>
      <c r="C186" s="1"/>
      <c r="F186" s="1"/>
      <c r="G186" s="1"/>
      <c r="H186" s="1"/>
      <c r="I186" s="1"/>
      <c r="J186" s="1"/>
      <c r="K186" s="1"/>
      <c r="L186" s="1"/>
      <c r="M186" s="1"/>
      <c r="N186" s="1"/>
      <c r="O186" s="15"/>
      <c r="P186" s="15"/>
      <c r="Q186" s="15"/>
      <c r="Z186" s="1"/>
      <c r="AA186" s="1"/>
      <c r="AB186" s="1"/>
      <c r="AC186" s="1"/>
      <c r="AD186" s="30">
        <v>2</v>
      </c>
      <c r="AF186" s="1" t="s">
        <v>1987</v>
      </c>
    </row>
    <row r="297" spans="1:38">
      <c r="A297" s="1"/>
      <c r="AL297" s="35">
        <v>42769</v>
      </c>
    </row>
    <row r="299" spans="1:38" ht="90">
      <c r="A299" s="1"/>
      <c r="B299" s="31" t="s">
        <v>1988</v>
      </c>
      <c r="D299" s="1" t="s">
        <v>1989</v>
      </c>
      <c r="E299" s="1" t="s">
        <v>754</v>
      </c>
    </row>
  </sheetData>
  <autoFilter ref="A1:AD89" xr:uid="{00000000-0009-0000-0000-00000B000000}"/>
  <mergeCells count="1">
    <mergeCell ref="O89:Q89"/>
  </mergeCells>
  <phoneticPr fontId="77" type="noConversion"/>
  <hyperlinks>
    <hyperlink ref="D3" location="Proposals!A4" display="CRI-003" xr:uid="{00000000-0004-0000-0B00-000000000000}"/>
    <hyperlink ref="D4" location="Proposals!A3" display="CRI-002" xr:uid="{00000000-0004-0000-0B00-000001000000}"/>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802E-2BCA-4460-A093-94705B2387EF}">
  <sheetPr>
    <tabColor rgb="FF7030A0"/>
  </sheetPr>
  <dimension ref="A1:F12"/>
  <sheetViews>
    <sheetView zoomScale="115" zoomScaleNormal="115" workbookViewId="0">
      <selection activeCell="C16" sqref="C16"/>
    </sheetView>
  </sheetViews>
  <sheetFormatPr baseColWidth="10" defaultColWidth="9" defaultRowHeight="14"/>
  <cols>
    <col min="1" max="1" width="20.3984375" bestFit="1" customWidth="1"/>
    <col min="2" max="2" width="49.3984375" bestFit="1" customWidth="1"/>
    <col min="3" max="3" width="29.3984375" bestFit="1" customWidth="1"/>
    <col min="4" max="4" width="31.59765625" bestFit="1" customWidth="1"/>
    <col min="5" max="5" width="22" bestFit="1" customWidth="1"/>
    <col min="6" max="6" width="19.59765625" bestFit="1" customWidth="1"/>
  </cols>
  <sheetData>
    <row r="1" spans="1:6">
      <c r="A1" s="66" t="s">
        <v>1732</v>
      </c>
      <c r="B1" t="s">
        <v>555</v>
      </c>
    </row>
    <row r="3" spans="1:6">
      <c r="C3" s="66" t="s">
        <v>1990</v>
      </c>
    </row>
    <row r="4" spans="1:6">
      <c r="A4" s="66" t="s">
        <v>1716</v>
      </c>
      <c r="B4" s="66" t="s">
        <v>1718</v>
      </c>
      <c r="C4" t="s">
        <v>1991</v>
      </c>
      <c r="D4" t="s">
        <v>1992</v>
      </c>
      <c r="E4" t="s">
        <v>1993</v>
      </c>
      <c r="F4" t="s">
        <v>1994</v>
      </c>
    </row>
    <row r="5" spans="1:6" ht="15">
      <c r="A5" t="s">
        <v>1923</v>
      </c>
      <c r="B5" s="292" t="s">
        <v>1924</v>
      </c>
      <c r="C5" s="69">
        <v>4234</v>
      </c>
      <c r="D5" s="69">
        <v>0</v>
      </c>
      <c r="E5" s="69">
        <v>0</v>
      </c>
      <c r="F5" s="69">
        <v>4234</v>
      </c>
    </row>
    <row r="6" spans="1:6" ht="15">
      <c r="A6" t="s">
        <v>1938</v>
      </c>
      <c r="B6" s="292" t="s">
        <v>1942</v>
      </c>
      <c r="C6" s="69">
        <v>360000</v>
      </c>
      <c r="D6" s="69">
        <v>0</v>
      </c>
      <c r="E6" s="69">
        <v>52100</v>
      </c>
      <c r="F6" s="69">
        <v>412100</v>
      </c>
    </row>
    <row r="7" spans="1:6" ht="15">
      <c r="A7" t="s">
        <v>1948</v>
      </c>
      <c r="B7" s="292" t="s">
        <v>1104</v>
      </c>
      <c r="C7" s="69">
        <v>57300</v>
      </c>
      <c r="D7" s="69"/>
      <c r="E7" s="69">
        <v>0</v>
      </c>
      <c r="F7" s="69">
        <v>57300</v>
      </c>
    </row>
    <row r="8" spans="1:6">
      <c r="A8" t="s">
        <v>1276</v>
      </c>
      <c r="B8" t="s">
        <v>1950</v>
      </c>
      <c r="C8" s="69">
        <v>165000</v>
      </c>
      <c r="D8" s="69">
        <v>75000</v>
      </c>
      <c r="E8" s="69">
        <v>75000</v>
      </c>
      <c r="F8" s="69">
        <v>315000</v>
      </c>
    </row>
    <row r="9" spans="1:6" ht="45">
      <c r="A9" t="s">
        <v>1959</v>
      </c>
      <c r="B9" s="292" t="s">
        <v>1960</v>
      </c>
      <c r="C9" s="69">
        <v>400000</v>
      </c>
      <c r="D9" s="69">
        <v>0</v>
      </c>
      <c r="E9" s="69">
        <v>0</v>
      </c>
      <c r="F9" s="69">
        <v>400000</v>
      </c>
    </row>
    <row r="10" spans="1:6">
      <c r="A10" t="s">
        <v>1962</v>
      </c>
      <c r="B10" t="s">
        <v>1963</v>
      </c>
      <c r="C10" s="69">
        <v>94000</v>
      </c>
      <c r="D10" s="69">
        <v>0</v>
      </c>
      <c r="E10" s="69">
        <v>0</v>
      </c>
      <c r="F10" s="69">
        <v>94000</v>
      </c>
    </row>
    <row r="11" spans="1:6" ht="30">
      <c r="A11" t="s">
        <v>1974</v>
      </c>
      <c r="B11" s="292" t="s">
        <v>1975</v>
      </c>
      <c r="C11" s="69">
        <v>955200</v>
      </c>
      <c r="D11" s="69">
        <v>0</v>
      </c>
      <c r="E11" s="69">
        <v>0</v>
      </c>
      <c r="F11" s="69">
        <v>955200</v>
      </c>
    </row>
    <row r="12" spans="1:6">
      <c r="A12" t="s">
        <v>315</v>
      </c>
      <c r="C12" s="69">
        <v>2035734</v>
      </c>
      <c r="D12" s="69">
        <v>75000</v>
      </c>
      <c r="E12" s="69">
        <v>127100</v>
      </c>
      <c r="F12" s="69">
        <v>2237834</v>
      </c>
    </row>
  </sheetData>
  <phoneticPr fontId="77" type="noConversion"/>
  <pageMargins left="0.7" right="0.7" top="0.75" bottom="0.75" header="0.3" footer="0.3"/>
  <pageSetup orientation="portrait" horizontalDpi="360" verticalDpi="36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tabColor rgb="FF7030A0"/>
  </sheetPr>
  <dimension ref="A2:D37"/>
  <sheetViews>
    <sheetView workbookViewId="0">
      <selection activeCell="C35" sqref="C35"/>
    </sheetView>
  </sheetViews>
  <sheetFormatPr baseColWidth="10" defaultColWidth="9" defaultRowHeight="14"/>
  <cols>
    <col min="1" max="1" width="46.3984375" bestFit="1" customWidth="1"/>
    <col min="2" max="2" width="29.3984375" bestFit="1" customWidth="1"/>
    <col min="3" max="3" width="31.59765625" bestFit="1" customWidth="1"/>
    <col min="4" max="5" width="26.3984375" bestFit="1" customWidth="1"/>
  </cols>
  <sheetData>
    <row r="2" spans="1:4">
      <c r="A2" s="66" t="s">
        <v>1732</v>
      </c>
      <c r="B2" t="s">
        <v>293</v>
      </c>
    </row>
    <row r="3" spans="1:4">
      <c r="A3" s="66" t="s">
        <v>1734</v>
      </c>
      <c r="B3" t="s">
        <v>1770</v>
      </c>
    </row>
    <row r="5" spans="1:4">
      <c r="B5" s="66" t="s">
        <v>1990</v>
      </c>
    </row>
    <row r="6" spans="1:4">
      <c r="A6" s="66" t="s">
        <v>1716</v>
      </c>
      <c r="B6" t="s">
        <v>1991</v>
      </c>
      <c r="C6" t="s">
        <v>1992</v>
      </c>
    </row>
    <row r="7" spans="1:4">
      <c r="A7" t="s">
        <v>1933</v>
      </c>
      <c r="B7" s="69">
        <v>33476</v>
      </c>
      <c r="C7" s="69">
        <v>0</v>
      </c>
    </row>
    <row r="8" spans="1:4">
      <c r="A8" t="s">
        <v>1907</v>
      </c>
      <c r="B8" s="69">
        <v>150000</v>
      </c>
      <c r="C8" s="69">
        <v>0</v>
      </c>
    </row>
    <row r="9" spans="1:4">
      <c r="A9" t="s">
        <v>1928</v>
      </c>
      <c r="B9" s="69">
        <v>64000</v>
      </c>
      <c r="C9" s="69">
        <v>0</v>
      </c>
    </row>
    <row r="10" spans="1:4">
      <c r="A10" t="s">
        <v>1918</v>
      </c>
      <c r="B10" s="69">
        <v>275000</v>
      </c>
      <c r="C10" s="69">
        <v>100000</v>
      </c>
    </row>
    <row r="11" spans="1:4">
      <c r="A11" t="s">
        <v>1923</v>
      </c>
      <c r="B11" s="69">
        <v>4234</v>
      </c>
      <c r="C11" s="69">
        <v>0</v>
      </c>
    </row>
    <row r="12" spans="1:4">
      <c r="A12" t="s">
        <v>1944</v>
      </c>
      <c r="B12" s="69">
        <v>400000</v>
      </c>
      <c r="C12" s="69">
        <v>0</v>
      </c>
      <c r="D12">
        <v>489210</v>
      </c>
    </row>
    <row r="13" spans="1:4">
      <c r="A13" t="s">
        <v>315</v>
      </c>
      <c r="B13" s="69">
        <v>926710</v>
      </c>
      <c r="C13" s="69">
        <v>100000</v>
      </c>
    </row>
    <row r="20" spans="1:4">
      <c r="A20" s="67" t="s">
        <v>1716</v>
      </c>
      <c r="B20" s="67" t="s">
        <v>1991</v>
      </c>
      <c r="C20" s="67" t="s">
        <v>1992</v>
      </c>
    </row>
    <row r="21" spans="1:4">
      <c r="A21" t="s">
        <v>1907</v>
      </c>
      <c r="B21" s="69">
        <v>150000</v>
      </c>
      <c r="C21" s="69">
        <v>0</v>
      </c>
      <c r="D21" s="69">
        <f>SUM(B21:C21)</f>
        <v>150000</v>
      </c>
    </row>
    <row r="22" spans="1:4">
      <c r="A22" t="s">
        <v>1928</v>
      </c>
      <c r="B22" s="69">
        <v>64000</v>
      </c>
      <c r="C22" s="69">
        <v>0</v>
      </c>
      <c r="D22" s="69">
        <f>SUM(B22:C22)</f>
        <v>64000</v>
      </c>
    </row>
    <row r="23" spans="1:4">
      <c r="A23" t="s">
        <v>1918</v>
      </c>
      <c r="B23" s="69">
        <v>175000</v>
      </c>
      <c r="C23" s="69">
        <v>62500</v>
      </c>
      <c r="D23" s="69">
        <f>SUM(B23:C23)</f>
        <v>237500</v>
      </c>
    </row>
    <row r="24" spans="1:4">
      <c r="A24" t="s">
        <v>1923</v>
      </c>
      <c r="B24" s="69">
        <v>4234</v>
      </c>
      <c r="C24" s="69">
        <v>0</v>
      </c>
      <c r="D24" s="69">
        <f>SUM(B24:C24)</f>
        <v>4234</v>
      </c>
    </row>
    <row r="25" spans="1:4">
      <c r="A25" s="70" t="s">
        <v>315</v>
      </c>
      <c r="B25" s="176">
        <v>393234</v>
      </c>
      <c r="C25" s="176">
        <v>62500</v>
      </c>
    </row>
    <row r="28" spans="1:4">
      <c r="A28" t="s">
        <v>1995</v>
      </c>
    </row>
    <row r="29" spans="1:4">
      <c r="A29" t="s">
        <v>1996</v>
      </c>
    </row>
    <row r="31" spans="1:4">
      <c r="B31" t="s">
        <v>1997</v>
      </c>
      <c r="C31" t="s">
        <v>1998</v>
      </c>
      <c r="D31" t="s">
        <v>1996</v>
      </c>
    </row>
    <row r="32" spans="1:4">
      <c r="A32" t="s">
        <v>1999</v>
      </c>
      <c r="B32" s="69">
        <f>B23</f>
        <v>175000</v>
      </c>
      <c r="C32" s="69">
        <v>33476</v>
      </c>
      <c r="D32" s="69">
        <f>SUM(B21:B22,B24)</f>
        <v>218234</v>
      </c>
    </row>
    <row r="33" spans="1:4">
      <c r="A33" t="s">
        <v>1721</v>
      </c>
      <c r="B33" s="69">
        <f>C23</f>
        <v>62500</v>
      </c>
    </row>
    <row r="35" spans="1:4">
      <c r="B35" t="s">
        <v>1997</v>
      </c>
      <c r="C35" t="s">
        <v>1998</v>
      </c>
      <c r="D35" t="s">
        <v>1996</v>
      </c>
    </row>
    <row r="36" spans="1:4">
      <c r="A36" t="s">
        <v>1999</v>
      </c>
      <c r="B36" s="69">
        <f>B32</f>
        <v>175000</v>
      </c>
      <c r="C36" s="69">
        <f>C32</f>
        <v>33476</v>
      </c>
      <c r="D36" s="69">
        <f>D32</f>
        <v>218234</v>
      </c>
    </row>
    <row r="37" spans="1:4">
      <c r="A37" t="s">
        <v>1721</v>
      </c>
      <c r="B37" s="69">
        <f>B33</f>
        <v>62500</v>
      </c>
      <c r="C37" s="69"/>
      <c r="D37" s="69"/>
    </row>
  </sheetData>
  <phoneticPr fontId="77" type="noConversion"/>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8"/>
  <dimension ref="A1:N17"/>
  <sheetViews>
    <sheetView zoomScale="85" zoomScaleNormal="85" workbookViewId="0">
      <selection activeCell="B9" sqref="B9"/>
    </sheetView>
  </sheetViews>
  <sheetFormatPr baseColWidth="10" defaultColWidth="8.59765625" defaultRowHeight="14"/>
  <cols>
    <col min="1" max="1" width="31" style="52" bestFit="1" customWidth="1"/>
    <col min="2" max="2" width="34" style="1" customWidth="1"/>
    <col min="3" max="3" width="2.59765625" style="52" customWidth="1"/>
    <col min="4" max="4" width="29.59765625" style="1" customWidth="1"/>
    <col min="5" max="5" width="2.59765625" style="52" customWidth="1"/>
    <col min="6" max="6" width="13.59765625" style="52" bestFit="1" customWidth="1"/>
    <col min="7" max="7" width="2.59765625" style="52" customWidth="1"/>
    <col min="8" max="8" width="8.59765625" style="52"/>
    <col min="9" max="9" width="2.59765625" style="52" customWidth="1"/>
    <col min="10" max="10" width="24" style="52" bestFit="1" customWidth="1"/>
    <col min="11" max="13" width="8.59765625" style="52"/>
    <col min="14" max="14" width="9.59765625" style="52" bestFit="1" customWidth="1"/>
    <col min="15" max="16384" width="8.59765625" style="52"/>
  </cols>
  <sheetData>
    <row r="1" spans="1:14" ht="15">
      <c r="A1" s="50" t="s">
        <v>1733</v>
      </c>
      <c r="B1" s="51" t="s">
        <v>2000</v>
      </c>
      <c r="D1" s="51" t="s">
        <v>2001</v>
      </c>
      <c r="F1" s="50" t="s">
        <v>2002</v>
      </c>
      <c r="H1" s="50" t="s">
        <v>616</v>
      </c>
      <c r="J1" s="50" t="s">
        <v>613</v>
      </c>
      <c r="M1" s="53" t="s">
        <v>2003</v>
      </c>
      <c r="N1" s="53" t="s">
        <v>2004</v>
      </c>
    </row>
    <row r="2" spans="1:14" ht="30">
      <c r="A2" s="54" t="s">
        <v>703</v>
      </c>
      <c r="B2" s="55" t="s">
        <v>2005</v>
      </c>
      <c r="D2" s="56" t="s">
        <v>821</v>
      </c>
      <c r="F2" s="57" t="s">
        <v>2006</v>
      </c>
      <c r="H2" s="57" t="s">
        <v>755</v>
      </c>
      <c r="J2" s="57" t="s">
        <v>752</v>
      </c>
      <c r="L2" s="53" t="s">
        <v>2007</v>
      </c>
      <c r="M2" s="58">
        <v>41730</v>
      </c>
      <c r="N2" s="58">
        <v>42094</v>
      </c>
    </row>
    <row r="3" spans="1:14" ht="30">
      <c r="A3" s="54" t="s">
        <v>699</v>
      </c>
      <c r="B3" s="55" t="s">
        <v>2008</v>
      </c>
      <c r="D3" s="56" t="s">
        <v>2009</v>
      </c>
      <c r="F3" s="57" t="s">
        <v>2010</v>
      </c>
      <c r="H3" s="57" t="s">
        <v>2011</v>
      </c>
      <c r="J3" s="57" t="s">
        <v>2012</v>
      </c>
      <c r="L3" s="53" t="s">
        <v>318</v>
      </c>
      <c r="M3" s="58">
        <v>42095</v>
      </c>
      <c r="N3" s="58">
        <v>42460</v>
      </c>
    </row>
    <row r="4" spans="1:14" ht="30">
      <c r="A4" s="54" t="s">
        <v>2013</v>
      </c>
      <c r="B4" s="55" t="s">
        <v>2014</v>
      </c>
      <c r="D4" s="55" t="s">
        <v>2015</v>
      </c>
      <c r="F4" s="57" t="s">
        <v>2016</v>
      </c>
      <c r="H4" s="57" t="s">
        <v>2017</v>
      </c>
      <c r="J4" s="57" t="s">
        <v>2018</v>
      </c>
      <c r="L4" s="53" t="s">
        <v>320</v>
      </c>
      <c r="M4" s="58">
        <v>42461</v>
      </c>
      <c r="N4" s="58">
        <v>42825</v>
      </c>
    </row>
    <row r="5" spans="1:14" ht="30">
      <c r="A5" s="54" t="s">
        <v>1280</v>
      </c>
      <c r="B5" s="55" t="s">
        <v>2019</v>
      </c>
      <c r="D5" s="56" t="s">
        <v>2020</v>
      </c>
      <c r="F5" s="57" t="s">
        <v>2021</v>
      </c>
      <c r="J5" s="57" t="s">
        <v>2022</v>
      </c>
      <c r="L5" s="53" t="s">
        <v>1857</v>
      </c>
      <c r="M5" s="58">
        <v>42826</v>
      </c>
      <c r="N5" s="58">
        <v>43190</v>
      </c>
    </row>
    <row r="6" spans="1:14" ht="30">
      <c r="A6" s="54" t="s">
        <v>2023</v>
      </c>
      <c r="B6" s="55" t="s">
        <v>2024</v>
      </c>
      <c r="D6" s="56" t="s">
        <v>2025</v>
      </c>
      <c r="F6" s="57" t="s">
        <v>2026</v>
      </c>
      <c r="J6" s="57" t="s">
        <v>389</v>
      </c>
    </row>
    <row r="7" spans="1:14" ht="45">
      <c r="A7" s="54" t="s">
        <v>829</v>
      </c>
      <c r="B7" s="55" t="s">
        <v>2027</v>
      </c>
      <c r="D7" s="56" t="s">
        <v>2028</v>
      </c>
      <c r="F7" s="57" t="s">
        <v>2029</v>
      </c>
      <c r="J7" s="59" t="s">
        <v>2030</v>
      </c>
    </row>
    <row r="8" spans="1:14" ht="15">
      <c r="A8" s="54" t="s">
        <v>994</v>
      </c>
      <c r="B8" s="55" t="s">
        <v>2031</v>
      </c>
      <c r="D8" s="56" t="s">
        <v>2032</v>
      </c>
    </row>
    <row r="9" spans="1:14" ht="30">
      <c r="A9" s="54" t="s">
        <v>976</v>
      </c>
      <c r="B9" s="55" t="s">
        <v>2033</v>
      </c>
      <c r="D9" s="56" t="s">
        <v>2034</v>
      </c>
    </row>
    <row r="10" spans="1:14" ht="15">
      <c r="A10" s="54" t="s">
        <v>978</v>
      </c>
      <c r="B10" s="55" t="s">
        <v>2035</v>
      </c>
      <c r="D10" s="56" t="s">
        <v>2036</v>
      </c>
    </row>
    <row r="11" spans="1:14" ht="15">
      <c r="A11" s="54" t="s">
        <v>2037</v>
      </c>
      <c r="B11" s="55" t="s">
        <v>2038</v>
      </c>
      <c r="D11" s="56" t="s">
        <v>2039</v>
      </c>
    </row>
    <row r="12" spans="1:14" ht="15">
      <c r="A12" s="54" t="s">
        <v>2040</v>
      </c>
      <c r="B12" s="55"/>
      <c r="D12" s="56" t="s">
        <v>2041</v>
      </c>
    </row>
    <row r="13" spans="1:14" ht="45">
      <c r="A13" s="54" t="s">
        <v>888</v>
      </c>
      <c r="B13" s="55" t="s">
        <v>2042</v>
      </c>
      <c r="D13" s="56" t="s">
        <v>2043</v>
      </c>
    </row>
    <row r="14" spans="1:14" ht="15">
      <c r="A14" s="54" t="s">
        <v>2044</v>
      </c>
      <c r="B14" s="55" t="s">
        <v>2045</v>
      </c>
      <c r="D14" s="56" t="s">
        <v>2046</v>
      </c>
    </row>
    <row r="15" spans="1:14" ht="15">
      <c r="A15" s="54" t="s">
        <v>2047</v>
      </c>
      <c r="B15" s="55" t="s">
        <v>2048</v>
      </c>
      <c r="D15" s="56" t="s">
        <v>2049</v>
      </c>
    </row>
    <row r="16" spans="1:14" ht="30">
      <c r="A16" s="54" t="s">
        <v>840</v>
      </c>
      <c r="B16" s="55" t="s">
        <v>2050</v>
      </c>
      <c r="D16" s="55" t="s">
        <v>2051</v>
      </c>
    </row>
    <row r="17" spans="4:4" ht="15">
      <c r="D17" s="55" t="s">
        <v>2052</v>
      </c>
    </row>
  </sheetData>
  <autoFilter ref="A1:B15" xr:uid="{00000000-0009-0000-0000-000012000000}">
    <sortState xmlns:xlrd2="http://schemas.microsoft.com/office/spreadsheetml/2017/richdata2" ref="A2:B16">
      <sortCondition ref="A1:A15"/>
    </sortState>
  </autoFilter>
  <phoneticPr fontId="77" type="noConversion"/>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tabColor theme="9"/>
  </sheetPr>
  <dimension ref="B2:M24"/>
  <sheetViews>
    <sheetView topLeftCell="A10" zoomScale="120" zoomScaleNormal="120" workbookViewId="0">
      <selection activeCell="C17" sqref="C17"/>
    </sheetView>
  </sheetViews>
  <sheetFormatPr baseColWidth="10" defaultColWidth="9" defaultRowHeight="14"/>
  <cols>
    <col min="1" max="16384" width="9" style="7"/>
  </cols>
  <sheetData>
    <row r="2" spans="2:13" ht="20">
      <c r="B2" s="6" t="s">
        <v>2053</v>
      </c>
      <c r="C2" s="6"/>
      <c r="D2" s="6"/>
      <c r="E2" s="6"/>
      <c r="F2" s="6"/>
      <c r="G2" s="6"/>
      <c r="H2" s="6"/>
      <c r="I2" s="6"/>
      <c r="J2" s="6"/>
      <c r="K2" s="6"/>
      <c r="L2" s="6"/>
      <c r="M2" s="6"/>
    </row>
    <row r="3" spans="2:13">
      <c r="B3" s="8"/>
      <c r="C3" s="8"/>
    </row>
    <row r="4" spans="2:13">
      <c r="B4" s="2" t="s">
        <v>2054</v>
      </c>
      <c r="C4" s="9" t="s">
        <v>614</v>
      </c>
      <c r="D4" s="10"/>
    </row>
    <row r="5" spans="2:13">
      <c r="B5" s="4">
        <v>1</v>
      </c>
      <c r="C5" s="5" t="s">
        <v>757</v>
      </c>
      <c r="D5" s="10"/>
    </row>
    <row r="6" spans="2:13">
      <c r="B6" s="4">
        <v>2</v>
      </c>
      <c r="C6" s="5" t="s">
        <v>2055</v>
      </c>
      <c r="D6" s="10"/>
    </row>
    <row r="7" spans="2:13">
      <c r="B7" s="4">
        <v>3</v>
      </c>
      <c r="C7" s="5" t="s">
        <v>2056</v>
      </c>
      <c r="D7" s="10"/>
    </row>
    <row r="8" spans="2:13">
      <c r="B8" s="4">
        <v>4</v>
      </c>
      <c r="C8" s="5" t="s">
        <v>745</v>
      </c>
      <c r="D8" s="10"/>
    </row>
    <row r="9" spans="2:13">
      <c r="B9" s="4">
        <v>5</v>
      </c>
      <c r="C9" s="11" t="s">
        <v>740</v>
      </c>
      <c r="D9" s="10"/>
    </row>
    <row r="10" spans="2:13">
      <c r="B10" s="4">
        <v>6</v>
      </c>
      <c r="C10" s="5" t="s">
        <v>2057</v>
      </c>
      <c r="D10" s="10"/>
    </row>
    <row r="11" spans="2:13">
      <c r="B11" s="4">
        <v>7</v>
      </c>
      <c r="C11" s="11" t="s">
        <v>2058</v>
      </c>
      <c r="D11" s="10"/>
    </row>
    <row r="12" spans="2:13">
      <c r="B12" s="4">
        <v>8</v>
      </c>
      <c r="C12" s="11" t="s">
        <v>2059</v>
      </c>
      <c r="D12" s="10"/>
    </row>
    <row r="13" spans="2:13">
      <c r="B13" s="4">
        <v>9</v>
      </c>
      <c r="C13" s="5" t="s">
        <v>2060</v>
      </c>
      <c r="D13" s="10"/>
    </row>
    <row r="14" spans="2:13">
      <c r="B14" s="4">
        <v>10</v>
      </c>
      <c r="C14" s="5" t="s">
        <v>2061</v>
      </c>
      <c r="D14" s="10"/>
    </row>
    <row r="15" spans="2:13">
      <c r="B15" s="4">
        <v>11</v>
      </c>
      <c r="C15" s="5" t="s">
        <v>2062</v>
      </c>
      <c r="D15" s="10"/>
    </row>
    <row r="16" spans="2:13">
      <c r="B16" s="4">
        <v>12</v>
      </c>
      <c r="C16" s="5" t="s">
        <v>2063</v>
      </c>
      <c r="D16" s="10"/>
    </row>
    <row r="17" spans="2:4">
      <c r="B17" s="4">
        <v>13</v>
      </c>
      <c r="C17" s="5" t="s">
        <v>2064</v>
      </c>
      <c r="D17" s="10"/>
    </row>
    <row r="18" spans="2:4">
      <c r="B18" s="4">
        <v>14</v>
      </c>
      <c r="C18" s="5" t="s">
        <v>2065</v>
      </c>
      <c r="D18" s="10"/>
    </row>
    <row r="19" spans="2:4">
      <c r="B19" s="4">
        <v>15</v>
      </c>
      <c r="C19" s="5" t="s">
        <v>743</v>
      </c>
      <c r="D19" s="10"/>
    </row>
    <row r="20" spans="2:4">
      <c r="B20" s="4">
        <v>16</v>
      </c>
      <c r="C20" s="5" t="s">
        <v>2066</v>
      </c>
      <c r="D20" s="10"/>
    </row>
    <row r="21" spans="2:4">
      <c r="B21" s="4">
        <v>17</v>
      </c>
      <c r="C21" s="5" t="s">
        <v>2067</v>
      </c>
      <c r="D21" s="10"/>
    </row>
    <row r="22" spans="2:4">
      <c r="B22" s="4">
        <v>18</v>
      </c>
      <c r="C22" s="5" t="s">
        <v>2068</v>
      </c>
      <c r="D22" s="10"/>
    </row>
    <row r="23" spans="2:4">
      <c r="B23" s="4">
        <v>19</v>
      </c>
      <c r="C23" s="5" t="s">
        <v>2069</v>
      </c>
      <c r="D23" s="10"/>
    </row>
    <row r="24" spans="2:4">
      <c r="B24" s="4">
        <v>20</v>
      </c>
      <c r="C24" s="5" t="s">
        <v>2070</v>
      </c>
      <c r="D24" s="10"/>
    </row>
  </sheetData>
  <phoneticPr fontId="77" type="noConversion"/>
  <hyperlinks>
    <hyperlink ref="B2" r:id="rId1" xr:uid="{00000000-0004-0000-1400-000000000000}"/>
    <hyperlink ref="C9" location="'Sub - Manufacturing'!A1" display="Manufacturing" xr:uid="{00000000-0004-0000-1400-000001000000}"/>
    <hyperlink ref="C11" location="'Sub - Retail'!A1" display="Retail trade" xr:uid="{00000000-0004-0000-1400-000002000000}"/>
    <hyperlink ref="C12" location="'Sub - Transport'!A1" display="Transportation and warehousing" xr:uid="{00000000-0004-0000-1400-000003000000}"/>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tabColor rgb="FFFFFF00"/>
  </sheetPr>
  <dimension ref="B2:I30"/>
  <sheetViews>
    <sheetView topLeftCell="A7" zoomScale="120" zoomScaleNormal="120" workbookViewId="0">
      <selection activeCell="C17" sqref="C17"/>
    </sheetView>
  </sheetViews>
  <sheetFormatPr baseColWidth="10" defaultColWidth="9" defaultRowHeight="14"/>
  <cols>
    <col min="1" max="2" width="9" style="7"/>
    <col min="3" max="3" width="57" style="7" bestFit="1" customWidth="1"/>
    <col min="4" max="16384" width="9" style="7"/>
  </cols>
  <sheetData>
    <row r="2" spans="2:3">
      <c r="B2" s="2" t="s">
        <v>2054</v>
      </c>
      <c r="C2" s="3" t="s">
        <v>2071</v>
      </c>
    </row>
    <row r="3" spans="2:3">
      <c r="B3" s="4">
        <v>1</v>
      </c>
      <c r="C3" s="5" t="s">
        <v>2072</v>
      </c>
    </row>
    <row r="4" spans="2:3">
      <c r="B4" s="4">
        <v>2</v>
      </c>
      <c r="C4" s="5" t="s">
        <v>2073</v>
      </c>
    </row>
    <row r="5" spans="2:3">
      <c r="B5" s="4">
        <v>3</v>
      </c>
      <c r="C5" s="5" t="s">
        <v>2074</v>
      </c>
    </row>
    <row r="6" spans="2:3">
      <c r="B6" s="4">
        <v>4</v>
      </c>
      <c r="C6" s="5" t="s">
        <v>2075</v>
      </c>
    </row>
    <row r="7" spans="2:3">
      <c r="B7" s="4">
        <v>5</v>
      </c>
      <c r="C7" s="5" t="s">
        <v>2076</v>
      </c>
    </row>
    <row r="8" spans="2:3">
      <c r="B8" s="4">
        <v>6</v>
      </c>
      <c r="C8" s="5" t="s">
        <v>2077</v>
      </c>
    </row>
    <row r="9" spans="2:3">
      <c r="B9" s="4">
        <v>7</v>
      </c>
      <c r="C9" s="5" t="s">
        <v>2078</v>
      </c>
    </row>
    <row r="10" spans="2:3">
      <c r="B10" s="4">
        <v>8</v>
      </c>
      <c r="C10" s="5" t="s">
        <v>2079</v>
      </c>
    </row>
    <row r="11" spans="2:3">
      <c r="B11" s="4">
        <v>9</v>
      </c>
      <c r="C11" s="5" t="s">
        <v>2080</v>
      </c>
    </row>
    <row r="12" spans="2:3">
      <c r="B12" s="4">
        <v>10</v>
      </c>
      <c r="C12" s="5" t="s">
        <v>2081</v>
      </c>
    </row>
    <row r="13" spans="2:3">
      <c r="B13" s="4">
        <v>11</v>
      </c>
      <c r="C13" s="5" t="s">
        <v>2082</v>
      </c>
    </row>
    <row r="14" spans="2:3">
      <c r="B14" s="4">
        <v>12</v>
      </c>
      <c r="C14" s="5" t="s">
        <v>2083</v>
      </c>
    </row>
    <row r="15" spans="2:3">
      <c r="B15" s="4">
        <v>13</v>
      </c>
      <c r="C15" s="5" t="s">
        <v>2084</v>
      </c>
    </row>
    <row r="16" spans="2:3">
      <c r="B16" s="4">
        <v>14</v>
      </c>
      <c r="C16" s="5" t="s">
        <v>2085</v>
      </c>
    </row>
    <row r="17" spans="2:9">
      <c r="B17" s="4">
        <v>15</v>
      </c>
      <c r="C17" s="5" t="s">
        <v>2086</v>
      </c>
    </row>
    <row r="18" spans="2:9">
      <c r="B18" s="4">
        <v>16</v>
      </c>
      <c r="C18" s="5" t="s">
        <v>2087</v>
      </c>
    </row>
    <row r="19" spans="2:9">
      <c r="B19" s="4">
        <v>17</v>
      </c>
      <c r="C19" s="5" t="s">
        <v>2088</v>
      </c>
    </row>
    <row r="20" spans="2:9">
      <c r="B20" s="4">
        <v>18</v>
      </c>
      <c r="C20" s="5" t="s">
        <v>2089</v>
      </c>
    </row>
    <row r="21" spans="2:9">
      <c r="B21" s="4">
        <v>19</v>
      </c>
      <c r="C21" s="5" t="s">
        <v>770</v>
      </c>
      <c r="G21" s="12"/>
      <c r="H21" s="5"/>
      <c r="I21" s="10"/>
    </row>
    <row r="22" spans="2:9">
      <c r="B22" s="4">
        <v>20</v>
      </c>
      <c r="C22" s="5" t="s">
        <v>2090</v>
      </c>
      <c r="G22" s="12"/>
      <c r="H22" s="5"/>
      <c r="I22" s="10"/>
    </row>
    <row r="23" spans="2:9">
      <c r="B23" s="4">
        <v>21</v>
      </c>
      <c r="C23" s="5" t="s">
        <v>2091</v>
      </c>
      <c r="G23" s="12"/>
      <c r="H23" s="5"/>
      <c r="I23" s="10"/>
    </row>
    <row r="24" spans="2:9">
      <c r="G24" s="12"/>
      <c r="H24" s="5"/>
      <c r="I24" s="10"/>
    </row>
    <row r="25" spans="2:9">
      <c r="G25" s="12"/>
      <c r="H25" s="5"/>
      <c r="I25" s="10"/>
    </row>
    <row r="26" spans="2:9">
      <c r="G26" s="12"/>
      <c r="H26" s="5"/>
      <c r="I26" s="10"/>
    </row>
    <row r="27" spans="2:9">
      <c r="G27" s="12"/>
      <c r="H27" s="5"/>
      <c r="I27" s="10"/>
    </row>
    <row r="28" spans="2:9">
      <c r="G28" s="12"/>
      <c r="H28" s="5"/>
      <c r="I28" s="10"/>
    </row>
    <row r="29" spans="2:9">
      <c r="G29" s="12"/>
      <c r="H29" s="5"/>
      <c r="I29" s="10"/>
    </row>
    <row r="30" spans="2:9">
      <c r="G30" s="12"/>
      <c r="H30" s="5"/>
      <c r="I30" s="10"/>
    </row>
  </sheetData>
  <phoneticPr fontId="77"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tabColor theme="4" tint="0.39997558519241921"/>
  </sheetPr>
  <dimension ref="A1:C14"/>
  <sheetViews>
    <sheetView zoomScale="120" zoomScaleNormal="120" workbookViewId="0">
      <selection activeCell="C3" sqref="C3"/>
    </sheetView>
  </sheetViews>
  <sheetFormatPr baseColWidth="10" defaultColWidth="9" defaultRowHeight="14"/>
  <cols>
    <col min="1" max="16384" width="9" style="7"/>
  </cols>
  <sheetData>
    <row r="1" spans="1:3">
      <c r="A1" s="13"/>
    </row>
    <row r="2" spans="1:3">
      <c r="B2" s="2" t="s">
        <v>2054</v>
      </c>
      <c r="C2" s="9" t="s">
        <v>2092</v>
      </c>
    </row>
    <row r="3" spans="1:3">
      <c r="B3" s="4">
        <v>1</v>
      </c>
      <c r="C3" s="5" t="s">
        <v>2093</v>
      </c>
    </row>
    <row r="4" spans="1:3">
      <c r="B4" s="4">
        <v>2</v>
      </c>
      <c r="C4" s="5" t="s">
        <v>2094</v>
      </c>
    </row>
    <row r="5" spans="1:3">
      <c r="B5" s="4">
        <v>3</v>
      </c>
      <c r="C5" s="5" t="s">
        <v>2095</v>
      </c>
    </row>
    <row r="6" spans="1:3">
      <c r="B6" s="4">
        <v>4</v>
      </c>
      <c r="C6" s="5" t="s">
        <v>2096</v>
      </c>
    </row>
    <row r="7" spans="1:3">
      <c r="B7" s="4">
        <v>5</v>
      </c>
      <c r="C7" s="5" t="s">
        <v>2097</v>
      </c>
    </row>
    <row r="8" spans="1:3">
      <c r="B8" s="4">
        <v>6</v>
      </c>
      <c r="C8" s="5" t="s">
        <v>2098</v>
      </c>
    </row>
    <row r="9" spans="1:3">
      <c r="B9" s="4">
        <v>7</v>
      </c>
      <c r="C9" s="5" t="s">
        <v>2099</v>
      </c>
    </row>
    <row r="10" spans="1:3">
      <c r="B10" s="4">
        <v>8</v>
      </c>
      <c r="C10" s="5" t="s">
        <v>2100</v>
      </c>
    </row>
    <row r="11" spans="1:3">
      <c r="B11" s="4">
        <v>9</v>
      </c>
      <c r="C11" s="5" t="s">
        <v>2101</v>
      </c>
    </row>
    <row r="12" spans="1:3">
      <c r="B12" s="4">
        <v>10</v>
      </c>
      <c r="C12" s="5" t="s">
        <v>2102</v>
      </c>
    </row>
    <row r="13" spans="1:3">
      <c r="B13" s="4">
        <v>11</v>
      </c>
      <c r="C13" s="5" t="s">
        <v>2103</v>
      </c>
    </row>
    <row r="14" spans="1:3">
      <c r="B14" s="4">
        <v>12</v>
      </c>
      <c r="C14" s="5" t="s">
        <v>2104</v>
      </c>
    </row>
  </sheetData>
  <phoneticPr fontId="77"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4">
    <tabColor theme="5" tint="0.39997558519241921"/>
  </sheetPr>
  <dimension ref="A1:C13"/>
  <sheetViews>
    <sheetView zoomScale="120" zoomScaleNormal="120" workbookViewId="0">
      <selection activeCell="C3" sqref="C3"/>
    </sheetView>
  </sheetViews>
  <sheetFormatPr baseColWidth="10" defaultColWidth="9" defaultRowHeight="14"/>
  <cols>
    <col min="1" max="16384" width="9" style="7"/>
  </cols>
  <sheetData>
    <row r="1" spans="1:3">
      <c r="A1" s="13"/>
    </row>
    <row r="2" spans="1:3">
      <c r="B2" s="2" t="s">
        <v>2054</v>
      </c>
      <c r="C2" s="9" t="s">
        <v>2105</v>
      </c>
    </row>
    <row r="3" spans="1:3">
      <c r="B3" s="4">
        <v>1</v>
      </c>
      <c r="C3" s="5" t="s">
        <v>2106</v>
      </c>
    </row>
    <row r="4" spans="1:3">
      <c r="B4" s="4">
        <v>2</v>
      </c>
      <c r="C4" s="5" t="s">
        <v>2107</v>
      </c>
    </row>
    <row r="5" spans="1:3">
      <c r="B5" s="4">
        <v>3</v>
      </c>
      <c r="C5" s="5" t="s">
        <v>2108</v>
      </c>
    </row>
    <row r="6" spans="1:3">
      <c r="B6" s="4">
        <v>4</v>
      </c>
      <c r="C6" s="5" t="s">
        <v>2109</v>
      </c>
    </row>
    <row r="7" spans="1:3">
      <c r="B7" s="4">
        <v>5</v>
      </c>
      <c r="C7" s="5" t="s">
        <v>2110</v>
      </c>
    </row>
    <row r="8" spans="1:3">
      <c r="B8" s="4">
        <v>6</v>
      </c>
      <c r="C8" s="5" t="s">
        <v>2111</v>
      </c>
    </row>
    <row r="9" spans="1:3">
      <c r="B9" s="4">
        <v>7</v>
      </c>
      <c r="C9" s="5" t="s">
        <v>2112</v>
      </c>
    </row>
    <row r="10" spans="1:3">
      <c r="B10" s="4">
        <v>8</v>
      </c>
      <c r="C10" s="5" t="s">
        <v>2113</v>
      </c>
    </row>
    <row r="11" spans="1:3">
      <c r="B11" s="4">
        <v>9</v>
      </c>
      <c r="C11" s="5" t="s">
        <v>2114</v>
      </c>
    </row>
    <row r="12" spans="1:3">
      <c r="B12" s="4">
        <v>10</v>
      </c>
      <c r="C12" s="5" t="s">
        <v>2115</v>
      </c>
    </row>
    <row r="13" spans="1:3">
      <c r="B13" s="4">
        <v>11</v>
      </c>
      <c r="C13" s="5" t="s">
        <v>2116</v>
      </c>
    </row>
  </sheetData>
  <phoneticPr fontId="77"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67cf4233-3aec-4225-8895-f0e0ef5a354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39F81D201D89842B04A1BE4919C8AD6" ma:contentTypeVersion="16" ma:contentTypeDescription="Create a new document." ma:contentTypeScope="" ma:versionID="754aedef69d4b7dc08e682864b884f18">
  <xsd:schema xmlns:xsd="http://www.w3.org/2001/XMLSchema" xmlns:xs="http://www.w3.org/2001/XMLSchema" xmlns:p="http://schemas.microsoft.com/office/2006/metadata/properties" xmlns:ns3="f934a314-306f-4c77-9fcf-36590d2ba23c" xmlns:ns4="67cf4233-3aec-4225-8895-f0e0ef5a354c" targetNamespace="http://schemas.microsoft.com/office/2006/metadata/properties" ma:root="true" ma:fieldsID="9fd6392c1db90561589897e0a4e49654" ns3:_="" ns4:_="">
    <xsd:import namespace="f934a314-306f-4c77-9fcf-36590d2ba23c"/>
    <xsd:import namespace="67cf4233-3aec-4225-8895-f0e0ef5a354c"/>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KeyPoints" minOccurs="0"/>
                <xsd:element ref="ns4:MediaServiceKeyPoints" minOccurs="0"/>
                <xsd:element ref="ns4:MediaServiceAutoTags" minOccurs="0"/>
                <xsd:element ref="ns4:MediaServiceOCR" minOccurs="0"/>
                <xsd:element ref="ns4:MediaServiceGenerationTime" minOccurs="0"/>
                <xsd:element ref="ns4:MediaServiceEventHashCode" minOccurs="0"/>
                <xsd:element ref="ns4:MediaServiceLocation" minOccurs="0"/>
                <xsd:element ref="ns4:MediaLengthInSeconds" minOccurs="0"/>
                <xsd:element ref="ns4:MediaServiceSearchProperties" minOccurs="0"/>
                <xsd:element ref="ns4: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934a314-306f-4c77-9fcf-36590d2ba23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7cf4233-3aec-4225-8895-f0e0ef5a354c"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_activity" ma:index="23"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7413ABC-752F-4AC3-9AFB-097142F536BF}">
  <ds:schemaRefs>
    <ds:schemaRef ds:uri="http://purl.org/dc/dcmitype/"/>
    <ds:schemaRef ds:uri="http://schemas.openxmlformats.org/package/2006/metadata/core-properties"/>
    <ds:schemaRef ds:uri="http://purl.org/dc/terms/"/>
    <ds:schemaRef ds:uri="http://purl.org/dc/elements/1.1/"/>
    <ds:schemaRef ds:uri="http://www.w3.org/XML/1998/namespace"/>
    <ds:schemaRef ds:uri="f934a314-306f-4c77-9fcf-36590d2ba23c"/>
    <ds:schemaRef ds:uri="http://schemas.microsoft.com/office/2006/documentManagement/types"/>
    <ds:schemaRef ds:uri="http://schemas.microsoft.com/office/infopath/2007/PartnerControls"/>
    <ds:schemaRef ds:uri="67cf4233-3aec-4225-8895-f0e0ef5a354c"/>
    <ds:schemaRef ds:uri="http://schemas.microsoft.com/office/2006/metadata/properties"/>
  </ds:schemaRefs>
</ds:datastoreItem>
</file>

<file path=customXml/itemProps2.xml><?xml version="1.0" encoding="utf-8"?>
<ds:datastoreItem xmlns:ds="http://schemas.openxmlformats.org/officeDocument/2006/customXml" ds:itemID="{BE85E9B0-193E-4103-AB5B-2260D4ED872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934a314-306f-4c77-9fcf-36590d2ba23c"/>
    <ds:schemaRef ds:uri="67cf4233-3aec-4225-8895-f0e0ef5a354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9BCB5A8-4BCB-41C9-8A71-F033A50D054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18</vt:i4>
      </vt:variant>
      <vt:variant>
        <vt:lpstr>具名範圍</vt:lpstr>
      </vt:variant>
      <vt:variant>
        <vt:i4>4</vt:i4>
      </vt:variant>
    </vt:vector>
  </HeadingPairs>
  <TitlesOfParts>
    <vt:vector size="22" baseType="lpstr">
      <vt:lpstr>Students and Faculty_Oct 31</vt:lpstr>
      <vt:lpstr>Pivot</vt:lpstr>
      <vt:lpstr>Sheet5</vt:lpstr>
      <vt:lpstr>Scorecard Numbers</vt:lpstr>
      <vt:lpstr>2020-21YE_Pivot</vt:lpstr>
      <vt:lpstr>2020-21_YE_BOG</vt:lpstr>
      <vt:lpstr>Sheet3</vt:lpstr>
      <vt:lpstr>2022-23</vt:lpstr>
      <vt:lpstr>BC_Nov 2022_Partners &amp;Proje (2)</vt:lpstr>
      <vt:lpstr>BC_Nov 2022_Faculty&amp; Students</vt:lpstr>
      <vt:lpstr>Proposals</vt:lpstr>
      <vt:lpstr>BoG_2021-22 YE_Proposals</vt:lpstr>
      <vt:lpstr>Proposals Pivot</vt:lpstr>
      <vt:lpstr>Lists</vt:lpstr>
      <vt:lpstr>Sector</vt:lpstr>
      <vt:lpstr>Sub - Manufacturing</vt:lpstr>
      <vt:lpstr>Sub - Retail</vt:lpstr>
      <vt:lpstr>Sub - Transport</vt:lpstr>
      <vt:lpstr>Proposals!Budget_Summary_Data_Range_Budget_Requested</vt:lpstr>
      <vt:lpstr>Proposals!Budget_Summary_Data_Range_Indirect_All_Years</vt:lpstr>
      <vt:lpstr>Reason</vt:lpstr>
      <vt:lpstr>Status</vt:lpstr>
    </vt:vector>
  </TitlesOfParts>
  <Manager/>
  <Company>Georgian College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Mira Ray</dc:creator>
  <cp:keywords/>
  <dc:description/>
  <cp:lastModifiedBy>Daniel Wu</cp:lastModifiedBy>
  <cp:revision/>
  <dcterms:created xsi:type="dcterms:W3CDTF">2016-04-13T19:49:37Z</dcterms:created>
  <dcterms:modified xsi:type="dcterms:W3CDTF">2023-05-11T18:52:32Z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0x010100C39F81D201D89842B04A1BE4919C8AD6</vt:lpwstr>
  </property>
</Properties>
</file>